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G177" i="24"/>
  <c r="J177" i="24"/>
  <c r="C177" i="24"/>
  <c r="E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H177" i="24" l="1"/>
  <c r="D177" i="24"/>
  <c r="F177" i="24"/>
  <c r="D177" i="4"/>
  <c r="P176" i="24"/>
  <c r="F176" i="24"/>
  <c r="G176" i="24"/>
  <c r="C176" i="24"/>
  <c r="P176" i="4"/>
  <c r="N176" i="4" s="1"/>
  <c r="G176" i="4"/>
  <c r="C176" i="4"/>
  <c r="E176" i="4"/>
  <c r="E176" i="23"/>
  <c r="D176" i="23"/>
  <c r="C176" i="23"/>
  <c r="E176" i="5"/>
  <c r="D176" i="5"/>
  <c r="C176" i="5"/>
  <c r="J176" i="24" l="1"/>
  <c r="J176" i="4"/>
  <c r="N176" i="24"/>
  <c r="H176" i="24"/>
  <c r="D176" i="24"/>
  <c r="E176" i="24"/>
  <c r="H176" i="4"/>
  <c r="D176" i="4"/>
  <c r="F176" i="4"/>
  <c r="E175" i="24"/>
  <c r="J175" i="24"/>
  <c r="H175" i="24" s="1"/>
  <c r="G175" i="24"/>
  <c r="F175" i="24"/>
  <c r="C175" i="24"/>
  <c r="F175" i="4"/>
  <c r="J175" i="4"/>
  <c r="G175" i="4"/>
  <c r="C175" i="4"/>
  <c r="E175" i="23"/>
  <c r="C175" i="23"/>
  <c r="D175" i="23"/>
  <c r="E175" i="5"/>
  <c r="C175" i="5"/>
  <c r="D175" i="5" l="1"/>
  <c r="P175" i="4"/>
  <c r="D175" i="4" s="1"/>
  <c r="P175" i="24"/>
  <c r="N175" i="24" s="1"/>
  <c r="H175" i="4"/>
  <c r="N175" i="4"/>
  <c r="E175" i="4"/>
  <c r="P174" i="24"/>
  <c r="N174" i="24" s="1"/>
  <c r="E174" i="24"/>
  <c r="C174" i="24"/>
  <c r="G174" i="4"/>
  <c r="F174" i="4"/>
  <c r="C174" i="4"/>
  <c r="E174" i="23"/>
  <c r="D174" i="23"/>
  <c r="C174" i="5"/>
  <c r="E174" i="5"/>
  <c r="D174" i="5"/>
  <c r="D175" i="24" l="1"/>
  <c r="C174" i="23"/>
  <c r="P174" i="4"/>
  <c r="N174" i="4" s="1"/>
  <c r="G174" i="24"/>
  <c r="J174" i="4"/>
  <c r="H174" i="4" s="1"/>
  <c r="J174" i="24"/>
  <c r="D174" i="24" s="1"/>
  <c r="H174" i="24"/>
  <c r="F174" i="24"/>
  <c r="E174" i="4"/>
  <c r="P173" i="24"/>
  <c r="E173" i="24"/>
  <c r="P173" i="4"/>
  <c r="N173" i="4" s="1"/>
  <c r="G173" i="4"/>
  <c r="C173" i="4"/>
  <c r="E173" i="4"/>
  <c r="D173" i="23"/>
  <c r="C173" i="23"/>
  <c r="E173" i="23"/>
  <c r="D173" i="5"/>
  <c r="E173" i="5"/>
  <c r="C173" i="5"/>
  <c r="N173" i="24" l="1"/>
  <c r="F173" i="24"/>
  <c r="J173" i="24"/>
  <c r="D173" i="24" s="1"/>
  <c r="H173" i="24"/>
  <c r="G173" i="24"/>
  <c r="D174" i="4"/>
  <c r="J173" i="4"/>
  <c r="H173" i="4" s="1"/>
  <c r="C173" i="24"/>
  <c r="F173" i="4"/>
  <c r="P172" i="24"/>
  <c r="F172" i="24"/>
  <c r="G172" i="24"/>
  <c r="C172" i="24"/>
  <c r="P172" i="4"/>
  <c r="E172" i="4"/>
  <c r="C172" i="4"/>
  <c r="G172" i="4"/>
  <c r="E172" i="23"/>
  <c r="D172" i="23"/>
  <c r="C172" i="23"/>
  <c r="E172" i="5"/>
  <c r="D172" i="5"/>
  <c r="C172" i="5"/>
  <c r="N172" i="4" l="1"/>
  <c r="J172" i="4"/>
  <c r="D172" i="4" s="1"/>
  <c r="D173" i="4"/>
  <c r="J172" i="24"/>
  <c r="D172" i="24" s="1"/>
  <c r="N172" i="24"/>
  <c r="E172" i="24"/>
  <c r="H172" i="4"/>
  <c r="F172" i="4"/>
  <c r="E171" i="24"/>
  <c r="G171" i="24"/>
  <c r="C171" i="24"/>
  <c r="F171" i="4"/>
  <c r="J171" i="4"/>
  <c r="C171" i="4"/>
  <c r="G171" i="4"/>
  <c r="E171" i="23"/>
  <c r="D171" i="23"/>
  <c r="C171" i="23"/>
  <c r="D171" i="5"/>
  <c r="E171" i="5"/>
  <c r="C171" i="5"/>
  <c r="J171" i="24" l="1"/>
  <c r="H172" i="24"/>
  <c r="P171" i="4"/>
  <c r="D171" i="4" s="1"/>
  <c r="P171" i="24"/>
  <c r="N171" i="24" s="1"/>
  <c r="H171" i="24"/>
  <c r="F171" i="24"/>
  <c r="N171" i="4"/>
  <c r="H171" i="4"/>
  <c r="E171" i="4"/>
  <c r="G170" i="24"/>
  <c r="F170" i="24"/>
  <c r="C170" i="24"/>
  <c r="F170" i="4"/>
  <c r="E170" i="4"/>
  <c r="G170" i="4"/>
  <c r="C170" i="4"/>
  <c r="E170" i="23"/>
  <c r="D170" i="23"/>
  <c r="C170" i="23"/>
  <c r="E170" i="5"/>
  <c r="D170" i="5"/>
  <c r="C170" i="5"/>
  <c r="P170" i="4" l="1"/>
  <c r="N170" i="4" s="1"/>
  <c r="J170" i="4"/>
  <c r="H170" i="4" s="1"/>
  <c r="D171" i="24"/>
  <c r="J170" i="24"/>
  <c r="P170" i="24"/>
  <c r="N170" i="24" s="1"/>
  <c r="E170" i="24"/>
  <c r="D170" i="4"/>
  <c r="G169" i="24"/>
  <c r="F169" i="24"/>
  <c r="C169" i="24"/>
  <c r="G169" i="4"/>
  <c r="F169" i="4"/>
  <c r="E169" i="4"/>
  <c r="C169" i="23"/>
  <c r="E169" i="23"/>
  <c r="D169" i="23"/>
  <c r="C169" i="5"/>
  <c r="E169" i="5"/>
  <c r="D169" i="5"/>
  <c r="J169" i="24" l="1"/>
  <c r="P169" i="24"/>
  <c r="N169" i="24" s="1"/>
  <c r="D170" i="24"/>
  <c r="E169" i="24"/>
  <c r="J169" i="4"/>
  <c r="P169" i="4"/>
  <c r="H170" i="24"/>
  <c r="H169" i="4"/>
  <c r="N169" i="4"/>
  <c r="C169" i="4"/>
  <c r="P168" i="24"/>
  <c r="N168" i="24" s="1"/>
  <c r="E168" i="24"/>
  <c r="G168" i="24"/>
  <c r="C168" i="24"/>
  <c r="P168" i="4"/>
  <c r="N168" i="4" s="1"/>
  <c r="G168" i="4"/>
  <c r="E168" i="4"/>
  <c r="C168" i="4"/>
  <c r="D168" i="23"/>
  <c r="E168" i="23"/>
  <c r="C168" i="23"/>
  <c r="E168" i="5"/>
  <c r="D168" i="5"/>
  <c r="C168" i="5"/>
  <c r="D169" i="24" l="1"/>
  <c r="D169" i="4"/>
  <c r="J168" i="24"/>
  <c r="H169" i="24"/>
  <c r="J168" i="4"/>
  <c r="D168" i="4" s="1"/>
  <c r="H168" i="24"/>
  <c r="D168" i="24"/>
  <c r="F168" i="24"/>
  <c r="F168" i="4"/>
  <c r="G167" i="24"/>
  <c r="F167" i="24"/>
  <c r="E167" i="24"/>
  <c r="C167" i="24"/>
  <c r="E167" i="4"/>
  <c r="C167" i="4"/>
  <c r="G167" i="4"/>
  <c r="F167" i="4"/>
  <c r="E167" i="23"/>
  <c r="D167" i="23"/>
  <c r="C167" i="23"/>
  <c r="C167" i="5"/>
  <c r="E167" i="5"/>
  <c r="D167" i="5"/>
  <c r="H168" i="4" l="1"/>
  <c r="J167" i="24"/>
  <c r="H167" i="24" s="1"/>
  <c r="P167" i="24"/>
  <c r="N167" i="24" s="1"/>
  <c r="J167" i="4"/>
  <c r="H167" i="4" s="1"/>
  <c r="P167" i="4"/>
  <c r="N167" i="4" s="1"/>
  <c r="G166" i="24"/>
  <c r="C166" i="24"/>
  <c r="J166" i="4"/>
  <c r="C166" i="4"/>
  <c r="G166" i="4"/>
  <c r="F166" i="4"/>
  <c r="C166" i="23"/>
  <c r="E166" i="23"/>
  <c r="D166" i="23"/>
  <c r="E166" i="5"/>
  <c r="D166" i="5"/>
  <c r="C166" i="5"/>
  <c r="D167" i="24" l="1"/>
  <c r="F166" i="24"/>
  <c r="P166" i="4"/>
  <c r="D166" i="4" s="1"/>
  <c r="J166" i="24"/>
  <c r="H166" i="24" s="1"/>
  <c r="P166" i="24"/>
  <c r="N166" i="24" s="1"/>
  <c r="D167" i="4"/>
  <c r="E166" i="24"/>
  <c r="H166" i="4"/>
  <c r="E166" i="4"/>
  <c r="F165" i="24"/>
  <c r="G165" i="24"/>
  <c r="C165" i="24"/>
  <c r="G165" i="4"/>
  <c r="J165" i="4"/>
  <c r="C165" i="4"/>
  <c r="D165" i="23"/>
  <c r="E165" i="23"/>
  <c r="C165" i="23"/>
  <c r="E165" i="5"/>
  <c r="D165" i="5"/>
  <c r="C165" i="5"/>
  <c r="E165" i="4" l="1"/>
  <c r="D166" i="24"/>
  <c r="N166" i="4"/>
  <c r="P165" i="4"/>
  <c r="N165" i="4" s="1"/>
  <c r="J165" i="24"/>
  <c r="D165" i="24" s="1"/>
  <c r="P165" i="24"/>
  <c r="N165" i="24" s="1"/>
  <c r="E165" i="24"/>
  <c r="H165" i="4"/>
  <c r="F165" i="4"/>
  <c r="P164" i="24"/>
  <c r="N164" i="24" s="1"/>
  <c r="C164" i="24"/>
  <c r="E164" i="4"/>
  <c r="C164" i="4"/>
  <c r="G164" i="4"/>
  <c r="F164" i="4"/>
  <c r="E164" i="23"/>
  <c r="C164" i="23"/>
  <c r="C164" i="5"/>
  <c r="E164" i="5"/>
  <c r="G164" i="24" l="1"/>
  <c r="E164" i="24"/>
  <c r="D165" i="4"/>
  <c r="H165" i="24"/>
  <c r="D164" i="5"/>
  <c r="J164" i="4"/>
  <c r="H164" i="4" s="1"/>
  <c r="D164" i="23"/>
  <c r="P164" i="4"/>
  <c r="N164" i="4" s="1"/>
  <c r="J164" i="24"/>
  <c r="H164" i="24" s="1"/>
  <c r="F164" i="24"/>
  <c r="P163" i="24"/>
  <c r="N163" i="24" s="1"/>
  <c r="G163" i="24"/>
  <c r="C163" i="24"/>
  <c r="E163" i="24"/>
  <c r="P163" i="4"/>
  <c r="G163" i="4"/>
  <c r="E163" i="4"/>
  <c r="C163" i="4"/>
  <c r="E163" i="23"/>
  <c r="D163" i="23"/>
  <c r="C163" i="23"/>
  <c r="D163" i="5"/>
  <c r="C163" i="5"/>
  <c r="N163" i="4" l="1"/>
  <c r="J163" i="4"/>
  <c r="D164" i="24"/>
  <c r="E163" i="5"/>
  <c r="J163" i="24"/>
  <c r="D163" i="24" s="1"/>
  <c r="D164" i="4"/>
  <c r="H163" i="24"/>
  <c r="F163" i="24"/>
  <c r="D163" i="4"/>
  <c r="H163" i="4"/>
  <c r="F163" i="4"/>
  <c r="E162" i="24"/>
  <c r="G162" i="24"/>
  <c r="F162" i="24"/>
  <c r="C162" i="24"/>
  <c r="G162" i="4"/>
  <c r="C162" i="4"/>
  <c r="E162" i="4"/>
  <c r="E162" i="23"/>
  <c r="D162" i="23"/>
  <c r="C162" i="23"/>
  <c r="E162" i="5"/>
  <c r="C162" i="5"/>
  <c r="D162" i="5"/>
  <c r="P162" i="4" l="1"/>
  <c r="J162" i="4"/>
  <c r="J162" i="24"/>
  <c r="H162" i="24" s="1"/>
  <c r="P162" i="24"/>
  <c r="N162" i="24" s="1"/>
  <c r="N162" i="4"/>
  <c r="H162" i="4"/>
  <c r="F162" i="4"/>
  <c r="G161" i="24"/>
  <c r="J161" i="24"/>
  <c r="E161" i="24"/>
  <c r="C161" i="24"/>
  <c r="P161" i="4"/>
  <c r="N161" i="4" s="1"/>
  <c r="E161" i="4"/>
  <c r="C161" i="4"/>
  <c r="E161" i="23"/>
  <c r="D161" i="23"/>
  <c r="C161" i="23"/>
  <c r="E161" i="5"/>
  <c r="D161" i="5"/>
  <c r="C161" i="5"/>
  <c r="D162" i="4" l="1"/>
  <c r="G161" i="4"/>
  <c r="P161" i="24"/>
  <c r="N161" i="24" s="1"/>
  <c r="D162" i="24"/>
  <c r="J161" i="4"/>
  <c r="D161" i="4" s="1"/>
  <c r="H161" i="24"/>
  <c r="F161" i="24"/>
  <c r="H161" i="4"/>
  <c r="F161" i="4"/>
  <c r="P160" i="24"/>
  <c r="N160" i="24" s="1"/>
  <c r="G160" i="24"/>
  <c r="E160" i="24"/>
  <c r="C160" i="24"/>
  <c r="G160" i="4"/>
  <c r="F160" i="4"/>
  <c r="E160" i="4"/>
  <c r="C160" i="4"/>
  <c r="E160" i="23"/>
  <c r="D160" i="23"/>
  <c r="C160" i="23"/>
  <c r="E160" i="5"/>
  <c r="D160" i="5"/>
  <c r="C160" i="5"/>
  <c r="J160" i="24" l="1"/>
  <c r="J160" i="4"/>
  <c r="H160" i="4" s="1"/>
  <c r="D161" i="24"/>
  <c r="P160" i="4"/>
  <c r="N160" i="4" s="1"/>
  <c r="H160" i="24"/>
  <c r="D160" i="24"/>
  <c r="F160" i="24"/>
  <c r="E159" i="24"/>
  <c r="G159" i="24"/>
  <c r="C159" i="24"/>
  <c r="J159" i="4"/>
  <c r="C159" i="4"/>
  <c r="G159" i="4"/>
  <c r="E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24"/>
  <c r="H159" i="24" s="1"/>
  <c r="F159" i="24"/>
  <c r="H159" i="4"/>
  <c r="D159" i="4"/>
  <c r="F159" i="4"/>
  <c r="P158" i="24"/>
  <c r="N158" i="24" s="1"/>
  <c r="G158" i="24"/>
  <c r="C158" i="24"/>
  <c r="G158" i="4"/>
  <c r="E158" i="4"/>
  <c r="C158" i="4"/>
  <c r="E158" i="23"/>
  <c r="D158" i="23"/>
  <c r="C158" i="23"/>
  <c r="E158" i="5"/>
  <c r="D158" i="5"/>
  <c r="C158" i="5"/>
  <c r="P158" i="4" l="1"/>
  <c r="N158" i="4" s="1"/>
  <c r="J158" i="4"/>
  <c r="D159" i="24"/>
  <c r="E158" i="24"/>
  <c r="J158" i="24"/>
  <c r="D158" i="24" s="1"/>
  <c r="F158" i="24"/>
  <c r="D158" i="4"/>
  <c r="H158" i="4"/>
  <c r="F158" i="4"/>
  <c r="P157" i="24"/>
  <c r="N157" i="24" s="1"/>
  <c r="G157" i="24"/>
  <c r="C157" i="24"/>
  <c r="P157" i="4"/>
  <c r="N157" i="4" s="1"/>
  <c r="G157" i="4"/>
  <c r="E157" i="4"/>
  <c r="C157" i="4"/>
  <c r="E157" i="23"/>
  <c r="D157" i="23"/>
  <c r="C157" i="23"/>
  <c r="E157" i="5"/>
  <c r="D157" i="5"/>
  <c r="C157" i="5"/>
  <c r="J157" i="4" l="1"/>
  <c r="H158" i="24"/>
  <c r="E157" i="24"/>
  <c r="J157" i="24"/>
  <c r="D157" i="24" s="1"/>
  <c r="F157" i="24"/>
  <c r="H157" i="4"/>
  <c r="D157" i="4"/>
  <c r="F157" i="4"/>
  <c r="E156" i="24"/>
  <c r="G156" i="24"/>
  <c r="F156" i="24"/>
  <c r="C156" i="24"/>
  <c r="P156" i="4"/>
  <c r="N156" i="4" s="1"/>
  <c r="E156" i="4"/>
  <c r="G156" i="4"/>
  <c r="F156" i="4"/>
  <c r="C156" i="4"/>
  <c r="E156" i="23"/>
  <c r="D156" i="23"/>
  <c r="C156" i="23"/>
  <c r="C156" i="5"/>
  <c r="E156" i="5"/>
  <c r="H157" i="24" l="1"/>
  <c r="J156" i="24"/>
  <c r="H156" i="24" s="1"/>
  <c r="D156" i="5"/>
  <c r="P156" i="24"/>
  <c r="N156" i="24" s="1"/>
  <c r="J156" i="4"/>
  <c r="H156" i="4" s="1"/>
  <c r="E155" i="24"/>
  <c r="C155" i="24"/>
  <c r="G155" i="24"/>
  <c r="P155" i="4"/>
  <c r="E155" i="4"/>
  <c r="C155" i="4"/>
  <c r="E155" i="23"/>
  <c r="D155" i="23"/>
  <c r="C155" i="23"/>
  <c r="E155" i="5"/>
  <c r="D155" i="5"/>
  <c r="C155" i="5"/>
  <c r="P155" i="24" l="1"/>
  <c r="N155" i="24" s="1"/>
  <c r="D156" i="4"/>
  <c r="N155" i="4"/>
  <c r="J155" i="4"/>
  <c r="D155" i="4" s="1"/>
  <c r="D156" i="24"/>
  <c r="G155" i="4"/>
  <c r="J155" i="24"/>
  <c r="D155" i="24" s="1"/>
  <c r="F155" i="24"/>
  <c r="F155" i="4"/>
  <c r="P154" i="24"/>
  <c r="N154" i="24" s="1"/>
  <c r="C154" i="24"/>
  <c r="G154" i="24"/>
  <c r="E154" i="24"/>
  <c r="G154" i="4"/>
  <c r="E154" i="4"/>
  <c r="C154" i="4"/>
  <c r="E154" i="23"/>
  <c r="D154" i="23"/>
  <c r="C154" i="23"/>
  <c r="E154" i="5"/>
  <c r="D154" i="5"/>
  <c r="C154" i="5"/>
  <c r="P154" i="4" l="1"/>
  <c r="N154" i="4" s="1"/>
  <c r="H155" i="4"/>
  <c r="J154" i="4"/>
  <c r="D154" i="4" s="1"/>
  <c r="H155" i="24"/>
  <c r="J154" i="24"/>
  <c r="H154" i="24" s="1"/>
  <c r="D154" i="24"/>
  <c r="F154" i="24"/>
  <c r="H154" i="4"/>
  <c r="F154" i="4"/>
  <c r="P153" i="24"/>
  <c r="N153" i="24" s="1"/>
  <c r="J153" i="24"/>
  <c r="H153" i="24" s="1"/>
  <c r="E153" i="24"/>
  <c r="G153" i="24"/>
  <c r="C153" i="24"/>
  <c r="F153" i="4"/>
  <c r="E153" i="4"/>
  <c r="G153" i="4"/>
  <c r="C153" i="4"/>
  <c r="E153" i="23"/>
  <c r="C153" i="23"/>
  <c r="E153" i="5"/>
  <c r="D153" i="5"/>
  <c r="C153" i="5"/>
  <c r="P153" i="4" l="1"/>
  <c r="N153" i="4" s="1"/>
  <c r="D153" i="23"/>
  <c r="F153" i="24"/>
  <c r="D153" i="24"/>
  <c r="J153" i="4"/>
  <c r="P152" i="24"/>
  <c r="F152" i="24"/>
  <c r="J152" i="24"/>
  <c r="C152" i="24"/>
  <c r="J152" i="4"/>
  <c r="H152" i="4" s="1"/>
  <c r="G152" i="4"/>
  <c r="E152" i="4"/>
  <c r="E152" i="23"/>
  <c r="D152" i="23"/>
  <c r="C152" i="23"/>
  <c r="E152" i="5"/>
  <c r="D152" i="5"/>
  <c r="C152" i="5"/>
  <c r="F152" i="4" l="1"/>
  <c r="C152" i="4"/>
  <c r="P152" i="4"/>
  <c r="N152" i="4" s="1"/>
  <c r="G152" i="24"/>
  <c r="H153" i="4"/>
  <c r="D153" i="4"/>
  <c r="N152" i="24"/>
  <c r="D152" i="24"/>
  <c r="H152" i="24"/>
  <c r="E152" i="24"/>
  <c r="D152" i="4"/>
  <c r="G151" i="24"/>
  <c r="F151" i="24"/>
  <c r="C151" i="24"/>
  <c r="E151" i="4"/>
  <c r="G151" i="4"/>
  <c r="F151" i="4"/>
  <c r="C151" i="4"/>
  <c r="E151" i="23"/>
  <c r="D151" i="23"/>
  <c r="C151" i="23"/>
  <c r="C151" i="5"/>
  <c r="E151" i="5"/>
  <c r="D151" i="5"/>
  <c r="J151" i="24" l="1"/>
  <c r="P151" i="4"/>
  <c r="N151" i="4" s="1"/>
  <c r="P151" i="24"/>
  <c r="N151" i="24" s="1"/>
  <c r="J151" i="4"/>
  <c r="H151" i="4" s="1"/>
  <c r="H151" i="24"/>
  <c r="E151" i="24"/>
  <c r="E150" i="24"/>
  <c r="F150" i="24"/>
  <c r="C150" i="24"/>
  <c r="E150" i="4"/>
  <c r="G150" i="4"/>
  <c r="F150" i="4"/>
  <c r="C150" i="4"/>
  <c r="E150" i="23"/>
  <c r="D150" i="23"/>
  <c r="C150" i="23"/>
  <c r="E150" i="5"/>
  <c r="D150" i="5"/>
  <c r="C150" i="5"/>
  <c r="D151" i="24" l="1"/>
  <c r="G150" i="24"/>
  <c r="D151" i="4"/>
  <c r="J150" i="4"/>
  <c r="H150" i="4" s="1"/>
  <c r="J150" i="24"/>
  <c r="H150" i="24" s="1"/>
  <c r="P150" i="4"/>
  <c r="N150" i="4" s="1"/>
  <c r="P150" i="24"/>
  <c r="N150" i="24" s="1"/>
  <c r="F149" i="24"/>
  <c r="E149" i="24"/>
  <c r="G149" i="24"/>
  <c r="C149" i="24"/>
  <c r="F149" i="4"/>
  <c r="G149" i="4"/>
  <c r="C149" i="4"/>
  <c r="E149" i="23"/>
  <c r="D149" i="23"/>
  <c r="C149" i="23"/>
  <c r="E149" i="5"/>
  <c r="D149" i="5"/>
  <c r="C149" i="5"/>
  <c r="D150" i="24" l="1"/>
  <c r="P149" i="4"/>
  <c r="N149" i="4" s="1"/>
  <c r="J149" i="4"/>
  <c r="D149" i="4" s="1"/>
  <c r="P149" i="24"/>
  <c r="N149" i="24" s="1"/>
  <c r="D150" i="4"/>
  <c r="J149" i="24"/>
  <c r="H149" i="24" s="1"/>
  <c r="H149" i="4"/>
  <c r="E149" i="4"/>
  <c r="P148" i="24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G148" i="24" l="1"/>
  <c r="D149" i="24"/>
  <c r="J148" i="4"/>
  <c r="N148" i="24"/>
  <c r="J148" i="24"/>
  <c r="D148" i="24" s="1"/>
  <c r="F148" i="24"/>
  <c r="H148" i="4"/>
  <c r="D148" i="4"/>
  <c r="F148" i="4"/>
  <c r="C147" i="24"/>
  <c r="G147" i="24"/>
  <c r="J147" i="24"/>
  <c r="H147" i="24" s="1"/>
  <c r="F147" i="24"/>
  <c r="E147" i="24"/>
  <c r="F147" i="4"/>
  <c r="G147" i="4"/>
  <c r="C147" i="4"/>
  <c r="E147" i="23"/>
  <c r="C147" i="23"/>
  <c r="D147" i="23"/>
  <c r="D147" i="5"/>
  <c r="C147" i="5"/>
  <c r="P147" i="4" l="1"/>
  <c r="P147" i="24"/>
  <c r="N147" i="24" s="1"/>
  <c r="J147" i="4"/>
  <c r="D147" i="4" s="1"/>
  <c r="H148" i="24"/>
  <c r="E147" i="5"/>
  <c r="D147" i="24"/>
  <c r="N147" i="4"/>
  <c r="H147" i="4"/>
  <c r="E147" i="4"/>
  <c r="P146" i="24"/>
  <c r="N146" i="24" s="1"/>
  <c r="G146" i="24"/>
  <c r="E146" i="24"/>
  <c r="C146" i="24"/>
  <c r="E146" i="4"/>
  <c r="F146" i="4"/>
  <c r="C146" i="4"/>
  <c r="E146" i="23"/>
  <c r="D146" i="23"/>
  <c r="C146" i="23"/>
  <c r="D146" i="5"/>
  <c r="E146" i="5"/>
  <c r="C146" i="5"/>
  <c r="P146" i="4" l="1"/>
  <c r="J146" i="4"/>
  <c r="H146" i="4" s="1"/>
  <c r="G146" i="4"/>
  <c r="J146" i="24"/>
  <c r="D146" i="24" s="1"/>
  <c r="D146" i="4"/>
  <c r="F146" i="24"/>
  <c r="N146" i="4"/>
  <c r="E145" i="24"/>
  <c r="C145" i="24"/>
  <c r="E145" i="4"/>
  <c r="C145" i="4"/>
  <c r="G145" i="4"/>
  <c r="E145" i="23"/>
  <c r="E145" i="5"/>
  <c r="D145" i="5"/>
  <c r="C145" i="5"/>
  <c r="H146" i="24" l="1"/>
  <c r="J145" i="4"/>
  <c r="H145" i="4" s="1"/>
  <c r="C145" i="23"/>
  <c r="G145" i="24"/>
  <c r="P145" i="24"/>
  <c r="N145" i="24" s="1"/>
  <c r="D145" i="23"/>
  <c r="F145" i="4"/>
  <c r="J145" i="24"/>
  <c r="H145" i="24" s="1"/>
  <c r="F145" i="24"/>
  <c r="P145" i="4"/>
  <c r="F144" i="24"/>
  <c r="C144" i="24"/>
  <c r="G144" i="24"/>
  <c r="G144" i="4"/>
  <c r="F144" i="4"/>
  <c r="C144" i="23"/>
  <c r="E144" i="23"/>
  <c r="E144" i="5"/>
  <c r="D144" i="5"/>
  <c r="C144" i="5"/>
  <c r="C144" i="4" l="1"/>
  <c r="D144" i="23"/>
  <c r="P144" i="24"/>
  <c r="N144" i="24" s="1"/>
  <c r="D145" i="24"/>
  <c r="P144" i="4"/>
  <c r="N144" i="4" s="1"/>
  <c r="E144" i="4"/>
  <c r="J144" i="4"/>
  <c r="H144" i="4" s="1"/>
  <c r="J144" i="24"/>
  <c r="H144" i="24" s="1"/>
  <c r="N145" i="4"/>
  <c r="D145" i="4"/>
  <c r="E144" i="24"/>
  <c r="C143" i="24"/>
  <c r="E143" i="4"/>
  <c r="C143" i="4"/>
  <c r="C143" i="23"/>
  <c r="E143" i="23"/>
  <c r="E143" i="5"/>
  <c r="C143" i="5"/>
  <c r="D143" i="5" l="1"/>
  <c r="D144" i="24"/>
  <c r="D143" i="23"/>
  <c r="E143" i="24"/>
  <c r="G143" i="4"/>
  <c r="P143" i="24"/>
  <c r="N143" i="24" s="1"/>
  <c r="P143" i="4"/>
  <c r="N143" i="4" s="1"/>
  <c r="D144" i="4"/>
  <c r="J143" i="24"/>
  <c r="F143" i="4"/>
  <c r="G143" i="24"/>
  <c r="F143" i="24"/>
  <c r="J143" i="4"/>
  <c r="G142" i="24"/>
  <c r="F142" i="24"/>
  <c r="C142" i="24"/>
  <c r="C142" i="4"/>
  <c r="E142" i="23"/>
  <c r="D142" i="5"/>
  <c r="C142" i="5"/>
  <c r="C142" i="23" l="1"/>
  <c r="D142" i="23"/>
  <c r="E142" i="5"/>
  <c r="P142" i="4"/>
  <c r="N142" i="4" s="1"/>
  <c r="D143" i="24"/>
  <c r="H143" i="24"/>
  <c r="J142" i="4"/>
  <c r="H142" i="4" s="1"/>
  <c r="E142" i="4"/>
  <c r="G142" i="4"/>
  <c r="P142" i="24"/>
  <c r="N142" i="24" s="1"/>
  <c r="J142" i="24"/>
  <c r="H142" i="24" s="1"/>
  <c r="H143" i="4"/>
  <c r="D143" i="4"/>
  <c r="E142" i="24"/>
  <c r="F142" i="4"/>
  <c r="G141" i="24"/>
  <c r="F141" i="24"/>
  <c r="C141" i="24"/>
  <c r="G141" i="4"/>
  <c r="F141" i="4"/>
  <c r="E141" i="4"/>
  <c r="C141" i="4"/>
  <c r="E141" i="23"/>
  <c r="C141" i="23"/>
  <c r="D141" i="23"/>
  <c r="E141" i="5"/>
  <c r="D141" i="5"/>
  <c r="C141" i="5"/>
  <c r="D142" i="4" l="1"/>
  <c r="J141" i="24"/>
  <c r="H141" i="24" s="1"/>
  <c r="P141" i="24"/>
  <c r="D142" i="24"/>
  <c r="J141" i="4"/>
  <c r="H141" i="4" s="1"/>
  <c r="E141" i="24"/>
  <c r="P141" i="4"/>
  <c r="N141" i="4" s="1"/>
  <c r="G140" i="24"/>
  <c r="E140" i="24"/>
  <c r="C140" i="24"/>
  <c r="C140" i="4"/>
  <c r="D140" i="23"/>
  <c r="C140" i="23"/>
  <c r="E140" i="5"/>
  <c r="D140" i="5"/>
  <c r="C140" i="5"/>
  <c r="E140" i="23" l="1"/>
  <c r="D141" i="24"/>
  <c r="N141" i="24"/>
  <c r="J140" i="4"/>
  <c r="H140" i="4" s="1"/>
  <c r="P140" i="24"/>
  <c r="N140" i="24" s="1"/>
  <c r="P140" i="4"/>
  <c r="N140" i="4" s="1"/>
  <c r="D141" i="4"/>
  <c r="E140" i="4"/>
  <c r="G140" i="4"/>
  <c r="J140" i="24"/>
  <c r="F140" i="24"/>
  <c r="F140" i="4"/>
  <c r="E139" i="24"/>
  <c r="C139" i="24"/>
  <c r="G139" i="4"/>
  <c r="C139" i="4"/>
  <c r="D139" i="23"/>
  <c r="C139" i="23"/>
  <c r="E139" i="5"/>
  <c r="D139" i="5"/>
  <c r="C139" i="5"/>
  <c r="E139" i="23" l="1"/>
  <c r="G139" i="24"/>
  <c r="J139" i="4"/>
  <c r="H139" i="4" s="1"/>
  <c r="P139" i="24"/>
  <c r="N139" i="24" s="1"/>
  <c r="D140" i="24"/>
  <c r="H140" i="24"/>
  <c r="P139" i="4"/>
  <c r="N139" i="4" s="1"/>
  <c r="D140" i="4"/>
  <c r="E139" i="4"/>
  <c r="J139" i="24"/>
  <c r="H139" i="24" s="1"/>
  <c r="F139" i="24"/>
  <c r="F139" i="4"/>
  <c r="F138" i="24"/>
  <c r="E138" i="24"/>
  <c r="F138" i="4"/>
  <c r="C138" i="4"/>
  <c r="E138" i="23"/>
  <c r="D138" i="23"/>
  <c r="C138" i="23"/>
  <c r="D138" i="5"/>
  <c r="C138" i="5"/>
  <c r="C138" i="24" l="1"/>
  <c r="G138" i="4"/>
  <c r="D139" i="4"/>
  <c r="J138" i="24"/>
  <c r="H138" i="24" s="1"/>
  <c r="D139" i="24"/>
  <c r="G138" i="24"/>
  <c r="P138" i="4"/>
  <c r="N138" i="4" s="1"/>
  <c r="E138" i="5"/>
  <c r="P138" i="24"/>
  <c r="N138" i="24" s="1"/>
  <c r="J138" i="4"/>
  <c r="H138" i="4" s="1"/>
  <c r="E138" i="4"/>
  <c r="G137" i="24"/>
  <c r="E137" i="24"/>
  <c r="C137" i="24"/>
  <c r="E137" i="4"/>
  <c r="C137" i="4"/>
  <c r="E137" i="23"/>
  <c r="D137" i="23"/>
  <c r="C137" i="23"/>
  <c r="E137" i="5"/>
  <c r="D137" i="5"/>
  <c r="D138" i="24" l="1"/>
  <c r="P137" i="24"/>
  <c r="N137" i="24" s="1"/>
  <c r="C137" i="5"/>
  <c r="P137" i="4"/>
  <c r="N137" i="4" s="1"/>
  <c r="G137" i="4"/>
  <c r="D138" i="4"/>
  <c r="J137" i="4"/>
  <c r="H137" i="4" s="1"/>
  <c r="J137" i="24"/>
  <c r="H137" i="24" s="1"/>
  <c r="F137" i="24"/>
  <c r="F137" i="4"/>
  <c r="E136" i="24"/>
  <c r="C136" i="24"/>
  <c r="G136" i="4"/>
  <c r="C136" i="4"/>
  <c r="E136" i="23"/>
  <c r="D136" i="5"/>
  <c r="C136" i="5"/>
  <c r="C136" i="23" l="1"/>
  <c r="D136" i="23"/>
  <c r="E136" i="5"/>
  <c r="D137" i="4"/>
  <c r="P136" i="4"/>
  <c r="N136" i="4" s="1"/>
  <c r="D137" i="24"/>
  <c r="G136" i="24"/>
  <c r="P136" i="24"/>
  <c r="N136" i="24" s="1"/>
  <c r="E136" i="4"/>
  <c r="J136" i="24"/>
  <c r="H136" i="24" s="1"/>
  <c r="J136" i="4"/>
  <c r="H136" i="4" s="1"/>
  <c r="F136" i="24"/>
  <c r="F136" i="4"/>
  <c r="G135" i="24"/>
  <c r="E135" i="24"/>
  <c r="C135" i="24"/>
  <c r="G135" i="4"/>
  <c r="E135" i="23"/>
  <c r="D135" i="23"/>
  <c r="C135" i="23"/>
  <c r="E135" i="5"/>
  <c r="D135" i="5"/>
  <c r="C135" i="5"/>
  <c r="C135" i="4" l="1"/>
  <c r="P135" i="4"/>
  <c r="N135" i="4" s="1"/>
  <c r="D136" i="4"/>
  <c r="D136" i="24"/>
  <c r="J135" i="4"/>
  <c r="H135" i="4" s="1"/>
  <c r="P135" i="24"/>
  <c r="N135" i="24" s="1"/>
  <c r="E135" i="4"/>
  <c r="J135" i="24"/>
  <c r="F135" i="24"/>
  <c r="F135" i="4"/>
  <c r="E134" i="24"/>
  <c r="C134" i="24"/>
  <c r="C134" i="4"/>
  <c r="E134" i="23"/>
  <c r="D134" i="23"/>
  <c r="D134" i="5"/>
  <c r="C134" i="5"/>
  <c r="C134" i="23" l="1"/>
  <c r="E134" i="5"/>
  <c r="D135" i="4"/>
  <c r="P134" i="4"/>
  <c r="N134" i="4" s="1"/>
  <c r="D135" i="24"/>
  <c r="H135" i="24"/>
  <c r="G134" i="24"/>
  <c r="G134" i="4"/>
  <c r="P134" i="24"/>
  <c r="N134" i="24" s="1"/>
  <c r="E134" i="4"/>
  <c r="J134" i="4"/>
  <c r="H134" i="4" s="1"/>
  <c r="J134" i="24"/>
  <c r="H134" i="24" s="1"/>
  <c r="F134" i="24"/>
  <c r="F134" i="4"/>
  <c r="F133" i="24"/>
  <c r="E133" i="24"/>
  <c r="C133" i="24"/>
  <c r="E133" i="4"/>
  <c r="C133" i="4"/>
  <c r="D133" i="23"/>
  <c r="C133" i="23"/>
  <c r="C133" i="5"/>
  <c r="D133" i="5" l="1"/>
  <c r="D134" i="4"/>
  <c r="P133" i="24"/>
  <c r="N133" i="24" s="1"/>
  <c r="D134" i="24"/>
  <c r="G133" i="24"/>
  <c r="P133" i="4"/>
  <c r="N133" i="4" s="1"/>
  <c r="F133" i="4"/>
  <c r="J133" i="4"/>
  <c r="H133" i="4" s="1"/>
  <c r="E133" i="23"/>
  <c r="G133" i="4"/>
  <c r="J133" i="24"/>
  <c r="H133" i="24" s="1"/>
  <c r="E133" i="5"/>
  <c r="F132" i="24"/>
  <c r="E132" i="24"/>
  <c r="G132" i="4"/>
  <c r="C132" i="4"/>
  <c r="D132" i="23"/>
  <c r="E132" i="5"/>
  <c r="D132" i="5"/>
  <c r="E132" i="23" l="1"/>
  <c r="C132" i="5"/>
  <c r="C132" i="23"/>
  <c r="D133" i="4"/>
  <c r="D133" i="24"/>
  <c r="G132" i="24"/>
  <c r="J132" i="24"/>
  <c r="H132" i="24" s="1"/>
  <c r="C132" i="24"/>
  <c r="P132" i="24"/>
  <c r="N132" i="24" s="1"/>
  <c r="P132" i="4"/>
  <c r="N132" i="4" s="1"/>
  <c r="J132" i="4"/>
  <c r="F132" i="4"/>
  <c r="E132" i="4"/>
  <c r="G131" i="24"/>
  <c r="E131" i="24"/>
  <c r="C131" i="24"/>
  <c r="E131" i="4"/>
  <c r="C131" i="4"/>
  <c r="E131" i="23"/>
  <c r="C131" i="23"/>
  <c r="E131" i="5"/>
  <c r="D131" i="23" l="1"/>
  <c r="P131" i="24"/>
  <c r="N131" i="24" s="1"/>
  <c r="J131" i="4"/>
  <c r="H131" i="4" s="1"/>
  <c r="D132" i="24"/>
  <c r="D132" i="4"/>
  <c r="H132" i="4"/>
  <c r="C131" i="5"/>
  <c r="D131" i="5"/>
  <c r="P131" i="4"/>
  <c r="N131" i="4" s="1"/>
  <c r="F131" i="4"/>
  <c r="G131" i="4"/>
  <c r="J131" i="24"/>
  <c r="H131" i="24" s="1"/>
  <c r="F131" i="24"/>
  <c r="F130" i="24"/>
  <c r="C130" i="24"/>
  <c r="E130" i="4"/>
  <c r="C130" i="23"/>
  <c r="D130" i="5"/>
  <c r="C130" i="5"/>
  <c r="E130" i="5"/>
  <c r="C130" i="4" l="1"/>
  <c r="E130" i="23"/>
  <c r="D130" i="23"/>
  <c r="P130" i="24"/>
  <c r="N130" i="24" s="1"/>
  <c r="D131" i="4"/>
  <c r="J130" i="24"/>
  <c r="H130" i="24" s="1"/>
  <c r="P130" i="4"/>
  <c r="N130" i="4" s="1"/>
  <c r="D131" i="24"/>
  <c r="G130" i="4"/>
  <c r="E130" i="24"/>
  <c r="G130" i="24"/>
  <c r="J130" i="4"/>
  <c r="H130" i="4" s="1"/>
  <c r="F130" i="4"/>
  <c r="G129" i="24"/>
  <c r="F129" i="24"/>
  <c r="E129" i="24"/>
  <c r="C129" i="24"/>
  <c r="F129" i="4"/>
  <c r="E129" i="4"/>
  <c r="C129" i="4"/>
  <c r="D129" i="23"/>
  <c r="E129" i="5"/>
  <c r="D129" i="5"/>
  <c r="C129" i="5"/>
  <c r="E129" i="23" l="1"/>
  <c r="G129" i="4"/>
  <c r="C129" i="23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F128" i="24"/>
  <c r="E128" i="24"/>
  <c r="C128" i="4"/>
  <c r="E128" i="23"/>
  <c r="D128" i="23"/>
  <c r="E128" i="5"/>
  <c r="D128" i="5"/>
  <c r="C128" i="23" l="1"/>
  <c r="C128" i="5"/>
  <c r="G128" i="4"/>
  <c r="J128" i="24"/>
  <c r="H128" i="24" s="1"/>
  <c r="C128" i="24"/>
  <c r="P128" i="4"/>
  <c r="N128" i="4" s="1"/>
  <c r="P128" i="24"/>
  <c r="N128" i="24" s="1"/>
  <c r="J128" i="4"/>
  <c r="H128" i="4" s="1"/>
  <c r="D129" i="24"/>
  <c r="E128" i="4"/>
  <c r="D129" i="4"/>
  <c r="F128" i="4"/>
  <c r="G127" i="24"/>
  <c r="E127" i="24"/>
  <c r="C127" i="24"/>
  <c r="G127" i="4"/>
  <c r="C127" i="4"/>
  <c r="E127" i="23"/>
  <c r="C127" i="23"/>
  <c r="E127" i="5"/>
  <c r="C127" i="5" l="1"/>
  <c r="E127" i="4"/>
  <c r="P127" i="24"/>
  <c r="N127" i="24" s="1"/>
  <c r="D127" i="23"/>
  <c r="D128" i="4"/>
  <c r="D128" i="24"/>
  <c r="D127" i="5"/>
  <c r="P127" i="4"/>
  <c r="N127" i="4" s="1"/>
  <c r="J127" i="4"/>
  <c r="J127" i="24"/>
  <c r="H127" i="24" s="1"/>
  <c r="F127" i="24"/>
  <c r="F127" i="4"/>
  <c r="G126" i="24"/>
  <c r="C126" i="24"/>
  <c r="E126" i="4"/>
  <c r="C126" i="4"/>
  <c r="E126" i="23"/>
  <c r="D126" i="23"/>
  <c r="E126" i="5"/>
  <c r="C126" i="5" l="1"/>
  <c r="D126" i="5"/>
  <c r="C126" i="23"/>
  <c r="E126" i="24"/>
  <c r="D127" i="4"/>
  <c r="H127" i="4"/>
  <c r="P126" i="24"/>
  <c r="N126" i="24" s="1"/>
  <c r="G126" i="4"/>
  <c r="D127" i="24"/>
  <c r="P126" i="4"/>
  <c r="N126" i="4" s="1"/>
  <c r="J126" i="4"/>
  <c r="H126" i="4" s="1"/>
  <c r="J126" i="24"/>
  <c r="H126" i="24" s="1"/>
  <c r="F126" i="24"/>
  <c r="F126" i="4"/>
  <c r="F125" i="24"/>
  <c r="C125" i="24"/>
  <c r="G125" i="4"/>
  <c r="C125" i="4"/>
  <c r="E125" i="23"/>
  <c r="D125" i="23"/>
  <c r="C125" i="23"/>
  <c r="C125" i="5"/>
  <c r="E125" i="5" l="1"/>
  <c r="F125" i="4"/>
  <c r="D125" i="5"/>
  <c r="J125" i="24"/>
  <c r="H125" i="24" s="1"/>
  <c r="P125" i="24"/>
  <c r="N125" i="24" s="1"/>
  <c r="G125" i="24"/>
  <c r="D126" i="4"/>
  <c r="D126" i="24"/>
  <c r="P125" i="4"/>
  <c r="N125" i="4" s="1"/>
  <c r="J125" i="4"/>
  <c r="H125" i="4" s="1"/>
  <c r="E125" i="24"/>
  <c r="E125" i="4"/>
  <c r="E124" i="24"/>
  <c r="C124" i="4" l="1"/>
  <c r="E124" i="23"/>
  <c r="D125" i="24"/>
  <c r="D125" i="4"/>
  <c r="C124" i="24"/>
  <c r="D124" i="23"/>
  <c r="J124" i="4"/>
  <c r="H124" i="4" s="1"/>
  <c r="D124" i="5"/>
  <c r="C124" i="23"/>
  <c r="G124" i="24"/>
  <c r="C124" i="5"/>
  <c r="F124" i="4"/>
  <c r="P124" i="4"/>
  <c r="N124" i="4" s="1"/>
  <c r="E124" i="5"/>
  <c r="J124" i="24"/>
  <c r="H124" i="24" s="1"/>
  <c r="F124" i="24"/>
  <c r="P124" i="24"/>
  <c r="N124" i="24" s="1"/>
  <c r="G124" i="4"/>
  <c r="E124" i="4"/>
  <c r="E123" i="23" l="1"/>
  <c r="C123" i="5"/>
  <c r="C123" i="4"/>
  <c r="D124" i="4"/>
  <c r="E123" i="4"/>
  <c r="C123" i="23"/>
  <c r="D124" i="24"/>
  <c r="G123" i="24"/>
  <c r="D123" i="23"/>
  <c r="D123" i="5"/>
  <c r="P123" i="24"/>
  <c r="N123" i="24" s="1"/>
  <c r="E123" i="24"/>
  <c r="E123" i="5"/>
  <c r="G123" i="4"/>
  <c r="P123" i="4"/>
  <c r="N123" i="4" s="1"/>
  <c r="C123" i="24"/>
  <c r="J123" i="4"/>
  <c r="H123" i="4" s="1"/>
  <c r="J123" i="24"/>
  <c r="H123" i="24" s="1"/>
  <c r="F123" i="24"/>
  <c r="F123" i="4"/>
  <c r="F122" i="24" l="1"/>
  <c r="D122" i="5"/>
  <c r="D123" i="24"/>
  <c r="F122" i="4"/>
  <c r="C122" i="24"/>
  <c r="G122" i="4"/>
  <c r="E122" i="24"/>
  <c r="C122" i="5"/>
  <c r="G122" i="24"/>
  <c r="E122" i="23"/>
  <c r="D123" i="4"/>
  <c r="D122" i="23"/>
  <c r="C122" i="23"/>
  <c r="C122" i="4"/>
  <c r="P122" i="24"/>
  <c r="N122" i="24" s="1"/>
  <c r="E122" i="4"/>
  <c r="E122" i="5"/>
  <c r="P122" i="4"/>
  <c r="N122" i="4" s="1"/>
  <c r="J122" i="4"/>
  <c r="H122" i="4" s="1"/>
  <c r="J122" i="24"/>
  <c r="H122" i="24" s="1"/>
  <c r="D122" i="4" l="1"/>
  <c r="D122" i="24"/>
  <c r="E121" i="23"/>
  <c r="D121" i="23"/>
  <c r="D121" i="5"/>
  <c r="C121" i="5" l="1"/>
  <c r="G121" i="4"/>
  <c r="F121" i="24"/>
  <c r="G121" i="24"/>
  <c r="C121" i="23"/>
  <c r="E121" i="24"/>
  <c r="C121" i="4"/>
  <c r="F121" i="4"/>
  <c r="C121" i="24"/>
  <c r="E121" i="4"/>
  <c r="P121" i="24"/>
  <c r="N121" i="24" s="1"/>
  <c r="E121" i="5"/>
  <c r="J121" i="4"/>
  <c r="H121" i="4" s="1"/>
  <c r="J121" i="24"/>
  <c r="H121" i="24" s="1"/>
  <c r="P121" i="4"/>
  <c r="N121" i="4" s="1"/>
  <c r="D121" i="4" l="1"/>
  <c r="D121" i="24"/>
  <c r="D120" i="5" l="1"/>
  <c r="C120" i="23"/>
  <c r="C120" i="4"/>
  <c r="C120" i="5"/>
  <c r="D120" i="23"/>
  <c r="E120" i="4"/>
  <c r="C120" i="24"/>
  <c r="E120" i="5"/>
  <c r="E120" i="24"/>
  <c r="G120" i="2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E119" i="4" l="1"/>
  <c r="G119" i="4"/>
  <c r="E119" i="23"/>
  <c r="C119" i="5"/>
  <c r="C119" i="4"/>
  <c r="D119" i="23"/>
  <c r="D119" i="5"/>
  <c r="C119" i="24"/>
  <c r="C119" i="23"/>
  <c r="P119" i="4"/>
  <c r="N119" i="4" s="1"/>
  <c r="E119" i="24"/>
  <c r="G119" i="24"/>
  <c r="E119" i="5"/>
  <c r="D120" i="4"/>
  <c r="D120" i="24"/>
  <c r="J119" i="4"/>
  <c r="P119" i="24"/>
  <c r="N119" i="24" s="1"/>
  <c r="J119" i="24"/>
  <c r="F119" i="24"/>
  <c r="F119" i="4"/>
  <c r="C118" i="5" l="1"/>
  <c r="C118" i="24"/>
  <c r="C118" i="23"/>
  <c r="E118" i="5"/>
  <c r="E118" i="24"/>
  <c r="G118" i="4"/>
  <c r="D118" i="5"/>
  <c r="E118" i="4"/>
  <c r="D119" i="4"/>
  <c r="C118" i="4"/>
  <c r="H119" i="4"/>
  <c r="E118" i="23"/>
  <c r="D118" i="23"/>
  <c r="G118" i="24"/>
  <c r="D119" i="24"/>
  <c r="H119" i="24"/>
  <c r="P118" i="4"/>
  <c r="N118" i="4" s="1"/>
  <c r="P118" i="24"/>
  <c r="N118" i="24" s="1"/>
  <c r="J118" i="4"/>
  <c r="H118" i="4" s="1"/>
  <c r="J118" i="24"/>
  <c r="H118" i="24" s="1"/>
  <c r="F118" i="24"/>
  <c r="F118" i="4"/>
  <c r="D117" i="23" l="1"/>
  <c r="E117" i="4"/>
  <c r="C117" i="24"/>
  <c r="E117" i="24"/>
  <c r="E117" i="23"/>
  <c r="D117" i="5"/>
  <c r="G117" i="4"/>
  <c r="C117" i="4"/>
  <c r="C117" i="5"/>
  <c r="E117" i="5"/>
  <c r="G117" i="24"/>
  <c r="C117" i="23"/>
  <c r="D118" i="4"/>
  <c r="P117" i="24"/>
  <c r="N117" i="24" s="1"/>
  <c r="D118" i="24"/>
  <c r="P117" i="4"/>
  <c r="N117" i="4" s="1"/>
  <c r="J117" i="4"/>
  <c r="H117" i="4" s="1"/>
  <c r="J117" i="24"/>
  <c r="H117" i="24" s="1"/>
  <c r="F117" i="24"/>
  <c r="F117" i="4"/>
  <c r="E116" i="5" l="1"/>
  <c r="E116" i="4"/>
  <c r="D116" i="5"/>
  <c r="C116" i="23"/>
  <c r="C116" i="4"/>
  <c r="D116" i="23"/>
  <c r="C116" i="5"/>
  <c r="D117" i="24"/>
  <c r="P116" i="24"/>
  <c r="N116" i="24" s="1"/>
  <c r="D117" i="4"/>
  <c r="E116" i="23"/>
  <c r="J116" i="24"/>
  <c r="P116" i="4"/>
  <c r="N116" i="4" s="1"/>
  <c r="F116" i="24"/>
  <c r="G116" i="24"/>
  <c r="G116" i="4"/>
  <c r="J116" i="4"/>
  <c r="C116" i="24"/>
  <c r="E116" i="24"/>
  <c r="F116" i="4"/>
  <c r="D115" i="23" l="1"/>
  <c r="E115" i="4"/>
  <c r="G115" i="24"/>
  <c r="C115" i="5"/>
  <c r="C115" i="24"/>
  <c r="D115" i="5"/>
  <c r="C115" i="4"/>
  <c r="E115" i="24"/>
  <c r="E115" i="5"/>
  <c r="D116" i="24"/>
  <c r="D116" i="4"/>
  <c r="H116" i="24"/>
  <c r="H116" i="4"/>
  <c r="E115" i="23"/>
  <c r="C115" i="23"/>
  <c r="P115" i="24"/>
  <c r="N115" i="24" s="1"/>
  <c r="G115" i="4"/>
  <c r="J115" i="4"/>
  <c r="H115" i="4" s="1"/>
  <c r="P115" i="4"/>
  <c r="N115" i="4" s="1"/>
  <c r="J115" i="24"/>
  <c r="F115" i="24"/>
  <c r="F115" i="4"/>
  <c r="C114" i="24"/>
  <c r="E114" i="4"/>
  <c r="E114" i="23" l="1"/>
  <c r="C114" i="23"/>
  <c r="C114" i="5"/>
  <c r="C114" i="4"/>
  <c r="G114" i="4"/>
  <c r="E114" i="24"/>
  <c r="D115" i="24"/>
  <c r="E114" i="5"/>
  <c r="G114" i="24"/>
  <c r="D114" i="23"/>
  <c r="D114" i="5"/>
  <c r="D115" i="4"/>
  <c r="H115" i="24"/>
  <c r="P114" i="24"/>
  <c r="N114" i="24" s="1"/>
  <c r="P114" i="4"/>
  <c r="N114" i="4" s="1"/>
  <c r="J114" i="4"/>
  <c r="H114" i="4" s="1"/>
  <c r="J114" i="24"/>
  <c r="F114" i="24"/>
  <c r="F114" i="4"/>
  <c r="G113" i="24" l="1"/>
  <c r="D113" i="23"/>
  <c r="E113" i="4"/>
  <c r="C113" i="24"/>
  <c r="F113" i="4"/>
  <c r="D113" i="5"/>
  <c r="C113" i="4"/>
  <c r="E113" i="5"/>
  <c r="G113" i="4"/>
  <c r="C113" i="5"/>
  <c r="C113" i="23"/>
  <c r="D114" i="24"/>
  <c r="D114" i="4"/>
  <c r="J113" i="4"/>
  <c r="H113" i="4" s="1"/>
  <c r="E113" i="23"/>
  <c r="H114" i="24"/>
  <c r="P113" i="24"/>
  <c r="N113" i="24" s="1"/>
  <c r="J113" i="24"/>
  <c r="H113" i="24" s="1"/>
  <c r="E113" i="24"/>
  <c r="P113" i="4"/>
  <c r="N113" i="4" s="1"/>
  <c r="F113" i="24"/>
  <c r="G112" i="24" l="1"/>
  <c r="D112" i="23"/>
  <c r="D112" i="5"/>
  <c r="C112" i="23"/>
  <c r="C112" i="24"/>
  <c r="C112" i="4"/>
  <c r="E112" i="24"/>
  <c r="E112" i="5"/>
  <c r="C112" i="5"/>
  <c r="E112" i="4"/>
  <c r="E112" i="23"/>
  <c r="P112" i="24"/>
  <c r="N112" i="24" s="1"/>
  <c r="D113" i="24"/>
  <c r="D113" i="4"/>
  <c r="P112" i="4"/>
  <c r="N112" i="4" s="1"/>
  <c r="J112" i="4"/>
  <c r="H112" i="4" s="1"/>
  <c r="G112" i="4"/>
  <c r="J112" i="24"/>
  <c r="F112" i="24"/>
  <c r="F112" i="4"/>
  <c r="E111" i="24" l="1"/>
  <c r="C111" i="5"/>
  <c r="C111" i="4"/>
  <c r="E111" i="4"/>
  <c r="E111" i="23"/>
  <c r="C111" i="23"/>
  <c r="C111" i="24"/>
  <c r="E111" i="5"/>
  <c r="G111" i="4"/>
  <c r="D112" i="24"/>
  <c r="D111" i="23"/>
  <c r="D111" i="5"/>
  <c r="D112" i="4"/>
  <c r="P111" i="4"/>
  <c r="N111" i="4" s="1"/>
  <c r="H112" i="24"/>
  <c r="P111" i="24"/>
  <c r="N111" i="24" s="1"/>
  <c r="G111" i="24"/>
  <c r="J111" i="4"/>
  <c r="H111" i="4" s="1"/>
  <c r="J111" i="24"/>
  <c r="H111" i="24" s="1"/>
  <c r="F111" i="24"/>
  <c r="F111" i="4"/>
  <c r="E110" i="4" l="1"/>
  <c r="C110" i="24"/>
  <c r="D110" i="5"/>
  <c r="E110" i="24"/>
  <c r="G110" i="4"/>
  <c r="E110" i="23"/>
  <c r="C110" i="4"/>
  <c r="C110" i="23"/>
  <c r="E110" i="5"/>
  <c r="D110" i="23"/>
  <c r="D111" i="4"/>
  <c r="D111" i="24"/>
  <c r="C110" i="5"/>
  <c r="P110" i="24"/>
  <c r="N110" i="24" s="1"/>
  <c r="J110" i="24"/>
  <c r="H110" i="24" s="1"/>
  <c r="G110" i="24"/>
  <c r="P110" i="4"/>
  <c r="N110" i="4" s="1"/>
  <c r="J110" i="4"/>
  <c r="F110" i="24"/>
  <c r="F110" i="4"/>
  <c r="E109" i="4" l="1"/>
  <c r="C109" i="24"/>
  <c r="E109" i="5"/>
  <c r="E109" i="24"/>
  <c r="G109" i="24"/>
  <c r="C109" i="4"/>
  <c r="D109" i="23"/>
  <c r="C109" i="5"/>
  <c r="C109" i="23"/>
  <c r="D109" i="5"/>
  <c r="D110" i="4"/>
  <c r="D110" i="24"/>
  <c r="H110" i="4"/>
  <c r="E109" i="23"/>
  <c r="P109" i="24"/>
  <c r="N109" i="24" s="1"/>
  <c r="G109" i="4"/>
  <c r="P109" i="4"/>
  <c r="N109" i="4" s="1"/>
  <c r="J109" i="4"/>
  <c r="H109" i="4" s="1"/>
  <c r="J109" i="24"/>
  <c r="H109" i="24" s="1"/>
  <c r="F109" i="24"/>
  <c r="F109" i="4"/>
  <c r="C108" i="24"/>
  <c r="C108" i="4"/>
  <c r="E108" i="24" l="1"/>
  <c r="G108" i="24"/>
  <c r="D108" i="23"/>
  <c r="C108" i="5"/>
  <c r="E108" i="5"/>
  <c r="C108" i="23"/>
  <c r="E108" i="4"/>
  <c r="D108" i="5"/>
  <c r="D109" i="4"/>
  <c r="D109" i="24"/>
  <c r="P108" i="24"/>
  <c r="N108" i="24" s="1"/>
  <c r="E108" i="23"/>
  <c r="G108" i="4"/>
  <c r="P108" i="4"/>
  <c r="N108" i="4" s="1"/>
  <c r="J108" i="4"/>
  <c r="H108" i="4" s="1"/>
  <c r="J108" i="24"/>
  <c r="F108" i="24"/>
  <c r="F108" i="4"/>
  <c r="E107" i="5" l="1"/>
  <c r="D107" i="23"/>
  <c r="C107" i="24"/>
  <c r="D107" i="5"/>
  <c r="C107" i="4"/>
  <c r="E107" i="24"/>
  <c r="G107" i="4"/>
  <c r="C107" i="23"/>
  <c r="E107" i="23"/>
  <c r="D108" i="24"/>
  <c r="P107" i="4"/>
  <c r="N107" i="4" s="1"/>
  <c r="D108" i="4"/>
  <c r="C107" i="5"/>
  <c r="G107" i="24"/>
  <c r="H108" i="24"/>
  <c r="P107" i="24"/>
  <c r="N107" i="24" s="1"/>
  <c r="E107" i="4"/>
  <c r="J107" i="24"/>
  <c r="J107" i="4"/>
  <c r="F107" i="24"/>
  <c r="F107" i="4"/>
  <c r="D107" i="4" l="1"/>
  <c r="D107" i="24"/>
  <c r="H107" i="24"/>
  <c r="H107" i="4"/>
  <c r="C106" i="23" l="1"/>
  <c r="E106" i="4"/>
  <c r="C106" i="24"/>
  <c r="E106" i="23"/>
  <c r="D106" i="23"/>
  <c r="F106" i="24"/>
  <c r="D106" i="5"/>
  <c r="C106" i="5"/>
  <c r="F106" i="4"/>
  <c r="G106" i="4"/>
  <c r="G106" i="24"/>
  <c r="J106" i="24"/>
  <c r="H106" i="24" s="1"/>
  <c r="P106" i="24"/>
  <c r="N106" i="24" s="1"/>
  <c r="E106" i="5"/>
  <c r="E106" i="24"/>
  <c r="J106" i="4"/>
  <c r="H106" i="4" s="1"/>
  <c r="P106" i="4"/>
  <c r="N106" i="4" s="1"/>
  <c r="C106" i="4"/>
  <c r="D106" i="24" l="1"/>
  <c r="D106" i="4"/>
  <c r="F105" i="24"/>
  <c r="D105" i="23"/>
  <c r="E105" i="5"/>
  <c r="C105" i="24" l="1"/>
  <c r="F105" i="4"/>
  <c r="E105" i="24"/>
  <c r="G105" i="24"/>
  <c r="C105" i="5"/>
  <c r="C105" i="4"/>
  <c r="D105" i="5"/>
  <c r="E105" i="23"/>
  <c r="C105" i="23"/>
  <c r="G105" i="4"/>
  <c r="P105" i="4"/>
  <c r="N105" i="4" s="1"/>
  <c r="J105" i="24"/>
  <c r="P105" i="24"/>
  <c r="N105" i="24" s="1"/>
  <c r="E105" i="4"/>
  <c r="J105" i="4"/>
  <c r="G104" i="24" l="1"/>
  <c r="F104" i="4"/>
  <c r="E104" i="24"/>
  <c r="G104" i="4"/>
  <c r="F104" i="24"/>
  <c r="D104" i="5"/>
  <c r="C104" i="23"/>
  <c r="E104" i="4"/>
  <c r="C104" i="24"/>
  <c r="E104" i="5"/>
  <c r="D105" i="4"/>
  <c r="D104" i="23"/>
  <c r="C104" i="5"/>
  <c r="C104" i="4"/>
  <c r="J104" i="24"/>
  <c r="H104" i="24" s="1"/>
  <c r="P104" i="24"/>
  <c r="N104" i="24" s="1"/>
  <c r="E104" i="23"/>
  <c r="D105" i="24"/>
  <c r="H105" i="4"/>
  <c r="H105" i="24"/>
  <c r="J104" i="4"/>
  <c r="H104" i="4" s="1"/>
  <c r="P104" i="4"/>
  <c r="N104" i="4" s="1"/>
  <c r="D103" i="23" l="1"/>
  <c r="G103" i="4"/>
  <c r="C103" i="4"/>
  <c r="C103" i="24"/>
  <c r="F103" i="24"/>
  <c r="C103" i="5"/>
  <c r="F103" i="4"/>
  <c r="E103" i="23"/>
  <c r="C103" i="23"/>
  <c r="E103" i="4"/>
  <c r="D103" i="5"/>
  <c r="D104" i="24"/>
  <c r="E103" i="5"/>
  <c r="D104" i="4"/>
  <c r="P103" i="24"/>
  <c r="N103" i="24" s="1"/>
  <c r="J103" i="4"/>
  <c r="H103" i="4" s="1"/>
  <c r="P103" i="4"/>
  <c r="N103" i="4" s="1"/>
  <c r="G103" i="24"/>
  <c r="E103" i="24"/>
  <c r="J103" i="24"/>
  <c r="D102" i="23" l="1"/>
  <c r="E102" i="5"/>
  <c r="G102" i="4"/>
  <c r="F102" i="4"/>
  <c r="F102" i="24"/>
  <c r="G102" i="24"/>
  <c r="E102" i="24"/>
  <c r="E102" i="4"/>
  <c r="C102" i="4"/>
  <c r="E102" i="23"/>
  <c r="D102" i="5"/>
  <c r="C102" i="5"/>
  <c r="C102" i="23"/>
  <c r="D103" i="24"/>
  <c r="J102" i="24"/>
  <c r="H102" i="24" s="1"/>
  <c r="J102" i="4"/>
  <c r="H102" i="4" s="1"/>
  <c r="C102" i="24"/>
  <c r="D103" i="4"/>
  <c r="H103" i="24"/>
  <c r="P102" i="24"/>
  <c r="N102" i="24" s="1"/>
  <c r="P102" i="4"/>
  <c r="N102" i="4" s="1"/>
  <c r="G101" i="24"/>
  <c r="G101" i="4" l="1"/>
  <c r="D101" i="23"/>
  <c r="E101" i="4"/>
  <c r="D101" i="5"/>
  <c r="C101" i="24"/>
  <c r="C101" i="23"/>
  <c r="F101" i="4"/>
  <c r="E101" i="23"/>
  <c r="C101" i="4"/>
  <c r="C101" i="5"/>
  <c r="E101" i="5"/>
  <c r="D102" i="4"/>
  <c r="J101" i="24"/>
  <c r="H101" i="24" s="1"/>
  <c r="P101" i="24"/>
  <c r="N101" i="24" s="1"/>
  <c r="F101" i="24"/>
  <c r="D102" i="24"/>
  <c r="J101" i="4"/>
  <c r="H101" i="4" s="1"/>
  <c r="P101" i="4"/>
  <c r="N101" i="4" s="1"/>
  <c r="E101" i="24"/>
  <c r="E100" i="24"/>
  <c r="C100" i="24" l="1"/>
  <c r="G100" i="24"/>
  <c r="C100" i="4"/>
  <c r="G100" i="4"/>
  <c r="F100" i="24"/>
  <c r="E100" i="23"/>
  <c r="E100" i="4"/>
  <c r="C100" i="5"/>
  <c r="F100" i="4"/>
  <c r="D100" i="5"/>
  <c r="D100" i="23"/>
  <c r="C100" i="23"/>
  <c r="E100" i="5"/>
  <c r="D101" i="24"/>
  <c r="J100" i="24"/>
  <c r="P100" i="24"/>
  <c r="N100" i="24" s="1"/>
  <c r="J100" i="4"/>
  <c r="H100" i="4" s="1"/>
  <c r="D101" i="4"/>
  <c r="P100" i="4"/>
  <c r="E99" i="24"/>
  <c r="F99" i="4"/>
  <c r="E99" i="23"/>
  <c r="G99" i="4" l="1"/>
  <c r="E99" i="5"/>
  <c r="E99" i="4"/>
  <c r="C99" i="4"/>
  <c r="G99" i="24"/>
  <c r="C99" i="5"/>
  <c r="D99" i="23"/>
  <c r="C99" i="23"/>
  <c r="F99" i="24"/>
  <c r="D99" i="5"/>
  <c r="J99" i="4"/>
  <c r="H99" i="4" s="1"/>
  <c r="P99" i="4"/>
  <c r="N99" i="4" s="1"/>
  <c r="D100" i="24"/>
  <c r="J99" i="24"/>
  <c r="H99" i="24" s="1"/>
  <c r="P99" i="24"/>
  <c r="N99" i="24" s="1"/>
  <c r="H100" i="24"/>
  <c r="C99" i="24"/>
  <c r="D100" i="4"/>
  <c r="N100" i="4"/>
  <c r="D98" i="23" l="1"/>
  <c r="E98" i="4"/>
  <c r="C98" i="24"/>
  <c r="F98" i="4"/>
  <c r="G98" i="24"/>
  <c r="C98" i="5"/>
  <c r="G98" i="4"/>
  <c r="C98" i="23"/>
  <c r="E98" i="23"/>
  <c r="D98" i="5"/>
  <c r="D99" i="4"/>
  <c r="J98" i="4"/>
  <c r="H98" i="4" s="1"/>
  <c r="D99" i="24"/>
  <c r="C98" i="4"/>
  <c r="J98" i="24"/>
  <c r="H98" i="24" s="1"/>
  <c r="P98" i="24"/>
  <c r="N98" i="24" s="1"/>
  <c r="P98" i="4"/>
  <c r="N98" i="4" s="1"/>
  <c r="F98" i="24"/>
  <c r="E98" i="24"/>
  <c r="E98" i="5"/>
  <c r="F97" i="24"/>
  <c r="G97" i="4" l="1"/>
  <c r="C97" i="23"/>
  <c r="D97" i="23"/>
  <c r="E97" i="4"/>
  <c r="C97" i="24"/>
  <c r="G97" i="24"/>
  <c r="C97" i="5"/>
  <c r="F97" i="4"/>
  <c r="E97" i="24"/>
  <c r="D97" i="5"/>
  <c r="E97" i="5"/>
  <c r="E97" i="23"/>
  <c r="D98" i="24"/>
  <c r="D98" i="4"/>
  <c r="J97" i="4"/>
  <c r="H97" i="4" s="1"/>
  <c r="C97" i="4"/>
  <c r="J97" i="24"/>
  <c r="H97" i="24" s="1"/>
  <c r="P97" i="24"/>
  <c r="N97" i="24" s="1"/>
  <c r="P97" i="4"/>
  <c r="D96" i="5" l="1"/>
  <c r="C96" i="23"/>
  <c r="C96" i="4"/>
  <c r="C96" i="5"/>
  <c r="D96" i="23"/>
  <c r="C96" i="24"/>
  <c r="E96" i="23"/>
  <c r="F96" i="4"/>
  <c r="E96" i="24"/>
  <c r="G96" i="4"/>
  <c r="F96" i="24"/>
  <c r="E96" i="4"/>
  <c r="E96" i="5"/>
  <c r="G96" i="24"/>
  <c r="D97" i="4"/>
  <c r="D97" i="24"/>
  <c r="N97" i="4"/>
  <c r="J96" i="24"/>
  <c r="H96" i="24" s="1"/>
  <c r="P96" i="24"/>
  <c r="N96" i="24" s="1"/>
  <c r="J96" i="4"/>
  <c r="H96" i="4" s="1"/>
  <c r="P96" i="4"/>
  <c r="N96" i="4" s="1"/>
  <c r="C95" i="24" l="1"/>
  <c r="E95" i="24"/>
  <c r="D95" i="23"/>
  <c r="G95" i="4"/>
  <c r="D95" i="5"/>
  <c r="C95" i="4"/>
  <c r="G95" i="24"/>
  <c r="E95" i="4"/>
  <c r="F95" i="24"/>
  <c r="F95" i="4"/>
  <c r="E95" i="23"/>
  <c r="C95" i="23"/>
  <c r="C95" i="5"/>
  <c r="E95" i="5"/>
  <c r="D96" i="24"/>
  <c r="J95" i="4"/>
  <c r="H95" i="4" s="1"/>
  <c r="P95" i="4"/>
  <c r="N95" i="4" s="1"/>
  <c r="J95" i="24"/>
  <c r="H95" i="24" s="1"/>
  <c r="P95" i="24"/>
  <c r="N95" i="24" s="1"/>
  <c r="D96" i="4"/>
  <c r="D94" i="5" l="1"/>
  <c r="C94" i="4"/>
  <c r="D94" i="23"/>
  <c r="E94" i="4"/>
  <c r="C94" i="24"/>
  <c r="F94" i="4"/>
  <c r="E94" i="24"/>
  <c r="E94" i="5"/>
  <c r="G94" i="4"/>
  <c r="F94" i="24"/>
  <c r="G94" i="24"/>
  <c r="E94" i="23"/>
  <c r="C94" i="23"/>
  <c r="C94" i="5"/>
  <c r="J94" i="4"/>
  <c r="H94" i="4" s="1"/>
  <c r="P94" i="4"/>
  <c r="N94" i="4" s="1"/>
  <c r="J94" i="24"/>
  <c r="H94" i="24" s="1"/>
  <c r="P94" i="24"/>
  <c r="N94" i="24" s="1"/>
  <c r="D95" i="24"/>
  <c r="D95" i="4"/>
  <c r="G93" i="24"/>
  <c r="G93" i="4"/>
  <c r="E93" i="4" l="1"/>
  <c r="D93" i="23"/>
  <c r="F93" i="4"/>
  <c r="E93" i="24"/>
  <c r="C93" i="5"/>
  <c r="C93" i="4"/>
  <c r="E93" i="5"/>
  <c r="F93" i="24"/>
  <c r="C93" i="24"/>
  <c r="D93" i="5"/>
  <c r="C93" i="23"/>
  <c r="E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C92" i="4"/>
  <c r="E92" i="4"/>
  <c r="C92" i="24"/>
  <c r="G92" i="4"/>
  <c r="F92" i="24"/>
  <c r="E92" i="23"/>
  <c r="G92" i="24"/>
  <c r="C92" i="5"/>
  <c r="E92" i="24"/>
  <c r="E92" i="5"/>
  <c r="D92" i="23"/>
  <c r="C92" i="23"/>
  <c r="D93" i="24"/>
  <c r="P92" i="4"/>
  <c r="N92" i="4" s="1"/>
  <c r="D93" i="4"/>
  <c r="J92" i="4"/>
  <c r="F92" i="4"/>
  <c r="J92" i="24"/>
  <c r="P92" i="24"/>
  <c r="N92" i="24" s="1"/>
  <c r="F91" i="24"/>
  <c r="E91" i="5" l="1"/>
  <c r="D91" i="23"/>
  <c r="E91" i="4"/>
  <c r="C91" i="23"/>
  <c r="G91" i="4"/>
  <c r="F91" i="4"/>
  <c r="E91" i="23"/>
  <c r="D91" i="5"/>
  <c r="C91" i="5"/>
  <c r="D92" i="4"/>
  <c r="H92" i="4"/>
  <c r="J91" i="4"/>
  <c r="H91" i="4" s="1"/>
  <c r="P91" i="4"/>
  <c r="N91" i="4" s="1"/>
  <c r="D92" i="24"/>
  <c r="J91" i="24"/>
  <c r="H91" i="24" s="1"/>
  <c r="H92" i="24"/>
  <c r="P91" i="24"/>
  <c r="N91" i="24" s="1"/>
  <c r="C91" i="4"/>
  <c r="C91" i="24"/>
  <c r="G91" i="24"/>
  <c r="E91" i="24"/>
  <c r="G90" i="24"/>
  <c r="E90" i="5" l="1"/>
  <c r="D90" i="23"/>
  <c r="C90" i="24"/>
  <c r="G90" i="4"/>
  <c r="C90" i="5"/>
  <c r="C90" i="4"/>
  <c r="E90" i="4"/>
  <c r="F90" i="24"/>
  <c r="D90" i="5"/>
  <c r="F90" i="4"/>
  <c r="E90" i="24"/>
  <c r="E90" i="23"/>
  <c r="C90" i="23"/>
  <c r="D91" i="4"/>
  <c r="D91" i="24"/>
  <c r="J90" i="24"/>
  <c r="H90" i="24" s="1"/>
  <c r="P90" i="24"/>
  <c r="N90" i="24" s="1"/>
  <c r="J90" i="4"/>
  <c r="H90" i="4" s="1"/>
  <c r="P90" i="4"/>
  <c r="N90" i="4" s="1"/>
  <c r="D89" i="5" l="1"/>
  <c r="C89" i="4"/>
  <c r="C89" i="5"/>
  <c r="E89" i="23"/>
  <c r="D89" i="23"/>
  <c r="C89" i="24"/>
  <c r="C89" i="23"/>
  <c r="E89" i="5"/>
  <c r="D90" i="24"/>
  <c r="D90" i="4"/>
  <c r="P89" i="4"/>
  <c r="N89" i="4" s="1"/>
  <c r="P89" i="24"/>
  <c r="N89" i="24" s="1"/>
  <c r="G89" i="4"/>
  <c r="G89" i="24"/>
  <c r="J89" i="4"/>
  <c r="H89" i="4" s="1"/>
  <c r="J89" i="24"/>
  <c r="H89" i="24" s="1"/>
  <c r="F89" i="24"/>
  <c r="E89" i="24"/>
  <c r="E89" i="4"/>
  <c r="F89" i="4"/>
  <c r="D89" i="4" l="1"/>
  <c r="D89" i="24"/>
  <c r="F88" i="24"/>
  <c r="C88" i="24"/>
  <c r="G88" i="4"/>
  <c r="E88" i="4"/>
  <c r="D88" i="23"/>
  <c r="F88" i="4" l="1"/>
  <c r="C88" i="5"/>
  <c r="C88" i="4"/>
  <c r="E88" i="24"/>
  <c r="E88" i="5"/>
  <c r="D88" i="5"/>
  <c r="G88" i="24"/>
  <c r="E88" i="23"/>
  <c r="C88" i="23"/>
  <c r="J88" i="24"/>
  <c r="H88" i="24" s="1"/>
  <c r="P88" i="24"/>
  <c r="N88" i="24" s="1"/>
  <c r="J88" i="4"/>
  <c r="H88" i="4" s="1"/>
  <c r="P88" i="4"/>
  <c r="N88" i="4" s="1"/>
  <c r="F87" i="24" l="1"/>
  <c r="C87" i="5"/>
  <c r="E87" i="5"/>
  <c r="E87" i="4"/>
  <c r="E87" i="24"/>
  <c r="D87" i="23"/>
  <c r="G87" i="4"/>
  <c r="C87" i="4"/>
  <c r="G87" i="24"/>
  <c r="D87" i="5"/>
  <c r="F87" i="4"/>
  <c r="C87" i="23"/>
  <c r="E87" i="23"/>
  <c r="D88" i="24"/>
  <c r="D88" i="4"/>
  <c r="J87" i="4"/>
  <c r="H87" i="4" s="1"/>
  <c r="P87" i="4"/>
  <c r="N87" i="4" s="1"/>
  <c r="J87" i="24"/>
  <c r="H87" i="24" s="1"/>
  <c r="P87" i="24"/>
  <c r="N87" i="24" s="1"/>
  <c r="C87" i="24"/>
  <c r="F86" i="24"/>
  <c r="G86" i="4"/>
  <c r="E86" i="24" l="1"/>
  <c r="E86" i="23"/>
  <c r="G86" i="24"/>
  <c r="D86" i="5"/>
  <c r="E86" i="5"/>
  <c r="E86" i="4"/>
  <c r="C86" i="24"/>
  <c r="C86" i="4"/>
  <c r="D86" i="23"/>
  <c r="F86" i="4"/>
  <c r="C86" i="23"/>
  <c r="C86" i="5"/>
  <c r="D87" i="24"/>
  <c r="D87" i="4"/>
  <c r="J86" i="24"/>
  <c r="H86" i="24" s="1"/>
  <c r="P86" i="24"/>
  <c r="N86" i="24" s="1"/>
  <c r="J86" i="4"/>
  <c r="H86" i="4" s="1"/>
  <c r="P86" i="4"/>
  <c r="N86" i="4" s="1"/>
  <c r="E85" i="4"/>
  <c r="E85" i="5"/>
  <c r="C85" i="24" l="1"/>
  <c r="C85" i="4"/>
  <c r="F85" i="4"/>
  <c r="G85" i="4"/>
  <c r="F85" i="24"/>
  <c r="G85" i="24"/>
  <c r="E85" i="23"/>
  <c r="C85" i="23"/>
  <c r="D85" i="5"/>
  <c r="C85" i="5"/>
  <c r="D85" i="23"/>
  <c r="E85" i="24"/>
  <c r="D86" i="24"/>
  <c r="J85" i="4"/>
  <c r="P85" i="4"/>
  <c r="N85" i="4" s="1"/>
  <c r="D86" i="4"/>
  <c r="P85" i="24"/>
  <c r="N85" i="24" s="1"/>
  <c r="J85" i="24"/>
  <c r="C84" i="4" l="1"/>
  <c r="E84" i="4"/>
  <c r="C84" i="24"/>
  <c r="F84" i="24"/>
  <c r="D84" i="23"/>
  <c r="G84" i="4"/>
  <c r="E84" i="5"/>
  <c r="F84" i="4"/>
  <c r="G84" i="24"/>
  <c r="E84" i="24"/>
  <c r="D84" i="5"/>
  <c r="C84" i="23"/>
  <c r="E84" i="23"/>
  <c r="C84" i="5"/>
  <c r="D85" i="4"/>
  <c r="D85" i="24"/>
  <c r="H85" i="4"/>
  <c r="J84" i="24"/>
  <c r="P84" i="24"/>
  <c r="N84" i="24" s="1"/>
  <c r="H85" i="24"/>
  <c r="J84" i="4"/>
  <c r="H84" i="4" s="1"/>
  <c r="P84" i="4"/>
  <c r="N84" i="4" s="1"/>
  <c r="G83" i="24" l="1"/>
  <c r="E83" i="24"/>
  <c r="G83" i="4"/>
  <c r="F83" i="24"/>
  <c r="C83" i="5"/>
  <c r="C83" i="23"/>
  <c r="C83" i="4"/>
  <c r="C83" i="24"/>
  <c r="F83" i="4"/>
  <c r="E83" i="4"/>
  <c r="E83" i="5"/>
  <c r="D83" i="23"/>
  <c r="E83" i="23"/>
  <c r="D83" i="5"/>
  <c r="D84" i="24"/>
  <c r="H84" i="24"/>
  <c r="D84" i="4"/>
  <c r="J83" i="24"/>
  <c r="H83" i="24" s="1"/>
  <c r="P83" i="24"/>
  <c r="N83" i="24" s="1"/>
  <c r="J83" i="4"/>
  <c r="H83" i="4" s="1"/>
  <c r="P83" i="4"/>
  <c r="N83" i="4" s="1"/>
  <c r="E82" i="4" l="1"/>
  <c r="C82" i="24"/>
  <c r="F82" i="4"/>
  <c r="E82" i="24"/>
  <c r="G82" i="24"/>
  <c r="E82" i="23"/>
  <c r="C82" i="4"/>
  <c r="D82" i="23"/>
  <c r="G82" i="4"/>
  <c r="E82" i="5"/>
  <c r="C82" i="5"/>
  <c r="C82" i="23"/>
  <c r="D82" i="5"/>
  <c r="F82" i="24"/>
  <c r="J82" i="24"/>
  <c r="H82" i="24" s="1"/>
  <c r="P82" i="24"/>
  <c r="N82" i="24" s="1"/>
  <c r="D83" i="24"/>
  <c r="D83" i="4"/>
  <c r="J82" i="4"/>
  <c r="H82" i="4" s="1"/>
  <c r="P82" i="4"/>
  <c r="N82" i="4" s="1"/>
  <c r="E81" i="24" l="1"/>
  <c r="D81" i="5"/>
  <c r="C81" i="4"/>
  <c r="G81" i="24"/>
  <c r="E81" i="4"/>
  <c r="C81" i="5"/>
  <c r="D81" i="23"/>
  <c r="F81" i="24"/>
  <c r="C81" i="24"/>
  <c r="C81" i="23"/>
  <c r="E81" i="23"/>
  <c r="E81" i="5"/>
  <c r="F81" i="4"/>
  <c r="G81" i="4"/>
  <c r="D82" i="24"/>
  <c r="J81" i="24"/>
  <c r="H81" i="24" s="1"/>
  <c r="P81" i="24"/>
  <c r="D82" i="4"/>
  <c r="J81" i="4"/>
  <c r="H81" i="4" s="1"/>
  <c r="P81" i="4"/>
  <c r="N81" i="4" s="1"/>
  <c r="C80" i="24" l="1"/>
  <c r="D80" i="5"/>
  <c r="C80" i="4"/>
  <c r="G80" i="24"/>
  <c r="E80" i="24"/>
  <c r="E80" i="5"/>
  <c r="G80" i="4"/>
  <c r="F80" i="4"/>
  <c r="C80" i="23"/>
  <c r="C80" i="5"/>
  <c r="F80" i="24"/>
  <c r="D80" i="23"/>
  <c r="E80" i="4"/>
  <c r="E80" i="23"/>
  <c r="D81" i="24"/>
  <c r="N81" i="24"/>
  <c r="J80" i="24"/>
  <c r="H80" i="24" s="1"/>
  <c r="P80" i="24"/>
  <c r="N80" i="24" s="1"/>
  <c r="D81" i="4"/>
  <c r="J80" i="4"/>
  <c r="H80" i="4" s="1"/>
  <c r="P80" i="4"/>
  <c r="N80" i="4" s="1"/>
  <c r="G79" i="4" l="1"/>
  <c r="E79" i="4"/>
  <c r="F79" i="4"/>
  <c r="D79" i="5"/>
  <c r="E79" i="24"/>
  <c r="C79" i="24"/>
  <c r="D79" i="23"/>
  <c r="C79" i="4"/>
  <c r="G79" i="24"/>
  <c r="E79" i="23"/>
  <c r="C79" i="23"/>
  <c r="E79" i="5"/>
  <c r="C79" i="5"/>
  <c r="F79" i="24"/>
  <c r="D80" i="24"/>
  <c r="J79" i="24"/>
  <c r="P79" i="24"/>
  <c r="N79" i="24" s="1"/>
  <c r="D80" i="4"/>
  <c r="J79" i="4"/>
  <c r="H79" i="4" s="1"/>
  <c r="P79" i="4"/>
  <c r="N79" i="4" s="1"/>
  <c r="E78" i="23" l="1"/>
  <c r="F78" i="4"/>
  <c r="E78" i="24"/>
  <c r="E78" i="5"/>
  <c r="D78" i="23"/>
  <c r="E78" i="4"/>
  <c r="C78" i="24"/>
  <c r="G78" i="24"/>
  <c r="C78" i="4"/>
  <c r="D78" i="5"/>
  <c r="C78" i="23"/>
  <c r="C78" i="5"/>
  <c r="G78" i="4"/>
  <c r="F78" i="24"/>
  <c r="D79" i="24"/>
  <c r="H79" i="24"/>
  <c r="J78" i="24"/>
  <c r="H78" i="24" s="1"/>
  <c r="P78" i="24"/>
  <c r="N78" i="24" s="1"/>
  <c r="D79" i="4"/>
  <c r="J78" i="4"/>
  <c r="H78" i="4" s="1"/>
  <c r="P78" i="4"/>
  <c r="N78" i="4" s="1"/>
  <c r="G77" i="24"/>
  <c r="C77" i="23" l="1"/>
  <c r="E77" i="24"/>
  <c r="G77" i="4"/>
  <c r="C77" i="5"/>
  <c r="F77" i="4"/>
  <c r="C77" i="4"/>
  <c r="D77" i="23"/>
  <c r="D77" i="5"/>
  <c r="E77" i="4"/>
  <c r="E77" i="5"/>
  <c r="F77" i="24"/>
  <c r="E77" i="23"/>
  <c r="C77" i="24"/>
  <c r="D78" i="24"/>
  <c r="J77" i="24"/>
  <c r="H77" i="24" s="1"/>
  <c r="P77" i="24"/>
  <c r="N77" i="24" s="1"/>
  <c r="D78" i="4"/>
  <c r="J77" i="4"/>
  <c r="H77" i="4" s="1"/>
  <c r="P77" i="4"/>
  <c r="N77" i="4" s="1"/>
  <c r="E76" i="24"/>
  <c r="F76" i="4"/>
  <c r="E76" i="4" l="1"/>
  <c r="C76" i="5"/>
  <c r="C76" i="23"/>
  <c r="C76" i="4"/>
  <c r="F76" i="24"/>
  <c r="G76" i="24"/>
  <c r="G76" i="4"/>
  <c r="E76" i="5"/>
  <c r="E76" i="23"/>
  <c r="D76" i="23"/>
  <c r="D76" i="5"/>
  <c r="J76" i="24"/>
  <c r="H76" i="24" s="1"/>
  <c r="J76" i="4"/>
  <c r="H76" i="4" s="1"/>
  <c r="P76" i="4"/>
  <c r="N76" i="4" s="1"/>
  <c r="C76" i="24"/>
  <c r="D77" i="24"/>
  <c r="P76" i="24"/>
  <c r="N76" i="24" s="1"/>
  <c r="D77" i="4"/>
  <c r="C75" i="24"/>
  <c r="E75" i="5" l="1"/>
  <c r="F75" i="24"/>
  <c r="E75" i="24"/>
  <c r="D75" i="5"/>
  <c r="C75" i="4"/>
  <c r="G75" i="24"/>
  <c r="F75" i="4"/>
  <c r="E75" i="4"/>
  <c r="E75" i="23"/>
  <c r="C75" i="5"/>
  <c r="C75" i="23"/>
  <c r="G75" i="4"/>
  <c r="D75" i="23"/>
  <c r="D76" i="4"/>
  <c r="D76" i="24"/>
  <c r="J75" i="24"/>
  <c r="H75" i="24" s="1"/>
  <c r="P75" i="24"/>
  <c r="J75" i="4"/>
  <c r="H75" i="4" s="1"/>
  <c r="P75" i="4"/>
  <c r="N75" i="4" s="1"/>
  <c r="D74" i="5" l="1"/>
  <c r="C74" i="23"/>
  <c r="C74" i="4"/>
  <c r="D74" i="23"/>
  <c r="E74" i="4"/>
  <c r="F74" i="4"/>
  <c r="G74" i="4"/>
  <c r="F74" i="24"/>
  <c r="G74" i="24"/>
  <c r="E74" i="5"/>
  <c r="E74" i="23"/>
  <c r="E74" i="24"/>
  <c r="C74" i="5"/>
  <c r="C74" i="24"/>
  <c r="D75" i="24"/>
  <c r="N75" i="24"/>
  <c r="D75" i="4"/>
  <c r="J74" i="24"/>
  <c r="P74" i="24"/>
  <c r="N74" i="24" s="1"/>
  <c r="J74" i="4"/>
  <c r="H74" i="4" s="1"/>
  <c r="P74" i="4"/>
  <c r="N74" i="4" s="1"/>
  <c r="G73" i="24"/>
  <c r="E73" i="24" l="1"/>
  <c r="F73" i="24"/>
  <c r="C73" i="24"/>
  <c r="D73" i="23"/>
  <c r="F73" i="4"/>
  <c r="D73" i="5"/>
  <c r="E73" i="23"/>
  <c r="C73" i="5"/>
  <c r="E73" i="5"/>
  <c r="C73" i="23"/>
  <c r="J73" i="4"/>
  <c r="H73" i="4" s="1"/>
  <c r="P73" i="4"/>
  <c r="N73" i="4" s="1"/>
  <c r="G73" i="4"/>
  <c r="C73" i="4"/>
  <c r="D74" i="24"/>
  <c r="E73" i="4"/>
  <c r="J73" i="24"/>
  <c r="H73" i="24" s="1"/>
  <c r="P73" i="24"/>
  <c r="N73" i="24" s="1"/>
  <c r="H74" i="24"/>
  <c r="D74" i="4"/>
  <c r="G72" i="4"/>
  <c r="D72" i="23" l="1"/>
  <c r="C72" i="24"/>
  <c r="E72" i="5"/>
  <c r="E72" i="24"/>
  <c r="C72" i="23"/>
  <c r="C72" i="4"/>
  <c r="C72" i="5"/>
  <c r="E72" i="4"/>
  <c r="F72" i="24"/>
  <c r="G72" i="24"/>
  <c r="E72" i="23"/>
  <c r="F72" i="4"/>
  <c r="D72" i="5"/>
  <c r="D73" i="4"/>
  <c r="J72" i="24"/>
  <c r="H72" i="24" s="1"/>
  <c r="P72" i="24"/>
  <c r="N72" i="24" s="1"/>
  <c r="D73" i="24"/>
  <c r="J72" i="4"/>
  <c r="P72" i="4"/>
  <c r="N72" i="4" s="1"/>
  <c r="G71" i="24"/>
  <c r="G71" i="4" l="1"/>
  <c r="F71" i="24"/>
  <c r="C71" i="4"/>
  <c r="E71" i="4"/>
  <c r="C71" i="24"/>
  <c r="E71" i="24"/>
  <c r="E71" i="23"/>
  <c r="C71" i="23"/>
  <c r="C71" i="5"/>
  <c r="F71" i="4"/>
  <c r="E71" i="5"/>
  <c r="D71" i="23"/>
  <c r="D71" i="5"/>
  <c r="D72" i="24"/>
  <c r="J71" i="24"/>
  <c r="H71" i="24" s="1"/>
  <c r="P71" i="24"/>
  <c r="N71" i="24" s="1"/>
  <c r="D72" i="4"/>
  <c r="H72" i="4"/>
  <c r="J71" i="4"/>
  <c r="H71" i="4" s="1"/>
  <c r="P71" i="4"/>
  <c r="N71" i="4" s="1"/>
  <c r="G70" i="24"/>
  <c r="F70" i="24" l="1"/>
  <c r="F70" i="4"/>
  <c r="D70" i="23"/>
  <c r="E70" i="4"/>
  <c r="C70" i="24"/>
  <c r="E70" i="24"/>
  <c r="D70" i="5"/>
  <c r="G70" i="4"/>
  <c r="C70" i="4"/>
  <c r="E70" i="5"/>
  <c r="C70" i="23"/>
  <c r="C70" i="5"/>
  <c r="E70" i="23"/>
  <c r="D71" i="24"/>
  <c r="J70" i="4"/>
  <c r="P70" i="4"/>
  <c r="N70" i="4" s="1"/>
  <c r="D71" i="4"/>
  <c r="J70" i="24"/>
  <c r="H70" i="24" s="1"/>
  <c r="P70" i="24"/>
  <c r="N70" i="24" s="1"/>
  <c r="G69" i="24" l="1"/>
  <c r="C69" i="24"/>
  <c r="C69" i="23"/>
  <c r="C69" i="4"/>
  <c r="E69" i="5"/>
  <c r="F69" i="24"/>
  <c r="F69" i="4"/>
  <c r="G69" i="4"/>
  <c r="E69" i="4"/>
  <c r="E69" i="24"/>
  <c r="D69" i="23"/>
  <c r="D69" i="5"/>
  <c r="C69" i="5"/>
  <c r="E69" i="23"/>
  <c r="J69" i="4"/>
  <c r="H69" i="4" s="1"/>
  <c r="P69" i="4"/>
  <c r="N69" i="4" s="1"/>
  <c r="D70" i="4"/>
  <c r="H70" i="4"/>
  <c r="J69" i="24"/>
  <c r="H69" i="24" s="1"/>
  <c r="P69" i="24"/>
  <c r="N69" i="24" s="1"/>
  <c r="D70" i="24"/>
  <c r="D69" i="4" l="1"/>
  <c r="D69" i="24"/>
  <c r="P68" i="24" l="1"/>
  <c r="N68" i="24" s="1"/>
  <c r="E68" i="5"/>
  <c r="C68" i="5"/>
  <c r="D68" i="23"/>
  <c r="G68" i="4"/>
  <c r="E68" i="4"/>
  <c r="F68" i="24"/>
  <c r="C68" i="24"/>
  <c r="D68" i="5"/>
  <c r="E68" i="23"/>
  <c r="C68" i="23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C22" i="31"/>
  <c r="C12" i="31"/>
  <c r="F41" i="31"/>
  <c r="F39" i="31"/>
  <c r="C15" i="31"/>
  <c r="C23" i="31"/>
  <c r="C21" i="31"/>
  <c r="G49" i="31"/>
  <c r="G51" i="31"/>
  <c r="G48" i="31"/>
  <c r="F44" i="31"/>
  <c r="F28" i="31"/>
  <c r="F30" i="31"/>
  <c r="F32" i="31"/>
  <c r="F34" i="31"/>
  <c r="F36" i="31"/>
  <c r="F43" i="31"/>
  <c r="F42" i="31"/>
  <c r="C18" i="31"/>
  <c r="F29" i="31"/>
  <c r="F31" i="31"/>
  <c r="F33" i="31"/>
  <c r="F35" i="31"/>
  <c r="F37" i="31"/>
  <c r="C19" i="31"/>
  <c r="C20" i="31"/>
  <c r="G21" i="31" l="1"/>
  <c r="F21" i="31"/>
  <c r="F15" i="31"/>
  <c r="G15" i="31"/>
  <c r="G22" i="31"/>
  <c r="F22" i="31"/>
  <c r="F16" i="31"/>
  <c r="G16" i="31"/>
  <c r="F11" i="31"/>
  <c r="G11" i="31"/>
  <c r="G23" i="31"/>
  <c r="F23" i="31"/>
  <c r="F12" i="31"/>
  <c r="G12" i="31"/>
  <c r="F14" i="31"/>
  <c r="G14" i="31"/>
  <c r="F13" i="31"/>
  <c r="G13" i="31"/>
  <c r="G20" i="31"/>
  <c r="F20" i="31"/>
  <c r="G19" i="31"/>
  <c r="F19" i="31"/>
  <c r="G18" i="31"/>
  <c r="F18" i="31"/>
  <c r="G33" i="24"/>
  <c r="F34" i="24"/>
  <c r="F58" i="24"/>
  <c r="G65" i="24"/>
  <c r="F66" i="24"/>
  <c r="F11" i="24"/>
  <c r="E19" i="4"/>
  <c r="E50" i="4"/>
  <c r="F65" i="4"/>
  <c r="E66" i="4"/>
  <c r="G11" i="4"/>
  <c r="F11" i="4"/>
  <c r="E43" i="4" l="1"/>
  <c r="F27" i="24"/>
  <c r="G26" i="24"/>
  <c r="F48" i="4"/>
  <c r="G47" i="4"/>
  <c r="F40" i="4"/>
  <c r="E33" i="4"/>
  <c r="E25" i="4"/>
  <c r="E17" i="4"/>
  <c r="G11" i="24"/>
  <c r="F17" i="24"/>
  <c r="F32" i="24"/>
  <c r="G31" i="24"/>
  <c r="G29" i="4"/>
  <c r="E23" i="4"/>
  <c r="E15" i="4"/>
  <c r="G13" i="4"/>
  <c r="G22" i="24"/>
  <c r="F15" i="24"/>
  <c r="G14" i="24"/>
  <c r="G23" i="4"/>
  <c r="G30" i="24"/>
  <c r="F67" i="4"/>
  <c r="G66" i="4"/>
  <c r="E60" i="4"/>
  <c r="F59" i="4"/>
  <c r="G58" i="4"/>
  <c r="E52" i="4"/>
  <c r="F51" i="4"/>
  <c r="C11" i="24"/>
  <c r="G67" i="24"/>
  <c r="F60" i="24"/>
  <c r="G59" i="24"/>
  <c r="E53" i="24"/>
  <c r="F52" i="24"/>
  <c r="G51" i="24"/>
  <c r="F44" i="24"/>
  <c r="G43" i="24"/>
  <c r="F36" i="24"/>
  <c r="F25" i="24"/>
  <c r="F56" i="24"/>
  <c r="F48" i="24"/>
  <c r="F40" i="24"/>
  <c r="G35" i="24"/>
  <c r="G39" i="4"/>
  <c r="G55" i="24"/>
  <c r="G47" i="24"/>
  <c r="E47" i="4"/>
  <c r="F22" i="4"/>
  <c r="F18" i="4"/>
  <c r="E64" i="4"/>
  <c r="G62" i="4"/>
  <c r="E56" i="4"/>
  <c r="F55" i="4"/>
  <c r="F64" i="24"/>
  <c r="G39" i="24"/>
  <c r="G45" i="4"/>
  <c r="G21" i="4"/>
  <c r="E54" i="4"/>
  <c r="F62" i="24"/>
  <c r="G61" i="24"/>
  <c r="F54" i="24"/>
  <c r="G37" i="24"/>
  <c r="C11" i="4"/>
  <c r="E45" i="4"/>
  <c r="F44" i="4"/>
  <c r="G43" i="4"/>
  <c r="E37" i="4"/>
  <c r="G35" i="4"/>
  <c r="F28" i="4"/>
  <c r="G27" i="4"/>
  <c r="E21" i="4"/>
  <c r="G19" i="4"/>
  <c r="E13" i="4"/>
  <c r="F29" i="24"/>
  <c r="F13" i="24"/>
  <c r="F42" i="4"/>
  <c r="G41" i="4"/>
  <c r="F34" i="4"/>
  <c r="G33" i="4"/>
  <c r="G17" i="4"/>
  <c r="F19" i="24"/>
  <c r="G18" i="24"/>
  <c r="F38" i="4"/>
  <c r="E35" i="4"/>
  <c r="G25" i="4"/>
  <c r="F14" i="4"/>
  <c r="E31" i="4"/>
  <c r="F26" i="4"/>
  <c r="E39" i="4"/>
  <c r="E27" i="4"/>
  <c r="G37" i="4"/>
  <c r="F46" i="4"/>
  <c r="G15" i="4"/>
  <c r="G45" i="24"/>
  <c r="G41" i="24"/>
  <c r="G63" i="24"/>
  <c r="F63" i="4"/>
  <c r="G54" i="4"/>
  <c r="G49" i="24"/>
  <c r="F61" i="4"/>
  <c r="G56" i="4"/>
  <c r="F23" i="24"/>
  <c r="E62" i="4"/>
  <c r="G53" i="24"/>
  <c r="F46" i="24"/>
  <c r="F36" i="4"/>
  <c r="F16" i="4"/>
  <c r="F20" i="4"/>
  <c r="F57" i="4"/>
  <c r="G52" i="4"/>
  <c r="F53" i="4"/>
  <c r="G50" i="4"/>
  <c r="E41" i="4"/>
  <c r="F42" i="24"/>
  <c r="G57" i="24"/>
  <c r="F38" i="24"/>
  <c r="G64" i="4"/>
  <c r="F32" i="4"/>
  <c r="F24" i="4"/>
  <c r="G60" i="4"/>
  <c r="F50" i="24"/>
  <c r="G31" i="4"/>
  <c r="E58" i="4"/>
  <c r="F21" i="24"/>
  <c r="E21" i="31"/>
  <c r="E18" i="31"/>
  <c r="J11" i="24"/>
  <c r="P11" i="24"/>
  <c r="N11" i="24" s="1"/>
  <c r="J11" i="4"/>
  <c r="H11" i="4" s="1"/>
  <c r="P11" i="4"/>
  <c r="N11" i="4" s="1"/>
  <c r="J45" i="4"/>
  <c r="H45" i="4" s="1"/>
  <c r="J41" i="4"/>
  <c r="H41" i="4" s="1"/>
  <c r="J17" i="4"/>
  <c r="H17" i="4" s="1"/>
  <c r="J37" i="4"/>
  <c r="H37" i="4" s="1"/>
  <c r="J33" i="4"/>
  <c r="H33" i="4" s="1"/>
  <c r="C62" i="4"/>
  <c r="C60" i="4"/>
  <c r="C54" i="4"/>
  <c r="C52" i="4"/>
  <c r="C66" i="4"/>
  <c r="C64" i="4"/>
  <c r="C58" i="4"/>
  <c r="C56" i="4"/>
  <c r="C50" i="4"/>
  <c r="C49" i="4"/>
  <c r="C47" i="4"/>
  <c r="C43" i="4"/>
  <c r="C39" i="4"/>
  <c r="C35" i="4"/>
  <c r="C31" i="4"/>
  <c r="C25" i="4"/>
  <c r="C17" i="4"/>
  <c r="C63" i="24"/>
  <c r="C59" i="24"/>
  <c r="C57" i="24"/>
  <c r="C55" i="24"/>
  <c r="C49" i="24"/>
  <c r="C45" i="24"/>
  <c r="C41" i="24"/>
  <c r="C35" i="24"/>
  <c r="C33" i="24"/>
  <c r="C31" i="24"/>
  <c r="C24" i="24"/>
  <c r="C22" i="24"/>
  <c r="C16" i="24"/>
  <c r="C14" i="24"/>
  <c r="C12" i="24"/>
  <c r="C45" i="4"/>
  <c r="C41" i="4"/>
  <c r="C37" i="4"/>
  <c r="C33" i="4"/>
  <c r="C29" i="4"/>
  <c r="C27" i="4"/>
  <c r="C23" i="4"/>
  <c r="C21" i="4"/>
  <c r="C19" i="4"/>
  <c r="C15" i="4"/>
  <c r="C13" i="4"/>
  <c r="C67" i="24"/>
  <c r="C65" i="24"/>
  <c r="C61" i="24"/>
  <c r="C51" i="24"/>
  <c r="C47" i="24"/>
  <c r="C43" i="24"/>
  <c r="C39" i="24"/>
  <c r="C37" i="24"/>
  <c r="C30" i="24"/>
  <c r="C28" i="24"/>
  <c r="C26" i="24"/>
  <c r="C20" i="24"/>
  <c r="C18" i="24"/>
  <c r="J29" i="4"/>
  <c r="H29" i="4" s="1"/>
  <c r="J66" i="4"/>
  <c r="H66" i="4" s="1"/>
  <c r="J62" i="4"/>
  <c r="H62" i="4" s="1"/>
  <c r="J58" i="4"/>
  <c r="H58" i="4" s="1"/>
  <c r="J54" i="4"/>
  <c r="H54" i="4" s="1"/>
  <c r="J50" i="4"/>
  <c r="H50" i="4" s="1"/>
  <c r="J25" i="4"/>
  <c r="H25" i="4" s="1"/>
  <c r="J21" i="4"/>
  <c r="H21" i="4" s="1"/>
  <c r="G24" i="24"/>
  <c r="G20" i="24"/>
  <c r="P30" i="4"/>
  <c r="N30" i="4" s="1"/>
  <c r="G28" i="24"/>
  <c r="G16" i="24"/>
  <c r="G12" i="24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P49" i="4"/>
  <c r="N49" i="4" s="1"/>
  <c r="C48" i="4"/>
  <c r="J47" i="4"/>
  <c r="H47" i="4" s="1"/>
  <c r="G46" i="4"/>
  <c r="E46" i="4"/>
  <c r="C44" i="4"/>
  <c r="J43" i="4"/>
  <c r="H43" i="4" s="1"/>
  <c r="G42" i="4"/>
  <c r="E42" i="4"/>
  <c r="C40" i="4"/>
  <c r="J39" i="4"/>
  <c r="H39" i="4" s="1"/>
  <c r="G38" i="4"/>
  <c r="E38" i="4"/>
  <c r="G36" i="4"/>
  <c r="C67" i="4"/>
  <c r="G65" i="4"/>
  <c r="E65" i="4"/>
  <c r="C63" i="4"/>
  <c r="G61" i="4"/>
  <c r="E61" i="4"/>
  <c r="C59" i="4"/>
  <c r="G57" i="4"/>
  <c r="E57" i="4"/>
  <c r="C55" i="4"/>
  <c r="G53" i="4"/>
  <c r="E53" i="4"/>
  <c r="C51" i="4"/>
  <c r="G49" i="4"/>
  <c r="E49" i="4"/>
  <c r="G48" i="4"/>
  <c r="C46" i="4"/>
  <c r="G44" i="4"/>
  <c r="E44" i="4"/>
  <c r="C42" i="4"/>
  <c r="G40" i="4"/>
  <c r="E40" i="4"/>
  <c r="C38" i="4"/>
  <c r="C36" i="4"/>
  <c r="J35" i="4"/>
  <c r="H35" i="4" s="1"/>
  <c r="G34" i="4"/>
  <c r="E34" i="4"/>
  <c r="C32" i="4"/>
  <c r="J31" i="4"/>
  <c r="H31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C50" i="24"/>
  <c r="G48" i="24"/>
  <c r="C46" i="24"/>
  <c r="G44" i="24"/>
  <c r="C42" i="24"/>
  <c r="G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C25" i="24"/>
  <c r="G23" i="24"/>
  <c r="G21" i="24"/>
  <c r="C19" i="24"/>
  <c r="C17" i="24"/>
  <c r="G15" i="24"/>
  <c r="G13" i="24"/>
  <c r="E36" i="4"/>
  <c r="C34" i="4"/>
  <c r="G32" i="4"/>
  <c r="E32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J13" i="4"/>
  <c r="H13" i="4" s="1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C52" i="24"/>
  <c r="G50" i="24"/>
  <c r="C48" i="24"/>
  <c r="G46" i="24"/>
  <c r="C44" i="24"/>
  <c r="G42" i="24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G25" i="24"/>
  <c r="C23" i="24"/>
  <c r="C21" i="24"/>
  <c r="G19" i="24"/>
  <c r="G17" i="24"/>
  <c r="C15" i="24"/>
  <c r="C13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H55" i="24" s="1"/>
  <c r="E55" i="24"/>
  <c r="P54" i="24"/>
  <c r="N54" i="24" s="1"/>
  <c r="J53" i="24"/>
  <c r="H53" i="24" s="1"/>
  <c r="C53" i="24"/>
  <c r="P51" i="24"/>
  <c r="N51" i="24" s="1"/>
  <c r="E51" i="24"/>
  <c r="P50" i="24"/>
  <c r="N50" i="24" s="1"/>
  <c r="E50" i="24"/>
  <c r="J50" i="24"/>
  <c r="F49" i="24"/>
  <c r="J49" i="24"/>
  <c r="H49" i="24" s="1"/>
  <c r="P47" i="24"/>
  <c r="N47" i="24" s="1"/>
  <c r="E47" i="24"/>
  <c r="P46" i="24"/>
  <c r="N46" i="24" s="1"/>
  <c r="E46" i="24"/>
  <c r="J46" i="24"/>
  <c r="F45" i="24"/>
  <c r="J45" i="24"/>
  <c r="H45" i="24" s="1"/>
  <c r="P43" i="24"/>
  <c r="N43" i="24" s="1"/>
  <c r="E43" i="24"/>
  <c r="P42" i="24"/>
  <c r="N42" i="24" s="1"/>
  <c r="E42" i="24"/>
  <c r="J42" i="24"/>
  <c r="F41" i="24"/>
  <c r="J41" i="24"/>
  <c r="H41" i="24" s="1"/>
  <c r="J66" i="24"/>
  <c r="J64" i="24"/>
  <c r="J62" i="24"/>
  <c r="J60" i="24"/>
  <c r="J58" i="24"/>
  <c r="J56" i="24"/>
  <c r="J54" i="24"/>
  <c r="P53" i="24"/>
  <c r="N53" i="24" s="1"/>
  <c r="P52" i="24"/>
  <c r="N52" i="24" s="1"/>
  <c r="E52" i="24"/>
  <c r="J52" i="24"/>
  <c r="F51" i="24"/>
  <c r="J51" i="24"/>
  <c r="P49" i="24"/>
  <c r="N49" i="24" s="1"/>
  <c r="E49" i="24"/>
  <c r="P48" i="24"/>
  <c r="N48" i="24" s="1"/>
  <c r="E48" i="24"/>
  <c r="J48" i="24"/>
  <c r="F47" i="24"/>
  <c r="J47" i="24"/>
  <c r="P45" i="24"/>
  <c r="N45" i="24" s="1"/>
  <c r="E45" i="24"/>
  <c r="P44" i="24"/>
  <c r="N44" i="24" s="1"/>
  <c r="E44" i="24"/>
  <c r="J44" i="24"/>
  <c r="F43" i="24"/>
  <c r="J43" i="24"/>
  <c r="H43" i="24" s="1"/>
  <c r="P41" i="24"/>
  <c r="N41" i="24" s="1"/>
  <c r="E41" i="24"/>
  <c r="P40" i="24"/>
  <c r="N40" i="24" s="1"/>
  <c r="E40" i="24"/>
  <c r="J40" i="24"/>
  <c r="J39" i="24"/>
  <c r="E39" i="24"/>
  <c r="P38" i="24"/>
  <c r="N38" i="24" s="1"/>
  <c r="J37" i="24"/>
  <c r="D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P26" i="24"/>
  <c r="N26" i="24" s="1"/>
  <c r="E26" i="24"/>
  <c r="P25" i="24"/>
  <c r="N25" i="24" s="1"/>
  <c r="E25" i="24"/>
  <c r="J25" i="24"/>
  <c r="F24" i="24"/>
  <c r="J24" i="24"/>
  <c r="H24" i="24" s="1"/>
  <c r="P22" i="24"/>
  <c r="N22" i="24" s="1"/>
  <c r="E22" i="24"/>
  <c r="P21" i="24"/>
  <c r="N21" i="24" s="1"/>
  <c r="E21" i="24"/>
  <c r="J21" i="24"/>
  <c r="F20" i="24"/>
  <c r="J20" i="24"/>
  <c r="H20" i="24" s="1"/>
  <c r="P18" i="24"/>
  <c r="N18" i="24" s="1"/>
  <c r="E18" i="24"/>
  <c r="P17" i="24"/>
  <c r="N17" i="24" s="1"/>
  <c r="E17" i="24"/>
  <c r="J17" i="24"/>
  <c r="F16" i="24"/>
  <c r="J16" i="24"/>
  <c r="H16" i="24" s="1"/>
  <c r="P14" i="24"/>
  <c r="N14" i="24" s="1"/>
  <c r="E14" i="24"/>
  <c r="P13" i="24"/>
  <c r="N13" i="24" s="1"/>
  <c r="E13" i="24"/>
  <c r="J13" i="24"/>
  <c r="F12" i="24"/>
  <c r="J12" i="24"/>
  <c r="H12" i="24" s="1"/>
  <c r="J38" i="24"/>
  <c r="J36" i="24"/>
  <c r="H36" i="24" s="1"/>
  <c r="J34" i="24"/>
  <c r="J32" i="24"/>
  <c r="H32" i="24" s="1"/>
  <c r="F30" i="24"/>
  <c r="J30" i="24"/>
  <c r="P28" i="24"/>
  <c r="N28" i="24" s="1"/>
  <c r="E28" i="24"/>
  <c r="P27" i="24"/>
  <c r="N27" i="24" s="1"/>
  <c r="E27" i="24"/>
  <c r="J27" i="24"/>
  <c r="F26" i="24"/>
  <c r="J26" i="24"/>
  <c r="P24" i="24"/>
  <c r="N24" i="24" s="1"/>
  <c r="E24" i="24"/>
  <c r="P23" i="24"/>
  <c r="N23" i="24" s="1"/>
  <c r="E23" i="24"/>
  <c r="J23" i="24"/>
  <c r="F22" i="24"/>
  <c r="J22" i="24"/>
  <c r="H22" i="24" s="1"/>
  <c r="P20" i="24"/>
  <c r="N20" i="24" s="1"/>
  <c r="E20" i="24"/>
  <c r="P19" i="24"/>
  <c r="N19" i="24" s="1"/>
  <c r="E19" i="24"/>
  <c r="J19" i="24"/>
  <c r="F18" i="24"/>
  <c r="J18" i="24"/>
  <c r="H18" i="24" s="1"/>
  <c r="P16" i="24"/>
  <c r="N16" i="24" s="1"/>
  <c r="E16" i="24"/>
  <c r="P15" i="24"/>
  <c r="N15" i="24" s="1"/>
  <c r="E15" i="24"/>
  <c r="J15" i="24"/>
  <c r="F14" i="24"/>
  <c r="J14" i="24"/>
  <c r="H14" i="24" s="1"/>
  <c r="P12" i="24"/>
  <c r="N12" i="24" s="1"/>
  <c r="E12" i="24"/>
  <c r="J67" i="4"/>
  <c r="H67" i="4" s="1"/>
  <c r="P66" i="4"/>
  <c r="F66" i="4"/>
  <c r="J65" i="4"/>
  <c r="H65" i="4" s="1"/>
  <c r="P64" i="4"/>
  <c r="D64" i="4" s="1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F49" i="4"/>
  <c r="J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D19" i="4" s="1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N13" i="4" s="1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7" i="4" l="1"/>
  <c r="D54" i="4"/>
  <c r="D31" i="4"/>
  <c r="D47" i="4"/>
  <c r="D56" i="4"/>
  <c r="D35" i="4"/>
  <c r="D43" i="4"/>
  <c r="D62" i="4"/>
  <c r="D21" i="4"/>
  <c r="D21" i="24"/>
  <c r="D58" i="24"/>
  <c r="D66" i="24"/>
  <c r="D40" i="24"/>
  <c r="D52" i="4"/>
  <c r="D60" i="4"/>
  <c r="D15" i="4"/>
  <c r="D23" i="4"/>
  <c r="D29" i="24"/>
  <c r="D52" i="24"/>
  <c r="D54" i="24"/>
  <c r="D62" i="24"/>
  <c r="D19" i="24"/>
  <c r="D48" i="24"/>
  <c r="D42" i="24"/>
  <c r="D61" i="24"/>
  <c r="D15" i="24"/>
  <c r="D23" i="24"/>
  <c r="D25" i="24"/>
  <c r="D48" i="4"/>
  <c r="D50" i="24"/>
  <c r="D17" i="24"/>
  <c r="D44" i="24"/>
  <c r="E23" i="31"/>
  <c r="E19" i="31"/>
  <c r="D46" i="24"/>
  <c r="D13" i="24"/>
  <c r="D37" i="4"/>
  <c r="D41" i="4"/>
  <c r="D11" i="24"/>
  <c r="D12" i="4"/>
  <c r="D17" i="4"/>
  <c r="D25" i="4"/>
  <c r="D30" i="4"/>
  <c r="D45" i="4"/>
  <c r="H11" i="24"/>
  <c r="D27" i="24"/>
  <c r="D11" i="4"/>
  <c r="D50" i="4"/>
  <c r="D58" i="4"/>
  <c r="D66" i="4"/>
  <c r="D59" i="24"/>
  <c r="D67" i="24"/>
  <c r="D33" i="24"/>
  <c r="D47" i="24"/>
  <c r="D51" i="24"/>
  <c r="D26" i="24"/>
  <c r="D30" i="24"/>
  <c r="D34" i="24"/>
  <c r="D38" i="24"/>
  <c r="D56" i="24"/>
  <c r="D60" i="24"/>
  <c r="D64" i="24"/>
  <c r="D29" i="4"/>
  <c r="D33" i="4"/>
  <c r="D49" i="4"/>
  <c r="D31" i="24"/>
  <c r="D39" i="24"/>
  <c r="D57" i="24"/>
  <c r="D65" i="24"/>
  <c r="H26" i="24"/>
  <c r="H37" i="24"/>
  <c r="H40" i="24"/>
  <c r="H48" i="24"/>
  <c r="H51" i="24"/>
  <c r="H62" i="24"/>
  <c r="H65" i="24"/>
  <c r="N15" i="4"/>
  <c r="N21" i="4"/>
  <c r="N27" i="4"/>
  <c r="N33" i="4"/>
  <c r="N41" i="4"/>
  <c r="H13" i="24"/>
  <c r="H17" i="24"/>
  <c r="H19" i="24"/>
  <c r="H21" i="24"/>
  <c r="H25" i="24"/>
  <c r="H27" i="24"/>
  <c r="H29" i="24"/>
  <c r="H31" i="24"/>
  <c r="H34" i="24"/>
  <c r="H42" i="24"/>
  <c r="H50" i="24"/>
  <c r="H58" i="24"/>
  <c r="H59" i="24"/>
  <c r="H64" i="24"/>
  <c r="H12" i="4"/>
  <c r="N25" i="4"/>
  <c r="N35" i="4"/>
  <c r="N43" i="4"/>
  <c r="H48" i="4"/>
  <c r="N56" i="4"/>
  <c r="N64" i="4"/>
  <c r="N52" i="4"/>
  <c r="N60" i="4"/>
  <c r="H30" i="24"/>
  <c r="H38" i="24"/>
  <c r="H39" i="24"/>
  <c r="H44" i="24"/>
  <c r="H47" i="24"/>
  <c r="H52" i="24"/>
  <c r="H54" i="24"/>
  <c r="H61" i="24"/>
  <c r="H66" i="24"/>
  <c r="H67" i="24"/>
  <c r="N19" i="4"/>
  <c r="N23" i="4"/>
  <c r="H30" i="4"/>
  <c r="N37" i="4"/>
  <c r="N45" i="4"/>
  <c r="H15" i="24"/>
  <c r="H23" i="24"/>
  <c r="H33" i="24"/>
  <c r="H46" i="24"/>
  <c r="H56" i="24"/>
  <c r="H57" i="24"/>
  <c r="H60" i="24"/>
  <c r="N17" i="4"/>
  <c r="N31" i="4"/>
  <c r="N39" i="4"/>
  <c r="N47" i="4"/>
  <c r="H49" i="4"/>
  <c r="N50" i="4"/>
  <c r="N58" i="4"/>
  <c r="N66" i="4"/>
  <c r="N54" i="4"/>
  <c r="N62" i="4"/>
  <c r="E20" i="31" s="1"/>
  <c r="D18" i="24"/>
  <c r="D22" i="24"/>
  <c r="D13" i="4"/>
  <c r="D14" i="24"/>
  <c r="D32" i="24"/>
  <c r="D36" i="24"/>
  <c r="D35" i="24"/>
  <c r="D43" i="24"/>
  <c r="D55" i="24"/>
  <c r="D63" i="24"/>
  <c r="D12" i="24"/>
  <c r="D20" i="24"/>
  <c r="D28" i="24"/>
  <c r="D41" i="24"/>
  <c r="D49" i="24"/>
  <c r="D53" i="24"/>
  <c r="D16" i="24"/>
  <c r="D24" i="24"/>
  <c r="D45" i="2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D51" i="4"/>
  <c r="D53" i="4"/>
  <c r="D55" i="4"/>
  <c r="D57" i="4"/>
  <c r="D59" i="4"/>
  <c r="D61" i="4"/>
  <c r="D63" i="4"/>
  <c r="D65" i="4"/>
  <c r="D67" i="4"/>
  <c r="E22" i="31" l="1"/>
  <c r="E11" i="31" l="1"/>
  <c r="E16" i="31"/>
  <c r="E15" i="31"/>
  <c r="E13" i="31"/>
  <c r="E12" i="31"/>
  <c r="E14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D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<sst xmlns="http://schemas.openxmlformats.org/spreadsheetml/2006/main" count="3420" uniqueCount="272">
  <si>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</si>
  <si>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</si>
  <si>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</si>
  <si>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</si>
  <si>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</si>
  <si>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</si>
  <si>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</si>
  <si>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</si>
  <si>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</si>
  <si>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</si>
  <si>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</si>
  <si>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</si>
  <si>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</si>
  <si>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</si>
  <si>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</si>
  <si>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</si>
  <si>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</si>
  <si>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</si>
  <si>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</si>
  <si>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</si>
  <si>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</si>
  <si>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</si>
  <si>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</si>
  <si>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</si>
  <si>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</si>
  <si>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</si>
  <si>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</si>
  <si>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</si>
  <si>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</si>
  <si>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</si>
  <si>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</si>
  <si>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</si>
  <si>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</si>
  <si>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</si>
  <si>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</si>
  <si>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</si>
  <si>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</si>
  <si>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</si>
  <si>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</si>
  <si>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</si>
  <si>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</si>
  <si>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</si>
  <si>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</si>
  <si>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</si>
  <si>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</si>
  <si>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</si>
  <si>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</si>
  <si>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</si>
  <si>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</si>
  <si>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</si>
  <si>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</si>
  <si>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</si>
  <si>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</si>
  <si>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</si>
  <si>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</si>
  <si>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</si>
  <si>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</si>
  <si>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</si>
  <si>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</si>
  <si>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</si>
  <si>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</si>
  <si>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</si>
  <si>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</si>
  <si>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</si>
  <si>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</si>
  <si>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</si>
  <si>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</si>
  <si>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</si>
  <si>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</si>
  <si>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</si>
  <si>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</si>
  <si>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</si>
  <si>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</si>
  <si>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</si>
  <si>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</si>
  <si>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</si>
  <si>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</si>
  <si>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</si>
  <si>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</si>
  <si>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</si>
  <si>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</si>
  <si>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</si>
  <si>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</si>
  <si>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</si>
  <si>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</si>
  <si>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</si>
  <si>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</si>
  <si>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</si>
  <si>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</si>
  <si>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</si>
  <si>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</si>
  <si>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</si>
  <si>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</si>
  <si>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</si>
  <si>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</si>
  <si>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</si>
  <si>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</si>
  <si>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</si>
  <si>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</si>
  <si>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</si>
  <si>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</si>
  <si>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</si>
  <si>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</si>
  <si>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</si>
  <si>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</si>
  <si>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</si>
  <si>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</si>
  <si>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</si>
  <si>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</si>
  <si>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</si>
  <si>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</si>
  <si>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</si>
  <si>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</si>
  <si>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</si>
  <si>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</si>
  <si>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</si>
  <si>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</si>
  <si>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</si>
  <si>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</si>
  <si>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</si>
  <si>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</si>
  <si>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</si>
  <si>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</si>
  <si>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</si>
  <si>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</si>
  <si>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</si>
  <si>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</si>
  <si>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</si>
  <si>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</si>
  <si>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Луганська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</si>
  <si>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</si>
  <si>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</si>
  <si>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</si>
  <si>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</si>
  <si>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</si>
  <si>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</si>
  <si>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</si>
  <si>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</si>
  <si>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</si>
  <si>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</si>
  <si>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</si>
  <si>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</si>
  <si>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</si>
  <si>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</si>
  <si>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</si>
  <si>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</si>
  <si>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</si>
  <si>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</si>
  <si>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</si>
  <si>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</si>
  <si>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</si>
  <si>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</si>
  <si>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</si>
  <si>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</si>
  <si>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</si>
  <si>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</si>
  <si>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</si>
  <si>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</si>
  <si>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</si>
  <si>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</si>
  <si>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</si>
  <si>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</si>
  <si>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</si>
  <si>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</si>
  <si>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</si>
  <si>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</si>
  <si>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</si>
  <si>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</si>
  <si>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</si>
  <si>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</si>
  <si>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</si>
  <si>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</si>
  <si>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</si>
  <si>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</si>
  <si>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</si>
  <si>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</si>
  <si>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</si>
  <si>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</si>
  <si>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</si>
  <si>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</si>
  <si>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</si>
  <si>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Луганської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</si>
  <si>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</si>
  <si>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</si>
  <si>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</si>
  <si>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</si>
  <si>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</si>
  <si>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</si>
  <si>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</si>
  <si>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</si>
  <si>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</si>
  <si>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</si>
  <si>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</si>
  <si>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</si>
  <si>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</si>
  <si>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</si>
  <si>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</si>
  <si>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</si>
  <si>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</si>
  <si>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</si>
  <si>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</si>
  <si>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</si>
  <si>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</si>
  <si>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</si>
  <si>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</si>
  <si>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</si>
  <si>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</si>
  <si>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</si>
  <si>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</si>
  <si>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</si>
  <si>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</si>
  <si>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</si>
  <si>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</si>
  <si>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</si>
  <si>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</si>
  <si>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</si>
  <si>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</si>
  <si>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</si>
  <si>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</si>
  <si>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</si>
  <si>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</si>
  <si>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</si>
  <si>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</si>
  <si>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</si>
  <si>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</si>
  <si>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</si>
  <si>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</si>
  <si>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</si>
  <si>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</si>
  <si>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</si>
  <si>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</si>
  <si>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</si>
  <si>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</si>
  <si>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</si>
  <si>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</si>
  <si>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</si>
  <si>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</si>
  <si>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</si>
  <si>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</si>
  <si>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</si>
  <si>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</si>
  <si>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</si>
  <si>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</si>
  <si>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</si>
  <si>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</si>
  <si>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</si>
  <si>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</si>
  <si>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</si>
  <si>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</si>
  <si>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</si>
  <si>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</si>
  <si>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</si>
  <si>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</si>
  <si>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</si>
  <si>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</si>
  <si>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</si>
  <si>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</si>
  <si>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</si>
  <si>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</si>
  <si>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</si>
  <si>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</si>
  <si>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</si>
  <si>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</si>
  <si>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</si>
  <si>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 xml:space="preserve"> 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</si>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</sst>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6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8" t="s">
        <v>157</v>
      </c>
    </row>
    <row r="2" spans="1:2" ht="19.5" customHeight="1">
      <c r="A2" s="3" t="s">
        <v>158</v>
      </c>
    </row>
    <row r="3" spans="1:2" ht="19.5" customHeight="1">
      <c r="A3" s="49" t="s">
        <v>90</v>
      </c>
      <c r="B3" s="50" t="s">
        <v>70</v>
      </c>
    </row>
    <row r="4" spans="1:2" ht="19.5" customHeight="1">
      <c r="A4" s="49" t="s">
        <v>91</v>
      </c>
      <c r="B4" s="50" t="s">
        <v>80</v>
      </c>
    </row>
    <row r="5" spans="1:2" ht="19.5" customHeight="1">
      <c r="A5" s="49" t="s">
        <v>92</v>
      </c>
      <c r="B5" s="50" t="s">
        <v>79</v>
      </c>
    </row>
    <row r="6" spans="1:2" ht="19.5" customHeight="1">
      <c r="A6" s="49" t="s">
        <v>93</v>
      </c>
      <c r="B6" s="50" t="s">
        <v>71</v>
      </c>
    </row>
    <row r="7" spans="1:2" ht="19.5" customHeight="1">
      <c r="A7" s="49" t="s">
        <v>94</v>
      </c>
      <c r="B7" s="50" t="s">
        <v>72</v>
      </c>
    </row>
    <row r="8" spans="1:2" ht="19.5" customHeight="1">
      <c r="A8" s="49" t="s">
        <v>95</v>
      </c>
      <c r="B8" s="50" t="s">
        <v>74</v>
      </c>
    </row>
    <row r="9" spans="1:2" ht="19.5" customHeight="1">
      <c r="A9" s="3" t="s">
        <v>159</v>
      </c>
      <c r="B9" s="50"/>
    </row>
    <row r="10" spans="1:2" ht="19.5" customHeight="1">
      <c r="A10" s="49" t="s">
        <v>96</v>
      </c>
      <c r="B10" s="50" t="s">
        <v>75</v>
      </c>
    </row>
    <row r="11" spans="1:2" ht="19.5" customHeight="1">
      <c r="A11" s="49" t="s">
        <v>97</v>
      </c>
      <c r="B11" s="50" t="s">
        <v>83</v>
      </c>
    </row>
    <row r="12" spans="1:2" ht="19.5" customHeight="1">
      <c r="A12" s="49" t="s">
        <v>98</v>
      </c>
      <c r="B12" s="51" t="s">
        <v>84</v>
      </c>
    </row>
    <row r="13" spans="1:2" ht="19.5" customHeight="1">
      <c r="A13" s="49" t="s">
        <v>99</v>
      </c>
      <c r="B13" s="50" t="s">
        <v>76</v>
      </c>
    </row>
    <row r="14" spans="1:2" ht="19.5" customHeight="1">
      <c r="A14" s="3" t="s">
        <v>160</v>
      </c>
      <c r="B14" s="50"/>
    </row>
    <row r="15" spans="1:2" ht="19.5" customHeight="1">
      <c r="A15" s="52" t="s">
        <v>85</v>
      </c>
      <c r="B15" s="50"/>
    </row>
    <row r="16" spans="1:2" ht="19.5" customHeight="1">
      <c r="A16" s="49" t="s">
        <v>100</v>
      </c>
      <c r="B16" s="50" t="s">
        <v>87</v>
      </c>
    </row>
    <row r="17" spans="1:6" ht="19.5" customHeight="1">
      <c r="A17" s="49" t="s">
        <v>101</v>
      </c>
      <c r="B17" s="50" t="s">
        <v>84</v>
      </c>
    </row>
    <row r="18" spans="1:6" ht="19.5" customHeight="1">
      <c r="A18" s="49" t="s">
        <v>102</v>
      </c>
      <c r="B18" s="50" t="s">
        <v>88</v>
      </c>
    </row>
    <row r="19" spans="1:6" ht="19.5" customHeight="1">
      <c r="A19" s="49" t="s">
        <v>103</v>
      </c>
      <c r="B19" s="50" t="s">
        <v>89</v>
      </c>
    </row>
    <row r="20" spans="1:6" ht="19.5" customHeight="1">
      <c r="A20" s="52" t="s">
        <v>86</v>
      </c>
      <c r="B20" s="50"/>
    </row>
    <row r="21" spans="1:6" ht="19.5" customHeight="1">
      <c r="A21" s="49" t="s">
        <v>104</v>
      </c>
      <c r="B21" s="50" t="s">
        <v>87</v>
      </c>
    </row>
    <row r="22" spans="1:6" ht="19.5" customHeight="1">
      <c r="A22" s="49" t="s">
        <v>105</v>
      </c>
      <c r="B22" s="50" t="s">
        <v>84</v>
      </c>
    </row>
    <row r="23" spans="1:6" ht="19.5" customHeight="1">
      <c r="A23" s="53" t="s">
        <v>126</v>
      </c>
      <c r="E23" s="50"/>
    </row>
    <row r="24" spans="1:6">
      <c r="A24" s="146" t="s">
        <v>189</v>
      </c>
    </row>
    <row r="26" spans="1:6">
      <c r="F26" s="50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6" t="s">
        <v>130</v>
      </c>
      <c r="B1" s="10"/>
    </row>
    <row r="2" spans="1:24" ht="5.25" customHeight="1"/>
    <row r="3" spans="1:24" ht="27" customHeight="1">
      <c r="A3" s="218" t="s">
        <v>81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4" ht="12.75" customHeight="1">
      <c r="A4" s="178" t="s">
        <v>129</v>
      </c>
      <c r="B4" s="179"/>
      <c r="C4" s="179"/>
      <c r="D4" s="179"/>
      <c r="E4" s="179"/>
      <c r="F4" s="179"/>
    </row>
    <row r="5" spans="1:24" ht="12.75" customHeight="1">
      <c r="A5" s="36" t="s">
        <v>230</v>
      </c>
      <c r="B5" s="36"/>
      <c r="C5" s="36"/>
      <c r="D5" s="34"/>
      <c r="E5" s="34"/>
      <c r="F5" s="34"/>
    </row>
    <row r="6" spans="1:24" s="19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0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4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4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4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4" hidden="1" outlineLevel="1">
      <c r="A11" s="8">
        <v>40544</v>
      </c>
      <c r="B11" s="41">
        <v>2255.8976524500004</v>
      </c>
      <c r="C11" s="41">
        <f>I11+O11</f>
        <v>1577.4546608400001</v>
      </c>
      <c r="D11" s="41">
        <f>J11+P11</f>
        <v>678.44299161000004</v>
      </c>
      <c r="E11" s="41">
        <f>K11+Q11</f>
        <v>202.60612735000001</v>
      </c>
      <c r="F11" s="41">
        <f>L11+R11</f>
        <v>451.08219938000002</v>
      </c>
      <c r="G11" s="41">
        <f>M11+S11</f>
        <v>24.75466488</v>
      </c>
      <c r="H11" s="41">
        <f>SUM(I11:J11)</f>
        <v>1499.75069573</v>
      </c>
      <c r="I11" s="41">
        <v>1143.26222241</v>
      </c>
      <c r="J11" s="41">
        <f>SUM(K11:M11)</f>
        <v>356.48847331999997</v>
      </c>
      <c r="K11" s="41">
        <v>174.37197426</v>
      </c>
      <c r="L11" s="41">
        <v>179.13595099</v>
      </c>
      <c r="M11" s="41">
        <v>2.9805480699999998</v>
      </c>
      <c r="N11" s="41">
        <f>SUM(O11:P11)</f>
        <v>756.14695672000005</v>
      </c>
      <c r="O11" s="41">
        <v>434.19243843000004</v>
      </c>
      <c r="P11" s="41">
        <f>SUM(Q11:S11)</f>
        <v>321.95451829000001</v>
      </c>
      <c r="Q11" s="41">
        <v>28.23415309</v>
      </c>
      <c r="R11" s="41">
        <v>271.94624838999999</v>
      </c>
      <c r="S11" s="41">
        <v>21.774116809999999</v>
      </c>
      <c r="T11" s="41"/>
      <c r="U11" s="41"/>
      <c r="V11" s="41"/>
      <c r="W11" s="41"/>
      <c r="X11" s="41"/>
    </row>
    <row r="12" spans="1:24" hidden="1" outlineLevel="1">
      <c r="A12" s="8">
        <v>40575</v>
      </c>
      <c r="B12" s="41">
        <v>1882.4502186899999</v>
      </c>
      <c r="C12" s="41">
        <f t="shared" ref="C12:C67" si="0">I12+O12</f>
        <v>1376.62847734</v>
      </c>
      <c r="D12" s="41">
        <f t="shared" ref="D12:D67" si="1">J12+P12</f>
        <v>505.82174135000002</v>
      </c>
      <c r="E12" s="41">
        <f t="shared" ref="E12:E67" si="2">K12+Q12</f>
        <v>194.41819419000001</v>
      </c>
      <c r="F12" s="41">
        <f t="shared" ref="F12:F67" si="3">L12+R12</f>
        <v>299.39538969</v>
      </c>
      <c r="G12" s="41">
        <f t="shared" ref="G12:G67" si="4">M12+S12</f>
        <v>12.00815747</v>
      </c>
      <c r="H12" s="41">
        <f t="shared" ref="H12:H67" si="5">SUM(I12:J12)</f>
        <v>1366.7635764199999</v>
      </c>
      <c r="I12" s="41">
        <v>1029.35923278</v>
      </c>
      <c r="J12" s="41">
        <f t="shared" ref="J12:J67" si="6">SUM(K12:M12)</f>
        <v>337.40434364000004</v>
      </c>
      <c r="K12" s="41">
        <v>167.85073549000001</v>
      </c>
      <c r="L12" s="41">
        <v>166.29437311000001</v>
      </c>
      <c r="M12" s="41">
        <v>3.2592350400000001</v>
      </c>
      <c r="N12" s="41">
        <f t="shared" ref="N12:N67" si="7">SUM(O12:P12)</f>
        <v>515.68664226999999</v>
      </c>
      <c r="O12" s="41">
        <v>347.26924456</v>
      </c>
      <c r="P12" s="41">
        <f t="shared" ref="P12:P67" si="8">SUM(Q12:S12)</f>
        <v>168.41739770999999</v>
      </c>
      <c r="Q12" s="41">
        <v>26.5674587</v>
      </c>
      <c r="R12" s="41">
        <v>133.10101657999999</v>
      </c>
      <c r="S12" s="41">
        <v>8.7489224300000004</v>
      </c>
      <c r="T12" s="41"/>
      <c r="U12" s="41"/>
      <c r="V12" s="41"/>
      <c r="W12" s="41"/>
      <c r="X12" s="41"/>
    </row>
    <row r="13" spans="1:24" hidden="1" outlineLevel="1">
      <c r="A13" s="8">
        <v>40603</v>
      </c>
      <c r="B13" s="41">
        <v>1735.3775358900002</v>
      </c>
      <c r="C13" s="41">
        <f t="shared" si="0"/>
        <v>1318.8396580199999</v>
      </c>
      <c r="D13" s="41">
        <f t="shared" si="1"/>
        <v>416.53787786999999</v>
      </c>
      <c r="E13" s="41">
        <f t="shared" si="2"/>
        <v>200.71665016</v>
      </c>
      <c r="F13" s="41">
        <f t="shared" si="3"/>
        <v>203.59017245999999</v>
      </c>
      <c r="G13" s="41">
        <f t="shared" si="4"/>
        <v>12.231055250000001</v>
      </c>
      <c r="H13" s="41">
        <f t="shared" si="5"/>
        <v>1348.3163407299999</v>
      </c>
      <c r="I13" s="41">
        <v>1029.1644163999999</v>
      </c>
      <c r="J13" s="41">
        <f t="shared" si="6"/>
        <v>319.15192432999999</v>
      </c>
      <c r="K13" s="41">
        <v>148.39318494</v>
      </c>
      <c r="L13" s="41">
        <v>167.51116241</v>
      </c>
      <c r="M13" s="41">
        <v>3.2475769799999998</v>
      </c>
      <c r="N13" s="41">
        <f t="shared" si="7"/>
        <v>387.06119516000001</v>
      </c>
      <c r="O13" s="41">
        <v>289.67524162000001</v>
      </c>
      <c r="P13" s="41">
        <f t="shared" si="8"/>
        <v>97.385953540000003</v>
      </c>
      <c r="Q13" s="41">
        <v>52.323465220000003</v>
      </c>
      <c r="R13" s="41">
        <v>36.079010050000001</v>
      </c>
      <c r="S13" s="41">
        <v>8.9834782700000009</v>
      </c>
      <c r="T13" s="41"/>
      <c r="U13" s="41"/>
      <c r="V13" s="41"/>
      <c r="W13" s="41"/>
      <c r="X13" s="41"/>
    </row>
    <row r="14" spans="1:24" hidden="1" outlineLevel="1">
      <c r="A14" s="8">
        <v>40634</v>
      </c>
      <c r="B14" s="41">
        <v>1957.8288582399998</v>
      </c>
      <c r="C14" s="41">
        <f t="shared" si="0"/>
        <v>1444.2954020699999</v>
      </c>
      <c r="D14" s="41">
        <f t="shared" si="1"/>
        <v>513.53345616999991</v>
      </c>
      <c r="E14" s="41">
        <f t="shared" si="2"/>
        <v>205.6110334</v>
      </c>
      <c r="F14" s="41">
        <f t="shared" si="3"/>
        <v>295.29115274999998</v>
      </c>
      <c r="G14" s="41">
        <f t="shared" si="4"/>
        <v>12.631270019999999</v>
      </c>
      <c r="H14" s="41">
        <f t="shared" si="5"/>
        <v>1434.9573724999998</v>
      </c>
      <c r="I14" s="41">
        <v>1085.4810799699999</v>
      </c>
      <c r="J14" s="41">
        <f t="shared" si="6"/>
        <v>349.47629252999997</v>
      </c>
      <c r="K14" s="41">
        <v>151.46559983</v>
      </c>
      <c r="L14" s="41">
        <v>194.7438952</v>
      </c>
      <c r="M14" s="41">
        <v>3.2667975</v>
      </c>
      <c r="N14" s="41">
        <f t="shared" si="7"/>
        <v>522.87148574000003</v>
      </c>
      <c r="O14" s="41">
        <v>358.81432209999997</v>
      </c>
      <c r="P14" s="41">
        <f t="shared" si="8"/>
        <v>164.05716364</v>
      </c>
      <c r="Q14" s="41">
        <v>54.145433570000002</v>
      </c>
      <c r="R14" s="41">
        <v>100.54725755</v>
      </c>
      <c r="S14" s="41">
        <v>9.3644725199999996</v>
      </c>
      <c r="T14" s="41"/>
      <c r="U14" s="41"/>
      <c r="V14" s="41"/>
      <c r="W14" s="41"/>
      <c r="X14" s="41"/>
    </row>
    <row r="15" spans="1:24" hidden="1" outlineLevel="1">
      <c r="A15" s="8">
        <v>40664</v>
      </c>
      <c r="B15" s="41">
        <v>2005.5638104500003</v>
      </c>
      <c r="C15" s="41">
        <f t="shared" si="0"/>
        <v>1460.1500615100001</v>
      </c>
      <c r="D15" s="41">
        <f t="shared" si="1"/>
        <v>545.41374894000012</v>
      </c>
      <c r="E15" s="41">
        <f t="shared" si="2"/>
        <v>206.6265372</v>
      </c>
      <c r="F15" s="41">
        <f t="shared" si="3"/>
        <v>327.49285401000003</v>
      </c>
      <c r="G15" s="41">
        <f t="shared" si="4"/>
        <v>11.29435773</v>
      </c>
      <c r="H15" s="41">
        <f t="shared" si="5"/>
        <v>1487.4052716300002</v>
      </c>
      <c r="I15" s="41">
        <v>1145.0969543800002</v>
      </c>
      <c r="J15" s="41">
        <f t="shared" si="6"/>
        <v>342.30831725000007</v>
      </c>
      <c r="K15" s="41">
        <v>152.97836770000001</v>
      </c>
      <c r="L15" s="41">
        <v>186.25360846000001</v>
      </c>
      <c r="M15" s="41">
        <v>3.0763410900000001</v>
      </c>
      <c r="N15" s="41">
        <f t="shared" si="7"/>
        <v>518.15853881999999</v>
      </c>
      <c r="O15" s="41">
        <v>315.05310713</v>
      </c>
      <c r="P15" s="41">
        <f t="shared" si="8"/>
        <v>203.10543169000002</v>
      </c>
      <c r="Q15" s="41">
        <v>53.648169499999995</v>
      </c>
      <c r="R15" s="41">
        <v>141.23924555000002</v>
      </c>
      <c r="S15" s="41">
        <v>8.2180166400000001</v>
      </c>
      <c r="T15" s="41"/>
      <c r="U15" s="41"/>
      <c r="V15" s="41"/>
      <c r="W15" s="41"/>
      <c r="X15" s="41"/>
    </row>
    <row r="16" spans="1:24" hidden="1" outlineLevel="1">
      <c r="A16" s="8">
        <v>40695</v>
      </c>
      <c r="B16" s="41">
        <v>1982.22540267</v>
      </c>
      <c r="C16" s="41">
        <f t="shared" si="0"/>
        <v>1525.62405552</v>
      </c>
      <c r="D16" s="41">
        <f t="shared" si="1"/>
        <v>456.60134715000004</v>
      </c>
      <c r="E16" s="41">
        <f t="shared" si="2"/>
        <v>262.54644932000002</v>
      </c>
      <c r="F16" s="41">
        <f t="shared" si="3"/>
        <v>182.74432838999999</v>
      </c>
      <c r="G16" s="41">
        <f t="shared" si="4"/>
        <v>11.310569439999998</v>
      </c>
      <c r="H16" s="41">
        <f t="shared" si="5"/>
        <v>1451.19924317</v>
      </c>
      <c r="I16" s="41">
        <v>1102.31223785</v>
      </c>
      <c r="J16" s="41">
        <f t="shared" si="6"/>
        <v>348.88700532000001</v>
      </c>
      <c r="K16" s="41">
        <v>167.55854754000001</v>
      </c>
      <c r="L16" s="41">
        <v>178.34328922999998</v>
      </c>
      <c r="M16" s="41">
        <v>2.98516855</v>
      </c>
      <c r="N16" s="41">
        <f t="shared" si="7"/>
        <v>531.02615949999995</v>
      </c>
      <c r="O16" s="41">
        <v>423.31181766999998</v>
      </c>
      <c r="P16" s="41">
        <f t="shared" si="8"/>
        <v>107.71434183</v>
      </c>
      <c r="Q16" s="41">
        <v>94.987901780000001</v>
      </c>
      <c r="R16" s="41">
        <v>4.4010391599999998</v>
      </c>
      <c r="S16" s="41">
        <v>8.3254008899999992</v>
      </c>
      <c r="T16" s="41"/>
      <c r="U16" s="41"/>
      <c r="V16" s="41"/>
      <c r="W16" s="41"/>
      <c r="X16" s="41"/>
    </row>
    <row r="17" spans="1:24" hidden="1" outlineLevel="1">
      <c r="A17" s="8">
        <v>40725</v>
      </c>
      <c r="B17" s="41">
        <v>1959.1904250699999</v>
      </c>
      <c r="C17" s="41">
        <f t="shared" si="0"/>
        <v>1457.8269310600001</v>
      </c>
      <c r="D17" s="41">
        <f t="shared" si="1"/>
        <v>501.36349400999995</v>
      </c>
      <c r="E17" s="41">
        <f t="shared" si="2"/>
        <v>277.81169287</v>
      </c>
      <c r="F17" s="41">
        <f t="shared" si="3"/>
        <v>210.42936238999999</v>
      </c>
      <c r="G17" s="41">
        <f t="shared" si="4"/>
        <v>13.122438750000001</v>
      </c>
      <c r="H17" s="41">
        <f t="shared" si="5"/>
        <v>1411.91635808</v>
      </c>
      <c r="I17" s="41">
        <v>1071.2392728100001</v>
      </c>
      <c r="J17" s="41">
        <f t="shared" si="6"/>
        <v>340.67708526999996</v>
      </c>
      <c r="K17" s="41">
        <v>174.49049079</v>
      </c>
      <c r="L17" s="41">
        <v>161.41395140999998</v>
      </c>
      <c r="M17" s="41">
        <v>4.77264307</v>
      </c>
      <c r="N17" s="41">
        <f t="shared" si="7"/>
        <v>547.27406699000005</v>
      </c>
      <c r="O17" s="41">
        <v>386.58765825</v>
      </c>
      <c r="P17" s="41">
        <f t="shared" si="8"/>
        <v>160.68640874000002</v>
      </c>
      <c r="Q17" s="41">
        <v>103.32120208000001</v>
      </c>
      <c r="R17" s="41">
        <v>49.015410980000006</v>
      </c>
      <c r="S17" s="41">
        <v>8.3497956799999997</v>
      </c>
      <c r="T17" s="41"/>
      <c r="U17" s="41"/>
      <c r="V17" s="41"/>
      <c r="W17" s="41"/>
      <c r="X17" s="41"/>
    </row>
    <row r="18" spans="1:24" hidden="1" outlineLevel="1">
      <c r="A18" s="8">
        <v>40756</v>
      </c>
      <c r="B18" s="41">
        <v>2112.8847826199999</v>
      </c>
      <c r="C18" s="41">
        <f t="shared" si="0"/>
        <v>1526.3155184299999</v>
      </c>
      <c r="D18" s="41">
        <f t="shared" si="1"/>
        <v>586.56926419000001</v>
      </c>
      <c r="E18" s="41">
        <f t="shared" si="2"/>
        <v>282.93415827000001</v>
      </c>
      <c r="F18" s="41">
        <f t="shared" si="3"/>
        <v>162.25208671000001</v>
      </c>
      <c r="G18" s="41">
        <f t="shared" si="4"/>
        <v>141.38301921000001</v>
      </c>
      <c r="H18" s="41">
        <f t="shared" si="5"/>
        <v>1408.5026390999999</v>
      </c>
      <c r="I18" s="41">
        <v>1060.9783138099999</v>
      </c>
      <c r="J18" s="41">
        <f t="shared" si="6"/>
        <v>347.52432528999998</v>
      </c>
      <c r="K18" s="41">
        <v>181.11286876</v>
      </c>
      <c r="L18" s="41">
        <v>160.97390834000001</v>
      </c>
      <c r="M18" s="41">
        <v>5.4375481900000002</v>
      </c>
      <c r="N18" s="41">
        <f t="shared" si="7"/>
        <v>704.38214352</v>
      </c>
      <c r="O18" s="41">
        <v>465.33720462000002</v>
      </c>
      <c r="P18" s="41">
        <f t="shared" si="8"/>
        <v>239.04493890000003</v>
      </c>
      <c r="Q18" s="41">
        <v>101.82128951</v>
      </c>
      <c r="R18" s="41">
        <v>1.27817837</v>
      </c>
      <c r="S18" s="41">
        <v>135.94547102000001</v>
      </c>
      <c r="T18" s="41"/>
      <c r="U18" s="41"/>
      <c r="V18" s="41"/>
      <c r="W18" s="41"/>
      <c r="X18" s="41"/>
    </row>
    <row r="19" spans="1:24" hidden="1" outlineLevel="1">
      <c r="A19" s="8">
        <v>40787</v>
      </c>
      <c r="B19" s="41">
        <v>2822.1040382800002</v>
      </c>
      <c r="C19" s="41">
        <f t="shared" si="0"/>
        <v>1590.2947233100001</v>
      </c>
      <c r="D19" s="41">
        <f t="shared" si="1"/>
        <v>1231.8093149699998</v>
      </c>
      <c r="E19" s="41">
        <f t="shared" si="2"/>
        <v>304.93187555999998</v>
      </c>
      <c r="F19" s="41">
        <f t="shared" si="3"/>
        <v>186.74042087999999</v>
      </c>
      <c r="G19" s="41">
        <f t="shared" si="4"/>
        <v>740.13701852999998</v>
      </c>
      <c r="H19" s="41">
        <f t="shared" si="5"/>
        <v>1619.33883085</v>
      </c>
      <c r="I19" s="41">
        <v>1143.7009990900001</v>
      </c>
      <c r="J19" s="41">
        <f t="shared" si="6"/>
        <v>475.63783175999993</v>
      </c>
      <c r="K19" s="41">
        <v>214.30768123999999</v>
      </c>
      <c r="L19" s="41">
        <v>185.32004806999998</v>
      </c>
      <c r="M19" s="41">
        <v>76.010102450000005</v>
      </c>
      <c r="N19" s="41">
        <f t="shared" si="7"/>
        <v>1202.7652074299999</v>
      </c>
      <c r="O19" s="41">
        <v>446.59372421999996</v>
      </c>
      <c r="P19" s="41">
        <f t="shared" si="8"/>
        <v>756.17148321000002</v>
      </c>
      <c r="Q19" s="41">
        <v>90.624194320000001</v>
      </c>
      <c r="R19" s="41">
        <v>1.4203728099999999</v>
      </c>
      <c r="S19" s="41">
        <v>664.12691608</v>
      </c>
      <c r="T19" s="41"/>
      <c r="U19" s="41"/>
      <c r="V19" s="41"/>
      <c r="W19" s="41"/>
      <c r="X19" s="41"/>
    </row>
    <row r="20" spans="1:24" hidden="1" outlineLevel="1">
      <c r="A20" s="8">
        <v>40817</v>
      </c>
      <c r="B20" s="41">
        <v>3360.0924760399998</v>
      </c>
      <c r="C20" s="41">
        <f t="shared" si="0"/>
        <v>1919.6634437499997</v>
      </c>
      <c r="D20" s="41">
        <f t="shared" si="1"/>
        <v>1440.4290322899999</v>
      </c>
      <c r="E20" s="41">
        <f t="shared" si="2"/>
        <v>305.65042662999997</v>
      </c>
      <c r="F20" s="41">
        <f t="shared" si="3"/>
        <v>288.70563577999997</v>
      </c>
      <c r="G20" s="41">
        <f t="shared" si="4"/>
        <v>846.07296987999996</v>
      </c>
      <c r="H20" s="41">
        <f t="shared" si="5"/>
        <v>1814.5247217199999</v>
      </c>
      <c r="I20" s="41">
        <v>1315.1289803999998</v>
      </c>
      <c r="J20" s="41">
        <f t="shared" si="6"/>
        <v>499.39574131999996</v>
      </c>
      <c r="K20" s="41">
        <v>225.69346411999999</v>
      </c>
      <c r="L20" s="41">
        <v>268.54471312999999</v>
      </c>
      <c r="M20" s="41">
        <v>5.1575640699999994</v>
      </c>
      <c r="N20" s="41">
        <f t="shared" si="7"/>
        <v>1545.5677543199999</v>
      </c>
      <c r="O20" s="41">
        <v>604.53446335000001</v>
      </c>
      <c r="P20" s="41">
        <f t="shared" si="8"/>
        <v>941.03329096999994</v>
      </c>
      <c r="Q20" s="41">
        <v>79.956962509999997</v>
      </c>
      <c r="R20" s="41">
        <v>20.16092265</v>
      </c>
      <c r="S20" s="41">
        <v>840.91540580999992</v>
      </c>
      <c r="T20" s="41"/>
      <c r="U20" s="41"/>
      <c r="V20" s="41"/>
      <c r="W20" s="41"/>
      <c r="X20" s="41"/>
    </row>
    <row r="21" spans="1:24" hidden="1" outlineLevel="1">
      <c r="A21" s="8">
        <v>40848</v>
      </c>
      <c r="B21" s="41">
        <v>3159.9126725599999</v>
      </c>
      <c r="C21" s="41">
        <f t="shared" si="0"/>
        <v>1576.1998431699999</v>
      </c>
      <c r="D21" s="41">
        <f t="shared" si="1"/>
        <v>1583.71282939</v>
      </c>
      <c r="E21" s="41">
        <f t="shared" si="2"/>
        <v>296.45001137000003</v>
      </c>
      <c r="F21" s="41">
        <f t="shared" si="3"/>
        <v>431.90830155999998</v>
      </c>
      <c r="G21" s="41">
        <f t="shared" si="4"/>
        <v>855.3545164599999</v>
      </c>
      <c r="H21" s="41">
        <f t="shared" si="5"/>
        <v>1705.9190469199998</v>
      </c>
      <c r="I21" s="41">
        <v>1032.4512945399999</v>
      </c>
      <c r="J21" s="41">
        <f t="shared" si="6"/>
        <v>673.46775237999998</v>
      </c>
      <c r="K21" s="41">
        <v>255.88592809000002</v>
      </c>
      <c r="L21" s="41">
        <v>411.81212124000001</v>
      </c>
      <c r="M21" s="41">
        <v>5.7697030499999995</v>
      </c>
      <c r="N21" s="41">
        <f t="shared" si="7"/>
        <v>1453.9936256399999</v>
      </c>
      <c r="O21" s="41">
        <v>543.74854862999996</v>
      </c>
      <c r="P21" s="41">
        <f t="shared" si="8"/>
        <v>910.24507700999993</v>
      </c>
      <c r="Q21" s="41">
        <v>40.564083279999998</v>
      </c>
      <c r="R21" s="41">
        <v>20.096180319999998</v>
      </c>
      <c r="S21" s="41">
        <v>849.58481340999992</v>
      </c>
      <c r="T21" s="41"/>
      <c r="U21" s="41"/>
      <c r="V21" s="41"/>
      <c r="W21" s="41"/>
      <c r="X21" s="41"/>
    </row>
    <row r="22" spans="1:24" hidden="1" outlineLevel="1">
      <c r="A22" s="8">
        <v>40878</v>
      </c>
      <c r="B22" s="41">
        <v>3145.96522086</v>
      </c>
      <c r="C22" s="41">
        <f t="shared" si="0"/>
        <v>1517.3580778999999</v>
      </c>
      <c r="D22" s="41">
        <f t="shared" si="1"/>
        <v>1628.6071429600001</v>
      </c>
      <c r="E22" s="41">
        <f t="shared" si="2"/>
        <v>464.70378277999998</v>
      </c>
      <c r="F22" s="41">
        <f t="shared" si="3"/>
        <v>292.70773105000001</v>
      </c>
      <c r="G22" s="41">
        <f t="shared" si="4"/>
        <v>871.19562912999993</v>
      </c>
      <c r="H22" s="41">
        <f t="shared" si="5"/>
        <v>1617.12817946</v>
      </c>
      <c r="I22" s="41">
        <v>1030.9719434399999</v>
      </c>
      <c r="J22" s="41">
        <f t="shared" si="6"/>
        <v>586.15623601999994</v>
      </c>
      <c r="K22" s="41">
        <v>338.71648847</v>
      </c>
      <c r="L22" s="41">
        <v>241.40619100000001</v>
      </c>
      <c r="M22" s="41">
        <v>6.0335565500000001</v>
      </c>
      <c r="N22" s="41">
        <f t="shared" si="7"/>
        <v>1528.8370414000001</v>
      </c>
      <c r="O22" s="41">
        <v>486.38613445999999</v>
      </c>
      <c r="P22" s="41">
        <f t="shared" si="8"/>
        <v>1042.4509069400001</v>
      </c>
      <c r="Q22" s="41">
        <v>125.98729431000001</v>
      </c>
      <c r="R22" s="41">
        <v>51.30154005</v>
      </c>
      <c r="S22" s="41">
        <v>865.16207257999997</v>
      </c>
      <c r="T22" s="41"/>
      <c r="U22" s="41"/>
      <c r="V22" s="41"/>
      <c r="W22" s="41"/>
      <c r="X22" s="41"/>
    </row>
    <row r="23" spans="1:24" hidden="1" outlineLevel="1">
      <c r="A23" s="8">
        <v>40909</v>
      </c>
      <c r="B23" s="41">
        <v>3490.7795800399999</v>
      </c>
      <c r="C23" s="41">
        <f t="shared" si="0"/>
        <v>2100.45498</v>
      </c>
      <c r="D23" s="41">
        <f t="shared" si="1"/>
        <v>1390.32460004</v>
      </c>
      <c r="E23" s="41">
        <f t="shared" si="2"/>
        <v>234.34607113999999</v>
      </c>
      <c r="F23" s="41">
        <f t="shared" si="3"/>
        <v>277.07460739999999</v>
      </c>
      <c r="G23" s="41">
        <f t="shared" si="4"/>
        <v>878.90392150000002</v>
      </c>
      <c r="H23" s="41">
        <f t="shared" si="5"/>
        <v>1816.9562470399999</v>
      </c>
      <c r="I23" s="41">
        <v>1391.85705517</v>
      </c>
      <c r="J23" s="41">
        <f t="shared" si="6"/>
        <v>425.09919186999997</v>
      </c>
      <c r="K23" s="41">
        <v>188.04984130999998</v>
      </c>
      <c r="L23" s="41">
        <v>230.93996545000002</v>
      </c>
      <c r="M23" s="41">
        <v>6.1093851099999998</v>
      </c>
      <c r="N23" s="41">
        <f t="shared" si="7"/>
        <v>1673.823333</v>
      </c>
      <c r="O23" s="41">
        <v>708.59792483000001</v>
      </c>
      <c r="P23" s="41">
        <f t="shared" si="8"/>
        <v>965.22540817000004</v>
      </c>
      <c r="Q23" s="41">
        <v>46.296229830000001</v>
      </c>
      <c r="R23" s="41">
        <v>46.134641950000002</v>
      </c>
      <c r="S23" s="41">
        <v>872.79453639000008</v>
      </c>
      <c r="T23" s="41"/>
      <c r="U23" s="41"/>
      <c r="V23" s="41"/>
      <c r="W23" s="41"/>
      <c r="X23" s="41"/>
    </row>
    <row r="24" spans="1:24" hidden="1" outlineLevel="1">
      <c r="A24" s="8">
        <v>40940</v>
      </c>
      <c r="B24" s="41">
        <v>3455.0213183100004</v>
      </c>
      <c r="C24" s="41">
        <f t="shared" si="0"/>
        <v>2045.4127126000001</v>
      </c>
      <c r="D24" s="41">
        <f t="shared" si="1"/>
        <v>1409.6086057100001</v>
      </c>
      <c r="E24" s="41">
        <f t="shared" si="2"/>
        <v>289.11891574999999</v>
      </c>
      <c r="F24" s="41">
        <f t="shared" si="3"/>
        <v>234.69964096000001</v>
      </c>
      <c r="G24" s="41">
        <f t="shared" si="4"/>
        <v>885.79004900000007</v>
      </c>
      <c r="H24" s="41">
        <f t="shared" si="5"/>
        <v>1771.3490314000001</v>
      </c>
      <c r="I24" s="41">
        <v>1344.64268156</v>
      </c>
      <c r="J24" s="41">
        <f t="shared" si="6"/>
        <v>426.70634984000003</v>
      </c>
      <c r="K24" s="41">
        <v>243.16622036000001</v>
      </c>
      <c r="L24" s="41">
        <v>177.44143538</v>
      </c>
      <c r="M24" s="41">
        <v>6.0986941000000003</v>
      </c>
      <c r="N24" s="41">
        <f t="shared" si="7"/>
        <v>1683.6722869100001</v>
      </c>
      <c r="O24" s="41">
        <v>700.77003104000005</v>
      </c>
      <c r="P24" s="41">
        <f t="shared" si="8"/>
        <v>982.90225587000009</v>
      </c>
      <c r="Q24" s="41">
        <v>45.952695389999995</v>
      </c>
      <c r="R24" s="41">
        <v>57.258205579999995</v>
      </c>
      <c r="S24" s="41">
        <v>879.69135490000008</v>
      </c>
      <c r="T24" s="41"/>
      <c r="U24" s="41"/>
      <c r="V24" s="41"/>
      <c r="W24" s="41"/>
      <c r="X24" s="41"/>
    </row>
    <row r="25" spans="1:24" hidden="1" outlineLevel="1">
      <c r="A25" s="8">
        <v>40969</v>
      </c>
      <c r="B25" s="41">
        <v>3187.8782263000003</v>
      </c>
      <c r="C25" s="41">
        <f t="shared" si="0"/>
        <v>1837.3041794100002</v>
      </c>
      <c r="D25" s="41">
        <f t="shared" si="1"/>
        <v>1350.5740468899999</v>
      </c>
      <c r="E25" s="41">
        <f t="shared" si="2"/>
        <v>367.10144982999998</v>
      </c>
      <c r="F25" s="41">
        <f t="shared" si="3"/>
        <v>256.32645435000001</v>
      </c>
      <c r="G25" s="41">
        <f t="shared" si="4"/>
        <v>727.14614270999994</v>
      </c>
      <c r="H25" s="41">
        <f t="shared" si="5"/>
        <v>1805.5444138300002</v>
      </c>
      <c r="I25" s="41">
        <v>1363.3467029100002</v>
      </c>
      <c r="J25" s="41">
        <f t="shared" si="6"/>
        <v>442.19771091999996</v>
      </c>
      <c r="K25" s="41">
        <v>276.34151205999996</v>
      </c>
      <c r="L25" s="41">
        <v>159.00552976999998</v>
      </c>
      <c r="M25" s="41">
        <v>6.8506690900000002</v>
      </c>
      <c r="N25" s="41">
        <f t="shared" si="7"/>
        <v>1382.3338124699999</v>
      </c>
      <c r="O25" s="41">
        <v>473.95747649999998</v>
      </c>
      <c r="P25" s="41">
        <f t="shared" si="8"/>
        <v>908.3763359699999</v>
      </c>
      <c r="Q25" s="41">
        <v>90.759937769999993</v>
      </c>
      <c r="R25" s="41">
        <v>97.32092458000001</v>
      </c>
      <c r="S25" s="41">
        <v>720.29547361999994</v>
      </c>
      <c r="T25" s="41"/>
      <c r="U25" s="41"/>
      <c r="V25" s="41"/>
      <c r="W25" s="41"/>
      <c r="X25" s="41"/>
    </row>
    <row r="26" spans="1:24" hidden="1" outlineLevel="1">
      <c r="A26" s="8">
        <v>41000</v>
      </c>
      <c r="B26" s="41">
        <v>3180.0781354699998</v>
      </c>
      <c r="C26" s="41">
        <f t="shared" si="0"/>
        <v>1788.9712084999999</v>
      </c>
      <c r="D26" s="41">
        <f t="shared" si="1"/>
        <v>1391.1069269699999</v>
      </c>
      <c r="E26" s="41">
        <f t="shared" si="2"/>
        <v>441.80740051999999</v>
      </c>
      <c r="F26" s="41">
        <f t="shared" si="3"/>
        <v>219.84198597</v>
      </c>
      <c r="G26" s="41">
        <f t="shared" si="4"/>
        <v>729.45754048000003</v>
      </c>
      <c r="H26" s="41">
        <f t="shared" si="5"/>
        <v>1898.94216033</v>
      </c>
      <c r="I26" s="41">
        <v>1407.6727041199999</v>
      </c>
      <c r="J26" s="41">
        <f t="shared" si="6"/>
        <v>491.26945620999999</v>
      </c>
      <c r="K26" s="41">
        <v>329.30515393000002</v>
      </c>
      <c r="L26" s="41">
        <v>155.89673918</v>
      </c>
      <c r="M26" s="41">
        <v>6.0675631000000001</v>
      </c>
      <c r="N26" s="41">
        <f t="shared" si="7"/>
        <v>1281.13597514</v>
      </c>
      <c r="O26" s="41">
        <v>381.29850438</v>
      </c>
      <c r="P26" s="41">
        <f t="shared" si="8"/>
        <v>899.83747075999997</v>
      </c>
      <c r="Q26" s="41">
        <v>112.50224659</v>
      </c>
      <c r="R26" s="41">
        <v>63.945246789999999</v>
      </c>
      <c r="S26" s="41">
        <v>723.38997738</v>
      </c>
      <c r="T26" s="41"/>
      <c r="U26" s="41"/>
      <c r="V26" s="41"/>
      <c r="W26" s="41"/>
      <c r="X26" s="41"/>
    </row>
    <row r="27" spans="1:24" hidden="1" outlineLevel="1">
      <c r="A27" s="8">
        <v>41030</v>
      </c>
      <c r="B27" s="41">
        <v>2860.4081967800003</v>
      </c>
      <c r="C27" s="41">
        <f t="shared" si="0"/>
        <v>1531.6864165000002</v>
      </c>
      <c r="D27" s="41">
        <f t="shared" si="1"/>
        <v>1328.7217802800001</v>
      </c>
      <c r="E27" s="41">
        <f t="shared" si="2"/>
        <v>413.23628707</v>
      </c>
      <c r="F27" s="41">
        <f t="shared" si="3"/>
        <v>181.88017161999997</v>
      </c>
      <c r="G27" s="41">
        <f t="shared" si="4"/>
        <v>733.60532159000002</v>
      </c>
      <c r="H27" s="41">
        <f t="shared" si="5"/>
        <v>1703.0817670400002</v>
      </c>
      <c r="I27" s="41">
        <v>1227.8426986100001</v>
      </c>
      <c r="J27" s="41">
        <f t="shared" si="6"/>
        <v>475.23906842999997</v>
      </c>
      <c r="K27" s="41">
        <v>338.85949266</v>
      </c>
      <c r="L27" s="41">
        <v>131.11369610999998</v>
      </c>
      <c r="M27" s="41">
        <v>5.2658796599999995</v>
      </c>
      <c r="N27" s="41">
        <f t="shared" si="7"/>
        <v>1157.3264297400001</v>
      </c>
      <c r="O27" s="41">
        <v>303.84371788999999</v>
      </c>
      <c r="P27" s="41">
        <f t="shared" si="8"/>
        <v>853.48271184999999</v>
      </c>
      <c r="Q27" s="41">
        <v>74.376794410000002</v>
      </c>
      <c r="R27" s="41">
        <v>50.766475509999999</v>
      </c>
      <c r="S27" s="41">
        <v>728.33944193000002</v>
      </c>
      <c r="T27" s="41"/>
      <c r="U27" s="41"/>
      <c r="V27" s="41"/>
      <c r="W27" s="41"/>
      <c r="X27" s="41"/>
    </row>
    <row r="28" spans="1:24" hidden="1" outlineLevel="1">
      <c r="A28" s="8">
        <v>41061</v>
      </c>
      <c r="B28" s="41">
        <v>2767.0875397400005</v>
      </c>
      <c r="C28" s="41">
        <f t="shared" si="0"/>
        <v>1387.6954512500001</v>
      </c>
      <c r="D28" s="41">
        <f t="shared" si="1"/>
        <v>1379.3920884899999</v>
      </c>
      <c r="E28" s="41">
        <f t="shared" si="2"/>
        <v>1153.8548894</v>
      </c>
      <c r="F28" s="41">
        <f t="shared" si="3"/>
        <v>208.67565669000001</v>
      </c>
      <c r="G28" s="41">
        <f t="shared" si="4"/>
        <v>16.861542399999998</v>
      </c>
      <c r="H28" s="41">
        <f t="shared" si="5"/>
        <v>1602.75496118</v>
      </c>
      <c r="I28" s="41">
        <v>1036.71203958</v>
      </c>
      <c r="J28" s="41">
        <f t="shared" si="6"/>
        <v>566.0429216</v>
      </c>
      <c r="K28" s="41">
        <v>429.56540361999998</v>
      </c>
      <c r="L28" s="41">
        <v>131.68351552000001</v>
      </c>
      <c r="M28" s="41">
        <v>4.7940024599999997</v>
      </c>
      <c r="N28" s="41">
        <f t="shared" si="7"/>
        <v>1164.33257856</v>
      </c>
      <c r="O28" s="41">
        <v>350.98341167000001</v>
      </c>
      <c r="P28" s="41">
        <f t="shared" si="8"/>
        <v>813.34916688999988</v>
      </c>
      <c r="Q28" s="41">
        <v>724.28948577999995</v>
      </c>
      <c r="R28" s="41">
        <v>76.992141169999996</v>
      </c>
      <c r="S28" s="41">
        <v>12.06753994</v>
      </c>
      <c r="T28" s="41"/>
      <c r="U28" s="41"/>
      <c r="V28" s="41"/>
      <c r="W28" s="41"/>
      <c r="X28" s="41"/>
    </row>
    <row r="29" spans="1:24" hidden="1" outlineLevel="1">
      <c r="A29" s="8">
        <v>41091</v>
      </c>
      <c r="B29" s="41">
        <v>2722.5547288099997</v>
      </c>
      <c r="C29" s="41">
        <f t="shared" si="0"/>
        <v>1388.2176728700001</v>
      </c>
      <c r="D29" s="41">
        <f t="shared" si="1"/>
        <v>1334.33705594</v>
      </c>
      <c r="E29" s="41">
        <f t="shared" si="2"/>
        <v>1145.1793718600002</v>
      </c>
      <c r="F29" s="41">
        <f t="shared" si="3"/>
        <v>111.6314979</v>
      </c>
      <c r="G29" s="41">
        <f t="shared" si="4"/>
        <v>77.526186179999996</v>
      </c>
      <c r="H29" s="41">
        <f t="shared" si="5"/>
        <v>1585.8000000100001</v>
      </c>
      <c r="I29" s="41">
        <v>1045.32283592</v>
      </c>
      <c r="J29" s="41">
        <f t="shared" si="6"/>
        <v>540.47716408999997</v>
      </c>
      <c r="K29" s="41">
        <v>405.59859839000001</v>
      </c>
      <c r="L29" s="41">
        <v>66.860790260000002</v>
      </c>
      <c r="M29" s="41">
        <v>68.017775439999994</v>
      </c>
      <c r="N29" s="41">
        <f t="shared" si="7"/>
        <v>1136.7547288000001</v>
      </c>
      <c r="O29" s="41">
        <v>342.89483695000001</v>
      </c>
      <c r="P29" s="41">
        <f t="shared" si="8"/>
        <v>793.85989185000005</v>
      </c>
      <c r="Q29" s="41">
        <v>739.58077347000005</v>
      </c>
      <c r="R29" s="41">
        <v>44.770707639999998</v>
      </c>
      <c r="S29" s="41">
        <v>9.5084107399999986</v>
      </c>
      <c r="T29" s="41"/>
      <c r="U29" s="41"/>
      <c r="V29" s="41"/>
      <c r="W29" s="41"/>
      <c r="X29" s="41"/>
    </row>
    <row r="30" spans="1:24" hidden="1" outlineLevel="1">
      <c r="A30" s="8">
        <v>41122</v>
      </c>
      <c r="B30" s="41">
        <v>2748.0396606800005</v>
      </c>
      <c r="C30" s="41">
        <f t="shared" si="0"/>
        <v>1473.65133139</v>
      </c>
      <c r="D30" s="41">
        <f t="shared" si="1"/>
        <v>1274.38832929</v>
      </c>
      <c r="E30" s="41">
        <f t="shared" si="2"/>
        <v>1093.0384833400001</v>
      </c>
      <c r="F30" s="41">
        <f t="shared" si="3"/>
        <v>107.2162264</v>
      </c>
      <c r="G30" s="41">
        <f t="shared" si="4"/>
        <v>74.133619550000006</v>
      </c>
      <c r="H30" s="41">
        <f t="shared" si="5"/>
        <v>1465.3315702499999</v>
      </c>
      <c r="I30" s="41">
        <v>1011.43400345</v>
      </c>
      <c r="J30" s="41">
        <f t="shared" si="6"/>
        <v>453.89756680000005</v>
      </c>
      <c r="K30" s="41">
        <v>346.86956430000004</v>
      </c>
      <c r="L30" s="41">
        <v>39.009839909999997</v>
      </c>
      <c r="M30" s="41">
        <v>68.018162590000003</v>
      </c>
      <c r="N30" s="41">
        <f t="shared" si="7"/>
        <v>1282.7080904300001</v>
      </c>
      <c r="O30" s="41">
        <v>462.21732794000002</v>
      </c>
      <c r="P30" s="41">
        <f t="shared" si="8"/>
        <v>820.49076248999995</v>
      </c>
      <c r="Q30" s="41">
        <v>746.16891903999999</v>
      </c>
      <c r="R30" s="41">
        <v>68.20638649</v>
      </c>
      <c r="S30" s="41">
        <v>6.1154569600000004</v>
      </c>
      <c r="T30" s="41"/>
      <c r="U30" s="41"/>
      <c r="V30" s="41"/>
      <c r="W30" s="41"/>
      <c r="X30" s="41"/>
    </row>
    <row r="31" spans="1:24" hidden="1" outlineLevel="1">
      <c r="A31" s="8">
        <v>41153</v>
      </c>
      <c r="B31" s="41">
        <v>2757.2706627800003</v>
      </c>
      <c r="C31" s="41">
        <f t="shared" si="0"/>
        <v>1459.00397372</v>
      </c>
      <c r="D31" s="41">
        <f t="shared" si="1"/>
        <v>1298.2666890600001</v>
      </c>
      <c r="E31" s="41">
        <f t="shared" si="2"/>
        <v>1067.59695979</v>
      </c>
      <c r="F31" s="41">
        <f t="shared" si="3"/>
        <v>145.17695084000002</v>
      </c>
      <c r="G31" s="41">
        <f t="shared" si="4"/>
        <v>85.492778430000001</v>
      </c>
      <c r="H31" s="41">
        <f t="shared" si="5"/>
        <v>1545.86392105</v>
      </c>
      <c r="I31" s="41">
        <v>1141.3194054800001</v>
      </c>
      <c r="J31" s="41">
        <f t="shared" si="6"/>
        <v>404.54451556999999</v>
      </c>
      <c r="K31" s="41">
        <v>290.02704424000001</v>
      </c>
      <c r="L31" s="41">
        <v>35.29452775</v>
      </c>
      <c r="M31" s="41">
        <v>79.222943580000006</v>
      </c>
      <c r="N31" s="41">
        <f t="shared" si="7"/>
        <v>1211.40674173</v>
      </c>
      <c r="O31" s="41">
        <v>317.68456823999998</v>
      </c>
      <c r="P31" s="41">
        <f t="shared" si="8"/>
        <v>893.72217349000005</v>
      </c>
      <c r="Q31" s="41">
        <v>777.56991555000002</v>
      </c>
      <c r="R31" s="41">
        <v>109.88242309</v>
      </c>
      <c r="S31" s="41">
        <v>6.2698348500000005</v>
      </c>
      <c r="T31" s="41"/>
      <c r="U31" s="41"/>
      <c r="V31" s="41"/>
      <c r="W31" s="41"/>
      <c r="X31" s="41"/>
    </row>
    <row r="32" spans="1:24" hidden="1" outlineLevel="1">
      <c r="A32" s="8">
        <v>41183</v>
      </c>
      <c r="B32" s="41">
        <v>2718.8353858099999</v>
      </c>
      <c r="C32" s="41">
        <f t="shared" si="0"/>
        <v>1278.22780816</v>
      </c>
      <c r="D32" s="41">
        <f t="shared" si="1"/>
        <v>1440.6075776499999</v>
      </c>
      <c r="E32" s="41">
        <f t="shared" si="2"/>
        <v>1140.8434868300001</v>
      </c>
      <c r="F32" s="41">
        <f t="shared" si="3"/>
        <v>182.79148502000001</v>
      </c>
      <c r="G32" s="41">
        <f t="shared" si="4"/>
        <v>116.9726058</v>
      </c>
      <c r="H32" s="41">
        <f t="shared" si="5"/>
        <v>1459.2140309500001</v>
      </c>
      <c r="I32" s="41">
        <v>957.61411596000005</v>
      </c>
      <c r="J32" s="41">
        <f t="shared" si="6"/>
        <v>501.59991498999995</v>
      </c>
      <c r="K32" s="41">
        <v>371.39932866999999</v>
      </c>
      <c r="L32" s="41">
        <v>51.082591640000004</v>
      </c>
      <c r="M32" s="41">
        <v>79.117994679999995</v>
      </c>
      <c r="N32" s="41">
        <f t="shared" si="7"/>
        <v>1259.6213548599999</v>
      </c>
      <c r="O32" s="41">
        <v>320.6136922</v>
      </c>
      <c r="P32" s="41">
        <f t="shared" si="8"/>
        <v>939.00766265999994</v>
      </c>
      <c r="Q32" s="41">
        <v>769.44415816000003</v>
      </c>
      <c r="R32" s="41">
        <v>131.70889338000001</v>
      </c>
      <c r="S32" s="41">
        <v>37.854611119999994</v>
      </c>
      <c r="T32" s="41"/>
      <c r="U32" s="41"/>
      <c r="V32" s="41"/>
      <c r="W32" s="41"/>
      <c r="X32" s="41"/>
    </row>
    <row r="33" spans="1:24" hidden="1" outlineLevel="1">
      <c r="A33" s="8">
        <v>41214</v>
      </c>
      <c r="B33" s="41">
        <v>2738.3194079599998</v>
      </c>
      <c r="C33" s="41">
        <f t="shared" si="0"/>
        <v>1275.3566195399999</v>
      </c>
      <c r="D33" s="41">
        <f t="shared" si="1"/>
        <v>1462.9627884199999</v>
      </c>
      <c r="E33" s="41">
        <f t="shared" si="2"/>
        <v>1178.1220073</v>
      </c>
      <c r="F33" s="41">
        <f t="shared" si="3"/>
        <v>199.72239948999999</v>
      </c>
      <c r="G33" s="41">
        <f t="shared" si="4"/>
        <v>85.118381630000016</v>
      </c>
      <c r="H33" s="41">
        <f t="shared" si="5"/>
        <v>1523.34467313</v>
      </c>
      <c r="I33" s="41">
        <v>981.02683888999991</v>
      </c>
      <c r="J33" s="41">
        <f t="shared" si="6"/>
        <v>542.31783424000002</v>
      </c>
      <c r="K33" s="41">
        <v>424.96862776</v>
      </c>
      <c r="L33" s="41">
        <v>38.270474649999997</v>
      </c>
      <c r="M33" s="41">
        <v>79.078731830000009</v>
      </c>
      <c r="N33" s="41">
        <f t="shared" si="7"/>
        <v>1214.97473483</v>
      </c>
      <c r="O33" s="41">
        <v>294.32978064999998</v>
      </c>
      <c r="P33" s="41">
        <f t="shared" si="8"/>
        <v>920.64495418000001</v>
      </c>
      <c r="Q33" s="41">
        <v>753.15337954000006</v>
      </c>
      <c r="R33" s="41">
        <v>161.45192484</v>
      </c>
      <c r="S33" s="41">
        <v>6.0396498000000003</v>
      </c>
      <c r="T33" s="41"/>
      <c r="U33" s="41"/>
      <c r="V33" s="41"/>
      <c r="W33" s="41"/>
      <c r="X33" s="41"/>
    </row>
    <row r="34" spans="1:24" hidden="1" outlineLevel="1">
      <c r="A34" s="8">
        <v>41244</v>
      </c>
      <c r="B34" s="41">
        <v>3237.4881912899996</v>
      </c>
      <c r="C34" s="41">
        <f t="shared" si="0"/>
        <v>1583.4729752199999</v>
      </c>
      <c r="D34" s="41">
        <f t="shared" si="1"/>
        <v>1654.01521607</v>
      </c>
      <c r="E34" s="41">
        <f t="shared" si="2"/>
        <v>1349.9421867999999</v>
      </c>
      <c r="F34" s="41">
        <f t="shared" si="3"/>
        <v>218.71559072999997</v>
      </c>
      <c r="G34" s="41">
        <f t="shared" si="4"/>
        <v>85.357438540000004</v>
      </c>
      <c r="H34" s="41">
        <f t="shared" si="5"/>
        <v>1920.37608129</v>
      </c>
      <c r="I34" s="41">
        <v>1189.8826599399999</v>
      </c>
      <c r="J34" s="41">
        <f t="shared" si="6"/>
        <v>730.49342134999995</v>
      </c>
      <c r="K34" s="41">
        <v>595.07775382999989</v>
      </c>
      <c r="L34" s="41">
        <v>56.1931005</v>
      </c>
      <c r="M34" s="41">
        <v>79.22256702</v>
      </c>
      <c r="N34" s="41">
        <f t="shared" si="7"/>
        <v>1317.11211</v>
      </c>
      <c r="O34" s="41">
        <v>393.59031527999997</v>
      </c>
      <c r="P34" s="41">
        <f t="shared" si="8"/>
        <v>923.52179472</v>
      </c>
      <c r="Q34" s="41">
        <v>754.86443296999994</v>
      </c>
      <c r="R34" s="41">
        <v>162.52249022999999</v>
      </c>
      <c r="S34" s="41">
        <v>6.1348715199999999</v>
      </c>
      <c r="T34" s="41"/>
      <c r="U34" s="41"/>
      <c r="V34" s="41"/>
      <c r="W34" s="41"/>
      <c r="X34" s="41"/>
    </row>
    <row r="35" spans="1:24" hidden="1" outlineLevel="1">
      <c r="A35" s="8">
        <v>41275</v>
      </c>
      <c r="B35" s="41">
        <v>2955.1356459400004</v>
      </c>
      <c r="C35" s="41">
        <f t="shared" si="0"/>
        <v>1536.9566404800003</v>
      </c>
      <c r="D35" s="41">
        <f t="shared" si="1"/>
        <v>1418.1790054600001</v>
      </c>
      <c r="E35" s="41">
        <f t="shared" si="2"/>
        <v>1118.8273127</v>
      </c>
      <c r="F35" s="41">
        <f t="shared" si="3"/>
        <v>214.05163620000002</v>
      </c>
      <c r="G35" s="41">
        <f t="shared" si="4"/>
        <v>85.300056560000002</v>
      </c>
      <c r="H35" s="41">
        <f t="shared" si="5"/>
        <v>1791.3834419300001</v>
      </c>
      <c r="I35" s="41">
        <v>1307.3144026700002</v>
      </c>
      <c r="J35" s="41">
        <f t="shared" si="6"/>
        <v>484.06903926000001</v>
      </c>
      <c r="K35" s="41">
        <v>360.20686606000004</v>
      </c>
      <c r="L35" s="41">
        <v>44.648230900000001</v>
      </c>
      <c r="M35" s="41">
        <v>79.213942299999999</v>
      </c>
      <c r="N35" s="41">
        <f t="shared" si="7"/>
        <v>1163.75220401</v>
      </c>
      <c r="O35" s="41">
        <v>229.64223781000001</v>
      </c>
      <c r="P35" s="41">
        <f t="shared" si="8"/>
        <v>934.10996620000003</v>
      </c>
      <c r="Q35" s="41">
        <v>758.62044663999995</v>
      </c>
      <c r="R35" s="41">
        <v>169.4034053</v>
      </c>
      <c r="S35" s="41">
        <v>6.0861142600000004</v>
      </c>
      <c r="T35" s="41"/>
      <c r="U35" s="41"/>
      <c r="V35" s="41"/>
      <c r="W35" s="41"/>
      <c r="X35" s="41"/>
    </row>
    <row r="36" spans="1:24" hidden="1" outlineLevel="1">
      <c r="A36" s="8">
        <v>41306</v>
      </c>
      <c r="B36" s="41">
        <v>3134.8073185300004</v>
      </c>
      <c r="C36" s="41">
        <f t="shared" si="0"/>
        <v>1689.9710268000001</v>
      </c>
      <c r="D36" s="41">
        <f t="shared" si="1"/>
        <v>1444.8362917300001</v>
      </c>
      <c r="E36" s="41">
        <f t="shared" si="2"/>
        <v>1162.82641509</v>
      </c>
      <c r="F36" s="41">
        <f t="shared" si="3"/>
        <v>196.72387880999997</v>
      </c>
      <c r="G36" s="41">
        <f t="shared" si="4"/>
        <v>85.285997829999985</v>
      </c>
      <c r="H36" s="41">
        <f t="shared" si="5"/>
        <v>2000.64179549</v>
      </c>
      <c r="I36" s="41">
        <v>1485.3201074200001</v>
      </c>
      <c r="J36" s="41">
        <f t="shared" si="6"/>
        <v>515.32168806999994</v>
      </c>
      <c r="K36" s="41">
        <v>405.15342047000001</v>
      </c>
      <c r="L36" s="41">
        <v>30.976453210000003</v>
      </c>
      <c r="M36" s="41">
        <v>79.19181438999999</v>
      </c>
      <c r="N36" s="41">
        <f t="shared" si="7"/>
        <v>1134.1655230400002</v>
      </c>
      <c r="O36" s="41">
        <v>204.65091938</v>
      </c>
      <c r="P36" s="41">
        <f t="shared" si="8"/>
        <v>929.51460366000015</v>
      </c>
      <c r="Q36" s="41">
        <v>757.67299462000005</v>
      </c>
      <c r="R36" s="41">
        <v>165.74742559999999</v>
      </c>
      <c r="S36" s="41">
        <v>6.0941834400000001</v>
      </c>
      <c r="T36" s="41"/>
      <c r="U36" s="41"/>
      <c r="V36" s="41"/>
      <c r="W36" s="41"/>
      <c r="X36" s="41"/>
    </row>
    <row r="37" spans="1:24" hidden="1" outlineLevel="1">
      <c r="A37" s="8">
        <v>41334</v>
      </c>
      <c r="B37" s="41">
        <v>2840.6343659499998</v>
      </c>
      <c r="C37" s="41">
        <f t="shared" si="0"/>
        <v>1288.6277755599999</v>
      </c>
      <c r="D37" s="41">
        <f t="shared" si="1"/>
        <v>1552.0065903899999</v>
      </c>
      <c r="E37" s="41">
        <f t="shared" si="2"/>
        <v>1264.18938437</v>
      </c>
      <c r="F37" s="41">
        <f t="shared" si="3"/>
        <v>202.53019359999999</v>
      </c>
      <c r="G37" s="41">
        <f t="shared" si="4"/>
        <v>85.287012419999996</v>
      </c>
      <c r="H37" s="41">
        <f t="shared" si="5"/>
        <v>1660.4557973000001</v>
      </c>
      <c r="I37" s="41">
        <v>1038.44795202</v>
      </c>
      <c r="J37" s="41">
        <f t="shared" si="6"/>
        <v>622.00784528000008</v>
      </c>
      <c r="K37" s="41">
        <v>508.45029454000002</v>
      </c>
      <c r="L37" s="41">
        <v>34.26620724</v>
      </c>
      <c r="M37" s="41">
        <v>79.291343499999996</v>
      </c>
      <c r="N37" s="41">
        <f t="shared" si="7"/>
        <v>1180.17856865</v>
      </c>
      <c r="O37" s="41">
        <v>250.17982354</v>
      </c>
      <c r="P37" s="41">
        <f t="shared" si="8"/>
        <v>929.99874510999996</v>
      </c>
      <c r="Q37" s="41">
        <v>755.73908983000001</v>
      </c>
      <c r="R37" s="41">
        <v>168.26398635999999</v>
      </c>
      <c r="S37" s="41">
        <v>5.99566892</v>
      </c>
      <c r="T37" s="41"/>
      <c r="U37" s="41"/>
      <c r="V37" s="41"/>
      <c r="W37" s="41"/>
      <c r="X37" s="41"/>
    </row>
    <row r="38" spans="1:24" hidden="1" outlineLevel="1">
      <c r="A38" s="8">
        <v>41365</v>
      </c>
      <c r="B38" s="41">
        <v>3261.8145515900001</v>
      </c>
      <c r="C38" s="41">
        <f t="shared" si="0"/>
        <v>1717.6983215800001</v>
      </c>
      <c r="D38" s="41">
        <f t="shared" si="1"/>
        <v>1544.1162300100002</v>
      </c>
      <c r="E38" s="41">
        <f t="shared" si="2"/>
        <v>1261.6166287400001</v>
      </c>
      <c r="F38" s="41">
        <f t="shared" si="3"/>
        <v>196.32928269000001</v>
      </c>
      <c r="G38" s="41">
        <f t="shared" si="4"/>
        <v>86.17031858</v>
      </c>
      <c r="H38" s="41">
        <f t="shared" si="5"/>
        <v>2096.3585237300003</v>
      </c>
      <c r="I38" s="41">
        <v>1485.6507099</v>
      </c>
      <c r="J38" s="41">
        <f t="shared" si="6"/>
        <v>610.70781383000008</v>
      </c>
      <c r="K38" s="41">
        <v>499.17566027000004</v>
      </c>
      <c r="L38" s="41">
        <v>31.497622100000001</v>
      </c>
      <c r="M38" s="41">
        <v>80.034531459999997</v>
      </c>
      <c r="N38" s="41">
        <f t="shared" si="7"/>
        <v>1165.4560278600002</v>
      </c>
      <c r="O38" s="41">
        <v>232.04761168000002</v>
      </c>
      <c r="P38" s="41">
        <f t="shared" si="8"/>
        <v>933.40841618000013</v>
      </c>
      <c r="Q38" s="41">
        <v>762.44096847000003</v>
      </c>
      <c r="R38" s="41">
        <v>164.83166059000001</v>
      </c>
      <c r="S38" s="41">
        <v>6.1357871199999998</v>
      </c>
      <c r="T38" s="41"/>
      <c r="U38" s="41"/>
      <c r="V38" s="41"/>
      <c r="W38" s="41"/>
      <c r="X38" s="41"/>
    </row>
    <row r="39" spans="1:24" hidden="1" outlineLevel="1">
      <c r="A39" s="8">
        <v>41395</v>
      </c>
      <c r="B39" s="41">
        <v>2863.8750290299995</v>
      </c>
      <c r="C39" s="41">
        <f t="shared" si="0"/>
        <v>1363.0466282099999</v>
      </c>
      <c r="D39" s="41">
        <f t="shared" si="1"/>
        <v>1500.8284008199998</v>
      </c>
      <c r="E39" s="41">
        <f t="shared" si="2"/>
        <v>1218.94505254</v>
      </c>
      <c r="F39" s="41">
        <f t="shared" si="3"/>
        <v>195.72830925</v>
      </c>
      <c r="G39" s="41">
        <f t="shared" si="4"/>
        <v>86.155039029999998</v>
      </c>
      <c r="H39" s="41">
        <f t="shared" si="5"/>
        <v>1774.36010455</v>
      </c>
      <c r="I39" s="41">
        <v>1177.92244562</v>
      </c>
      <c r="J39" s="41">
        <f t="shared" si="6"/>
        <v>596.43765893</v>
      </c>
      <c r="K39" s="41">
        <v>493.15113079000002</v>
      </c>
      <c r="L39" s="41">
        <v>23.216998289999999</v>
      </c>
      <c r="M39" s="41">
        <v>80.069529849999995</v>
      </c>
      <c r="N39" s="41">
        <f t="shared" si="7"/>
        <v>1089.51492448</v>
      </c>
      <c r="O39" s="41">
        <v>185.12418258999998</v>
      </c>
      <c r="P39" s="41">
        <f t="shared" si="8"/>
        <v>904.39074188999996</v>
      </c>
      <c r="Q39" s="41">
        <v>725.79392174999998</v>
      </c>
      <c r="R39" s="41">
        <v>172.51131096</v>
      </c>
      <c r="S39" s="41">
        <v>6.0855091799999999</v>
      </c>
      <c r="T39" s="41"/>
      <c r="U39" s="41"/>
      <c r="V39" s="41"/>
      <c r="W39" s="41"/>
      <c r="X39" s="41"/>
    </row>
    <row r="40" spans="1:24" hidden="1" outlineLevel="1">
      <c r="A40" s="8">
        <v>41426</v>
      </c>
      <c r="B40" s="41">
        <v>2813.47195831</v>
      </c>
      <c r="C40" s="41">
        <f t="shared" si="0"/>
        <v>1220.68735197</v>
      </c>
      <c r="D40" s="41">
        <f t="shared" si="1"/>
        <v>1592.7846063400002</v>
      </c>
      <c r="E40" s="41">
        <f t="shared" si="2"/>
        <v>1234.93878602</v>
      </c>
      <c r="F40" s="41">
        <f t="shared" si="3"/>
        <v>271.60262234000004</v>
      </c>
      <c r="G40" s="41">
        <f t="shared" si="4"/>
        <v>86.243197979999991</v>
      </c>
      <c r="H40" s="41">
        <f t="shared" si="5"/>
        <v>1687.50449293</v>
      </c>
      <c r="I40" s="41">
        <v>997.23043561999998</v>
      </c>
      <c r="J40" s="41">
        <f t="shared" si="6"/>
        <v>690.27405730999999</v>
      </c>
      <c r="K40" s="41">
        <v>559.51006211000004</v>
      </c>
      <c r="L40" s="41">
        <v>50.655422229999999</v>
      </c>
      <c r="M40" s="41">
        <v>80.108572969999997</v>
      </c>
      <c r="N40" s="41">
        <f t="shared" si="7"/>
        <v>1125.96746538</v>
      </c>
      <c r="O40" s="41">
        <v>223.45691635</v>
      </c>
      <c r="P40" s="41">
        <f t="shared" si="8"/>
        <v>902.51054903000011</v>
      </c>
      <c r="Q40" s="41">
        <v>675.42872391000003</v>
      </c>
      <c r="R40" s="41">
        <v>220.94720011000001</v>
      </c>
      <c r="S40" s="41">
        <v>6.1346250099999997</v>
      </c>
      <c r="T40" s="41"/>
      <c r="U40" s="41"/>
      <c r="V40" s="41"/>
      <c r="W40" s="41"/>
      <c r="X40" s="41"/>
    </row>
    <row r="41" spans="1:24" hidden="1" outlineLevel="1">
      <c r="A41" s="8">
        <v>41456</v>
      </c>
      <c r="B41" s="41">
        <v>3305.8294151100004</v>
      </c>
      <c r="C41" s="41">
        <f t="shared" si="0"/>
        <v>1485.9072816100002</v>
      </c>
      <c r="D41" s="41">
        <f t="shared" si="1"/>
        <v>1819.9221335</v>
      </c>
      <c r="E41" s="41">
        <f t="shared" si="2"/>
        <v>1489.8268916900001</v>
      </c>
      <c r="F41" s="41">
        <f t="shared" si="3"/>
        <v>243.15395265000001</v>
      </c>
      <c r="G41" s="41">
        <f t="shared" si="4"/>
        <v>86.941289159999982</v>
      </c>
      <c r="H41" s="41">
        <f t="shared" si="5"/>
        <v>2074.8311305800003</v>
      </c>
      <c r="I41" s="41">
        <v>1276.1363035200002</v>
      </c>
      <c r="J41" s="41">
        <f t="shared" si="6"/>
        <v>798.69482705999997</v>
      </c>
      <c r="K41" s="41">
        <v>693.91289754000002</v>
      </c>
      <c r="L41" s="41">
        <v>24.005872849999999</v>
      </c>
      <c r="M41" s="41">
        <v>80.776056669999988</v>
      </c>
      <c r="N41" s="41">
        <f t="shared" si="7"/>
        <v>1230.9982845300001</v>
      </c>
      <c r="O41" s="41">
        <v>209.77097809</v>
      </c>
      <c r="P41" s="41">
        <f t="shared" si="8"/>
        <v>1021.22730644</v>
      </c>
      <c r="Q41" s="41">
        <v>795.91399415000001</v>
      </c>
      <c r="R41" s="41">
        <v>219.1480798</v>
      </c>
      <c r="S41" s="41">
        <v>6.1652324900000002</v>
      </c>
      <c r="T41" s="41"/>
      <c r="U41" s="41"/>
      <c r="V41" s="41"/>
      <c r="W41" s="41"/>
      <c r="X41" s="41"/>
    </row>
    <row r="42" spans="1:24" hidden="1" outlineLevel="1">
      <c r="A42" s="8">
        <v>41487</v>
      </c>
      <c r="B42" s="41">
        <v>2940.4994095699999</v>
      </c>
      <c r="C42" s="41">
        <f t="shared" si="0"/>
        <v>1158.09566118</v>
      </c>
      <c r="D42" s="41">
        <f t="shared" si="1"/>
        <v>1782.4037483900001</v>
      </c>
      <c r="E42" s="41">
        <f t="shared" si="2"/>
        <v>1504.65479534</v>
      </c>
      <c r="F42" s="41">
        <f t="shared" si="3"/>
        <v>253.97355914000002</v>
      </c>
      <c r="G42" s="41">
        <f t="shared" si="4"/>
        <v>23.775393910000002</v>
      </c>
      <c r="H42" s="41">
        <f t="shared" si="5"/>
        <v>1701.3622368199999</v>
      </c>
      <c r="I42" s="41">
        <v>954.64140456999996</v>
      </c>
      <c r="J42" s="41">
        <f t="shared" si="6"/>
        <v>746.72083224999994</v>
      </c>
      <c r="K42" s="41">
        <v>700.59819415999993</v>
      </c>
      <c r="L42" s="41">
        <v>28.522999840000001</v>
      </c>
      <c r="M42" s="41">
        <v>17.599638250000002</v>
      </c>
      <c r="N42" s="41">
        <f t="shared" si="7"/>
        <v>1239.13717275</v>
      </c>
      <c r="O42" s="41">
        <v>203.45425660999999</v>
      </c>
      <c r="P42" s="41">
        <f t="shared" si="8"/>
        <v>1035.6829161400001</v>
      </c>
      <c r="Q42" s="41">
        <v>804.05660118000003</v>
      </c>
      <c r="R42" s="41">
        <v>225.45055930000001</v>
      </c>
      <c r="S42" s="41">
        <v>6.1757556600000001</v>
      </c>
      <c r="T42" s="41"/>
      <c r="U42" s="41"/>
      <c r="V42" s="41"/>
      <c r="W42" s="41"/>
      <c r="X42" s="41"/>
    </row>
    <row r="43" spans="1:24" hidden="1" outlineLevel="1">
      <c r="A43" s="8">
        <v>41518</v>
      </c>
      <c r="B43" s="41">
        <v>4712.8514259699996</v>
      </c>
      <c r="C43" s="41">
        <f t="shared" si="0"/>
        <v>2787.0231505399997</v>
      </c>
      <c r="D43" s="41">
        <f t="shared" si="1"/>
        <v>1925.8282754300001</v>
      </c>
      <c r="E43" s="41">
        <f t="shared" si="2"/>
        <v>1648.3067586100001</v>
      </c>
      <c r="F43" s="41">
        <f t="shared" si="3"/>
        <v>254.60245030999999</v>
      </c>
      <c r="G43" s="41">
        <f t="shared" si="4"/>
        <v>22.91906651</v>
      </c>
      <c r="H43" s="41">
        <f t="shared" si="5"/>
        <v>1840.90579871</v>
      </c>
      <c r="I43" s="41">
        <v>963.24369701000001</v>
      </c>
      <c r="J43" s="41">
        <f t="shared" si="6"/>
        <v>877.66210169999999</v>
      </c>
      <c r="K43" s="41">
        <v>832.37308913999993</v>
      </c>
      <c r="L43" s="41">
        <v>28.673449759999997</v>
      </c>
      <c r="M43" s="41">
        <v>16.615562799999999</v>
      </c>
      <c r="N43" s="41">
        <f t="shared" si="7"/>
        <v>2871.94562726</v>
      </c>
      <c r="O43" s="41">
        <v>1823.77945353</v>
      </c>
      <c r="P43" s="41">
        <f t="shared" si="8"/>
        <v>1048.1661737300001</v>
      </c>
      <c r="Q43" s="41">
        <v>815.93366947000004</v>
      </c>
      <c r="R43" s="41">
        <v>225.92900055000001</v>
      </c>
      <c r="S43" s="41">
        <v>6.3035037100000002</v>
      </c>
      <c r="T43" s="41"/>
      <c r="U43" s="41"/>
      <c r="V43" s="41"/>
      <c r="W43" s="41"/>
      <c r="X43" s="41"/>
    </row>
    <row r="44" spans="1:24" hidden="1" outlineLevel="1">
      <c r="A44" s="8">
        <v>41548</v>
      </c>
      <c r="B44" s="41">
        <v>3050.9822021199998</v>
      </c>
      <c r="C44" s="41">
        <f t="shared" si="0"/>
        <v>1180.6805185599999</v>
      </c>
      <c r="D44" s="41">
        <f t="shared" si="1"/>
        <v>1870.3016835599997</v>
      </c>
      <c r="E44" s="41">
        <f t="shared" si="2"/>
        <v>1595.8138833600001</v>
      </c>
      <c r="F44" s="41">
        <f t="shared" si="3"/>
        <v>251.59290063999998</v>
      </c>
      <c r="G44" s="41">
        <f t="shared" si="4"/>
        <v>22.894899559999999</v>
      </c>
      <c r="H44" s="41">
        <f t="shared" si="5"/>
        <v>1790.10494892</v>
      </c>
      <c r="I44" s="41">
        <v>967.65395476999993</v>
      </c>
      <c r="J44" s="41">
        <f t="shared" si="6"/>
        <v>822.45099414999993</v>
      </c>
      <c r="K44" s="41">
        <v>774.18526397999995</v>
      </c>
      <c r="L44" s="41">
        <v>31.781677949999999</v>
      </c>
      <c r="M44" s="41">
        <v>16.484052219999999</v>
      </c>
      <c r="N44" s="41">
        <f t="shared" si="7"/>
        <v>1260.8772531999998</v>
      </c>
      <c r="O44" s="41">
        <v>213.02656379000001</v>
      </c>
      <c r="P44" s="41">
        <f t="shared" si="8"/>
        <v>1047.8506894099999</v>
      </c>
      <c r="Q44" s="41">
        <v>821.62861938000003</v>
      </c>
      <c r="R44" s="41">
        <v>219.81122268999999</v>
      </c>
      <c r="S44" s="41">
        <v>6.4108473400000001</v>
      </c>
      <c r="T44" s="41"/>
      <c r="U44" s="41"/>
      <c r="V44" s="41"/>
      <c r="W44" s="41"/>
      <c r="X44" s="41"/>
    </row>
    <row r="45" spans="1:24" hidden="1" outlineLevel="1">
      <c r="A45" s="8">
        <v>41579</v>
      </c>
      <c r="B45" s="41">
        <v>2985.0857346499997</v>
      </c>
      <c r="C45" s="41">
        <f t="shared" si="0"/>
        <v>1150.67432465</v>
      </c>
      <c r="D45" s="41">
        <f t="shared" si="1"/>
        <v>1834.4114100000002</v>
      </c>
      <c r="E45" s="41">
        <f t="shared" si="2"/>
        <v>1580.76950205</v>
      </c>
      <c r="F45" s="41">
        <f t="shared" si="3"/>
        <v>229.69623833999998</v>
      </c>
      <c r="G45" s="41">
        <f t="shared" si="4"/>
        <v>23.945669609999999</v>
      </c>
      <c r="H45" s="41">
        <f t="shared" si="5"/>
        <v>1752.73087291</v>
      </c>
      <c r="I45" s="41">
        <v>971.94921201</v>
      </c>
      <c r="J45" s="41">
        <f t="shared" si="6"/>
        <v>780.78166090000002</v>
      </c>
      <c r="K45" s="41">
        <v>729.25875511000004</v>
      </c>
      <c r="L45" s="41">
        <v>33.234140350000004</v>
      </c>
      <c r="M45" s="41">
        <v>18.288765439999999</v>
      </c>
      <c r="N45" s="41">
        <f t="shared" si="7"/>
        <v>1232.3548617399999</v>
      </c>
      <c r="O45" s="41">
        <v>178.72511263999999</v>
      </c>
      <c r="P45" s="41">
        <f t="shared" si="8"/>
        <v>1053.6297491</v>
      </c>
      <c r="Q45" s="41">
        <v>851.51074693999999</v>
      </c>
      <c r="R45" s="41">
        <v>196.46209798999999</v>
      </c>
      <c r="S45" s="41">
        <v>5.6569041699999998</v>
      </c>
      <c r="T45" s="41"/>
      <c r="U45" s="41"/>
      <c r="V45" s="41"/>
      <c r="W45" s="41"/>
      <c r="X45" s="41"/>
    </row>
    <row r="46" spans="1:24" hidden="1" outlineLevel="1">
      <c r="A46" s="8">
        <v>41609</v>
      </c>
      <c r="B46" s="41">
        <v>3138.7940865600003</v>
      </c>
      <c r="C46" s="41">
        <f t="shared" si="0"/>
        <v>1280.5794037200001</v>
      </c>
      <c r="D46" s="41">
        <f t="shared" si="1"/>
        <v>1858.21468284</v>
      </c>
      <c r="E46" s="41">
        <f t="shared" si="2"/>
        <v>1599.51707861</v>
      </c>
      <c r="F46" s="41">
        <f t="shared" si="3"/>
        <v>238.05976434000002</v>
      </c>
      <c r="G46" s="41">
        <f t="shared" si="4"/>
        <v>20.637839890000002</v>
      </c>
      <c r="H46" s="41">
        <f t="shared" si="5"/>
        <v>1891.2519683700002</v>
      </c>
      <c r="I46" s="41">
        <v>1112.7445868100001</v>
      </c>
      <c r="J46" s="41">
        <f t="shared" si="6"/>
        <v>778.50738156</v>
      </c>
      <c r="K46" s="41">
        <v>729.10815622999996</v>
      </c>
      <c r="L46" s="41">
        <v>34.527944560000002</v>
      </c>
      <c r="M46" s="41">
        <v>14.87128077</v>
      </c>
      <c r="N46" s="41">
        <f t="shared" si="7"/>
        <v>1247.5421181900001</v>
      </c>
      <c r="O46" s="41">
        <v>167.83481691</v>
      </c>
      <c r="P46" s="41">
        <f t="shared" si="8"/>
        <v>1079.7073012800001</v>
      </c>
      <c r="Q46" s="41">
        <v>870.40892238000004</v>
      </c>
      <c r="R46" s="41">
        <v>203.53181978000001</v>
      </c>
      <c r="S46" s="41">
        <v>5.7665591200000001</v>
      </c>
      <c r="T46" s="41"/>
      <c r="U46" s="41"/>
      <c r="V46" s="41"/>
      <c r="W46" s="41"/>
      <c r="X46" s="41"/>
    </row>
    <row r="47" spans="1:24" hidden="1" outlineLevel="1">
      <c r="A47" s="8">
        <v>41640</v>
      </c>
      <c r="B47" s="41">
        <v>2913.8641869699995</v>
      </c>
      <c r="C47" s="41">
        <f t="shared" si="0"/>
        <v>1105.56962383</v>
      </c>
      <c r="D47" s="41">
        <f t="shared" si="1"/>
        <v>1808.29456314</v>
      </c>
      <c r="E47" s="41">
        <f t="shared" si="2"/>
        <v>1549.56001012</v>
      </c>
      <c r="F47" s="41">
        <f t="shared" si="3"/>
        <v>236.36113731</v>
      </c>
      <c r="G47" s="41">
        <f t="shared" si="4"/>
        <v>22.37341571</v>
      </c>
      <c r="H47" s="41">
        <f t="shared" si="5"/>
        <v>1675.2607123600001</v>
      </c>
      <c r="I47" s="41">
        <v>937.50317342999995</v>
      </c>
      <c r="J47" s="41">
        <f t="shared" si="6"/>
        <v>737.75753893000001</v>
      </c>
      <c r="K47" s="41">
        <v>687.49857150000003</v>
      </c>
      <c r="L47" s="41">
        <v>33.356595419999998</v>
      </c>
      <c r="M47" s="41">
        <v>16.902372010000001</v>
      </c>
      <c r="N47" s="41">
        <f t="shared" si="7"/>
        <v>1238.6034746099999</v>
      </c>
      <c r="O47" s="41">
        <v>168.06645039999998</v>
      </c>
      <c r="P47" s="41">
        <f t="shared" si="8"/>
        <v>1070.53702421</v>
      </c>
      <c r="Q47" s="41">
        <v>862.06143861999999</v>
      </c>
      <c r="R47" s="41">
        <v>203.00454189000001</v>
      </c>
      <c r="S47" s="41">
        <v>5.4710437000000001</v>
      </c>
      <c r="T47" s="41"/>
      <c r="U47" s="41"/>
      <c r="V47" s="41"/>
      <c r="W47" s="41"/>
      <c r="X47" s="41"/>
    </row>
    <row r="48" spans="1:24" hidden="1" outlineLevel="1">
      <c r="A48" s="8">
        <v>41671</v>
      </c>
      <c r="B48" s="41">
        <v>3623.4217036</v>
      </c>
      <c r="C48" s="41">
        <f t="shared" si="0"/>
        <v>1653.4180501600001</v>
      </c>
      <c r="D48" s="41">
        <f t="shared" si="1"/>
        <v>1970.0036534400001</v>
      </c>
      <c r="E48" s="41">
        <f t="shared" si="2"/>
        <v>1657.2219531800001</v>
      </c>
      <c r="F48" s="41">
        <f t="shared" si="3"/>
        <v>284.77482458999998</v>
      </c>
      <c r="G48" s="41">
        <f t="shared" si="4"/>
        <v>28.006875669999999</v>
      </c>
      <c r="H48" s="41">
        <f t="shared" si="5"/>
        <v>1842.5554242800004</v>
      </c>
      <c r="I48" s="41">
        <v>1211.3838317900002</v>
      </c>
      <c r="J48" s="41">
        <f t="shared" si="6"/>
        <v>631.17159249000008</v>
      </c>
      <c r="K48" s="41">
        <v>581.66962779000005</v>
      </c>
      <c r="L48" s="41">
        <v>32.040622169999999</v>
      </c>
      <c r="M48" s="41">
        <v>17.46134253</v>
      </c>
      <c r="N48" s="41">
        <f t="shared" si="7"/>
        <v>1780.8662793200001</v>
      </c>
      <c r="O48" s="41">
        <v>442.03421837000002</v>
      </c>
      <c r="P48" s="41">
        <f t="shared" si="8"/>
        <v>1338.8320609500001</v>
      </c>
      <c r="Q48" s="41">
        <v>1075.5523253900001</v>
      </c>
      <c r="R48" s="41">
        <v>252.73420242</v>
      </c>
      <c r="S48" s="41">
        <v>10.54553314</v>
      </c>
      <c r="T48" s="41"/>
      <c r="U48" s="41"/>
      <c r="V48" s="41"/>
      <c r="W48" s="41"/>
      <c r="X48" s="41"/>
    </row>
    <row r="49" spans="1:24" hidden="1" outlineLevel="1">
      <c r="A49" s="8">
        <v>41699</v>
      </c>
      <c r="B49" s="41">
        <v>3340.74806949</v>
      </c>
      <c r="C49" s="41">
        <f t="shared" si="0"/>
        <v>1420.15424861</v>
      </c>
      <c r="D49" s="41">
        <f t="shared" si="1"/>
        <v>1920.5938208800001</v>
      </c>
      <c r="E49" s="41">
        <f t="shared" si="2"/>
        <v>1604.48668572</v>
      </c>
      <c r="F49" s="41">
        <f t="shared" si="3"/>
        <v>294.50092742000004</v>
      </c>
      <c r="G49" s="41">
        <f t="shared" si="4"/>
        <v>21.606207740000002</v>
      </c>
      <c r="H49" s="41">
        <f t="shared" si="5"/>
        <v>1684.28563945</v>
      </c>
      <c r="I49" s="41">
        <v>1128.91408303</v>
      </c>
      <c r="J49" s="41">
        <f t="shared" si="6"/>
        <v>555.37155641999993</v>
      </c>
      <c r="K49" s="41">
        <v>505.92648580000002</v>
      </c>
      <c r="L49" s="41">
        <v>31.954070229999999</v>
      </c>
      <c r="M49" s="41">
        <v>17.49100039</v>
      </c>
      <c r="N49" s="41">
        <f t="shared" si="7"/>
        <v>1656.4624300400001</v>
      </c>
      <c r="O49" s="41">
        <v>291.24016558</v>
      </c>
      <c r="P49" s="41">
        <f t="shared" si="8"/>
        <v>1365.2222644600001</v>
      </c>
      <c r="Q49" s="41">
        <v>1098.5601999200001</v>
      </c>
      <c r="R49" s="41">
        <v>262.54685719000003</v>
      </c>
      <c r="S49" s="41">
        <v>4.1152073500000004</v>
      </c>
      <c r="T49" s="41"/>
      <c r="U49" s="41"/>
      <c r="V49" s="41"/>
      <c r="W49" s="41"/>
      <c r="X49" s="41"/>
    </row>
    <row r="50" spans="1:24" hidden="1" outlineLevel="1">
      <c r="A50" s="8">
        <v>41730</v>
      </c>
      <c r="B50" s="41">
        <v>3392.3797775200001</v>
      </c>
      <c r="C50" s="41">
        <f t="shared" si="0"/>
        <v>1301.60591606</v>
      </c>
      <c r="D50" s="41">
        <f t="shared" si="1"/>
        <v>2090.7738614600003</v>
      </c>
      <c r="E50" s="41">
        <f t="shared" si="2"/>
        <v>1770.6470701400001</v>
      </c>
      <c r="F50" s="41">
        <f t="shared" si="3"/>
        <v>298.35022309999999</v>
      </c>
      <c r="G50" s="41">
        <f t="shared" si="4"/>
        <v>21.776568219999998</v>
      </c>
      <c r="H50" s="41">
        <f t="shared" si="5"/>
        <v>1758.2280773200002</v>
      </c>
      <c r="I50" s="41">
        <v>1096.1081679700001</v>
      </c>
      <c r="J50" s="41">
        <f t="shared" si="6"/>
        <v>662.11990935000017</v>
      </c>
      <c r="K50" s="41">
        <v>619.40150678000009</v>
      </c>
      <c r="L50" s="41">
        <v>25.224953730000003</v>
      </c>
      <c r="M50" s="41">
        <v>17.493448839999999</v>
      </c>
      <c r="N50" s="41">
        <f t="shared" si="7"/>
        <v>1634.1517002000001</v>
      </c>
      <c r="O50" s="41">
        <v>205.49774809000002</v>
      </c>
      <c r="P50" s="41">
        <f t="shared" si="8"/>
        <v>1428.6539521100001</v>
      </c>
      <c r="Q50" s="41">
        <v>1151.24556336</v>
      </c>
      <c r="R50" s="41">
        <v>273.12526937000001</v>
      </c>
      <c r="S50" s="41">
        <v>4.2831193799999996</v>
      </c>
      <c r="T50" s="41"/>
      <c r="U50" s="41"/>
      <c r="V50" s="41"/>
      <c r="W50" s="41"/>
      <c r="X50" s="41"/>
    </row>
    <row r="51" spans="1:24" hidden="1" outlineLevel="1">
      <c r="A51" s="8">
        <v>41760</v>
      </c>
      <c r="B51" s="41">
        <v>3298.8899859799999</v>
      </c>
      <c r="C51" s="41">
        <f t="shared" si="0"/>
        <v>1321.4749735099999</v>
      </c>
      <c r="D51" s="41">
        <f t="shared" si="1"/>
        <v>1977.41501247</v>
      </c>
      <c r="E51" s="41">
        <f t="shared" si="2"/>
        <v>1653.7494541399999</v>
      </c>
      <c r="F51" s="41">
        <f t="shared" si="3"/>
        <v>301.74700994</v>
      </c>
      <c r="G51" s="41">
        <f t="shared" si="4"/>
        <v>21.918548390000002</v>
      </c>
      <c r="H51" s="41">
        <f t="shared" si="5"/>
        <v>1643.8240437999998</v>
      </c>
      <c r="I51" s="41">
        <v>1125.1873618899999</v>
      </c>
      <c r="J51" s="41">
        <f t="shared" si="6"/>
        <v>518.63668190999999</v>
      </c>
      <c r="K51" s="41">
        <v>476.69991519000001</v>
      </c>
      <c r="L51" s="41">
        <v>24.441715200000001</v>
      </c>
      <c r="M51" s="41">
        <v>17.495051520000001</v>
      </c>
      <c r="N51" s="41">
        <f t="shared" si="7"/>
        <v>1655.0659421799999</v>
      </c>
      <c r="O51" s="41">
        <v>196.28761162000001</v>
      </c>
      <c r="P51" s="41">
        <f t="shared" si="8"/>
        <v>1458.7783305599999</v>
      </c>
      <c r="Q51" s="41">
        <v>1177.0495389499999</v>
      </c>
      <c r="R51" s="41">
        <v>277.30529474000002</v>
      </c>
      <c r="S51" s="41">
        <v>4.4234968700000001</v>
      </c>
      <c r="T51" s="41"/>
      <c r="U51" s="41"/>
      <c r="V51" s="41"/>
      <c r="W51" s="41"/>
      <c r="X51" s="41"/>
    </row>
    <row r="52" spans="1:24" hidden="1" outlineLevel="1">
      <c r="A52" s="8">
        <v>41791</v>
      </c>
      <c r="B52" s="41">
        <v>3155.2046085000002</v>
      </c>
      <c r="C52" s="41">
        <f t="shared" si="0"/>
        <v>1162.15136403</v>
      </c>
      <c r="D52" s="41">
        <f t="shared" si="1"/>
        <v>1993.05324447</v>
      </c>
      <c r="E52" s="41">
        <f t="shared" si="2"/>
        <v>1673.7280191699997</v>
      </c>
      <c r="F52" s="41">
        <f t="shared" si="3"/>
        <v>297.49423407</v>
      </c>
      <c r="G52" s="41">
        <f t="shared" si="4"/>
        <v>21.830991230000002</v>
      </c>
      <c r="H52" s="41">
        <f t="shared" si="5"/>
        <v>1527.4507190700001</v>
      </c>
      <c r="I52" s="41">
        <v>956.35272954000004</v>
      </c>
      <c r="J52" s="41">
        <f t="shared" si="6"/>
        <v>571.09798952999995</v>
      </c>
      <c r="K52" s="41">
        <v>534.61114164999992</v>
      </c>
      <c r="L52" s="41">
        <v>19.097607370000002</v>
      </c>
      <c r="M52" s="41">
        <v>17.38924051</v>
      </c>
      <c r="N52" s="41">
        <f t="shared" si="7"/>
        <v>1627.7538894300001</v>
      </c>
      <c r="O52" s="41">
        <v>205.79863449000001</v>
      </c>
      <c r="P52" s="41">
        <f t="shared" si="8"/>
        <v>1421.95525494</v>
      </c>
      <c r="Q52" s="41">
        <v>1139.1168775199999</v>
      </c>
      <c r="R52" s="41">
        <v>278.39662670000001</v>
      </c>
      <c r="S52" s="41">
        <v>4.4417507199999999</v>
      </c>
      <c r="T52" s="41"/>
      <c r="U52" s="41"/>
      <c r="V52" s="41"/>
      <c r="W52" s="41"/>
      <c r="X52" s="41"/>
    </row>
    <row r="53" spans="1:24" hidden="1" outlineLevel="1">
      <c r="A53" s="8">
        <v>41821</v>
      </c>
      <c r="B53" s="41">
        <v>3281.7921473999995</v>
      </c>
      <c r="C53" s="41">
        <f t="shared" si="0"/>
        <v>1296.9392009999999</v>
      </c>
      <c r="D53" s="41">
        <f t="shared" si="1"/>
        <v>1984.8529463999998</v>
      </c>
      <c r="E53" s="41">
        <f t="shared" si="2"/>
        <v>1701.6019136800001</v>
      </c>
      <c r="F53" s="41">
        <f t="shared" si="3"/>
        <v>272.47304817999998</v>
      </c>
      <c r="G53" s="41">
        <f t="shared" si="4"/>
        <v>10.77798454</v>
      </c>
      <c r="H53" s="41">
        <f t="shared" si="5"/>
        <v>1675.87129826</v>
      </c>
      <c r="I53" s="41">
        <v>1133.26937346</v>
      </c>
      <c r="J53" s="41">
        <f t="shared" si="6"/>
        <v>542.60192479999989</v>
      </c>
      <c r="K53" s="41">
        <v>517.81883890999995</v>
      </c>
      <c r="L53" s="41">
        <v>18.549552299999998</v>
      </c>
      <c r="M53" s="41">
        <v>6.2335335900000004</v>
      </c>
      <c r="N53" s="41">
        <f t="shared" si="7"/>
        <v>1605.92084914</v>
      </c>
      <c r="O53" s="41">
        <v>163.66982754</v>
      </c>
      <c r="P53" s="41">
        <f t="shared" si="8"/>
        <v>1442.2510216000001</v>
      </c>
      <c r="Q53" s="41">
        <v>1183.78307477</v>
      </c>
      <c r="R53" s="41">
        <v>253.92349587999999</v>
      </c>
      <c r="S53" s="41">
        <v>4.5444509499999999</v>
      </c>
      <c r="T53" s="41"/>
      <c r="U53" s="41"/>
      <c r="V53" s="41"/>
      <c r="W53" s="41"/>
      <c r="X53" s="41"/>
    </row>
    <row r="54" spans="1:24" hidden="1" outlineLevel="1" collapsed="1">
      <c r="A54" s="8">
        <v>41852</v>
      </c>
      <c r="B54" s="41">
        <v>3583.4728442199994</v>
      </c>
      <c r="C54" s="41">
        <f t="shared" si="0"/>
        <v>1452.0481104999999</v>
      </c>
      <c r="D54" s="41">
        <f t="shared" si="1"/>
        <v>2131.4247337199999</v>
      </c>
      <c r="E54" s="41">
        <f t="shared" si="2"/>
        <v>1822.1188539299999</v>
      </c>
      <c r="F54" s="41">
        <f t="shared" si="3"/>
        <v>297.95427430000001</v>
      </c>
      <c r="G54" s="41">
        <f t="shared" si="4"/>
        <v>11.351605490000001</v>
      </c>
      <c r="H54" s="41">
        <f t="shared" si="5"/>
        <v>1786.6733746599998</v>
      </c>
      <c r="I54" s="41">
        <v>1260.01344144</v>
      </c>
      <c r="J54" s="41">
        <f t="shared" si="6"/>
        <v>526.65993321999997</v>
      </c>
      <c r="K54" s="41">
        <v>502.34185266999998</v>
      </c>
      <c r="L54" s="41">
        <v>18.077559230000002</v>
      </c>
      <c r="M54" s="41">
        <v>6.24052132</v>
      </c>
      <c r="N54" s="41">
        <f t="shared" si="7"/>
        <v>1796.7994695599998</v>
      </c>
      <c r="O54" s="41">
        <v>192.03466906</v>
      </c>
      <c r="P54" s="41">
        <f t="shared" si="8"/>
        <v>1604.7648004999999</v>
      </c>
      <c r="Q54" s="41">
        <v>1319.7770012599999</v>
      </c>
      <c r="R54" s="41">
        <v>279.87671506999999</v>
      </c>
      <c r="S54" s="41">
        <v>5.1110841699999998</v>
      </c>
      <c r="T54" s="41"/>
      <c r="U54" s="41"/>
      <c r="V54" s="41"/>
      <c r="W54" s="41"/>
      <c r="X54" s="41"/>
    </row>
    <row r="55" spans="1:24" hidden="1" outlineLevel="1" collapsed="1">
      <c r="A55" s="8">
        <v>41883</v>
      </c>
      <c r="B55" s="41">
        <v>3174.5623494199999</v>
      </c>
      <c r="C55" s="41">
        <f t="shared" si="0"/>
        <v>1301.1864731400001</v>
      </c>
      <c r="D55" s="41">
        <f t="shared" si="1"/>
        <v>1873.3758762799998</v>
      </c>
      <c r="E55" s="41">
        <f t="shared" si="2"/>
        <v>1753.57768364</v>
      </c>
      <c r="F55" s="41">
        <f t="shared" si="3"/>
        <v>110.20250225000001</v>
      </c>
      <c r="G55" s="41">
        <f t="shared" si="4"/>
        <v>9.5956903899999997</v>
      </c>
      <c r="H55" s="41">
        <f t="shared" si="5"/>
        <v>1536.05805745</v>
      </c>
      <c r="I55" s="41">
        <v>1010.67700341</v>
      </c>
      <c r="J55" s="41">
        <f t="shared" si="6"/>
        <v>525.38105403999998</v>
      </c>
      <c r="K55" s="41">
        <v>508.03665765</v>
      </c>
      <c r="L55" s="41">
        <v>12.612858770000001</v>
      </c>
      <c r="M55" s="41">
        <v>4.7315376200000001</v>
      </c>
      <c r="N55" s="41">
        <f t="shared" si="7"/>
        <v>1638.5042919699999</v>
      </c>
      <c r="O55" s="41">
        <v>290.50946972999998</v>
      </c>
      <c r="P55" s="41">
        <f t="shared" si="8"/>
        <v>1347.9948222399998</v>
      </c>
      <c r="Q55" s="41">
        <v>1245.54102599</v>
      </c>
      <c r="R55" s="41">
        <v>97.589643480000007</v>
      </c>
      <c r="S55" s="41">
        <v>4.8641527699999996</v>
      </c>
      <c r="T55" s="41"/>
      <c r="U55" s="41"/>
      <c r="V55" s="41"/>
      <c r="W55" s="41"/>
      <c r="X55" s="41"/>
    </row>
    <row r="56" spans="1:24" hidden="1" outlineLevel="1" collapsed="1">
      <c r="A56" s="8">
        <v>41913</v>
      </c>
      <c r="B56" s="41">
        <v>3031.7792362999999</v>
      </c>
      <c r="C56" s="41">
        <f t="shared" si="0"/>
        <v>1145.9683137100001</v>
      </c>
      <c r="D56" s="41">
        <f t="shared" si="1"/>
        <v>1885.8109225899998</v>
      </c>
      <c r="E56" s="41">
        <f t="shared" si="2"/>
        <v>1772.9656984899998</v>
      </c>
      <c r="F56" s="41">
        <f t="shared" si="3"/>
        <v>103.56897598</v>
      </c>
      <c r="G56" s="41">
        <f t="shared" si="4"/>
        <v>9.27624812</v>
      </c>
      <c r="H56" s="41">
        <f t="shared" si="5"/>
        <v>1501.1271133199998</v>
      </c>
      <c r="I56" s="41">
        <v>963.50604857999997</v>
      </c>
      <c r="J56" s="41">
        <f t="shared" si="6"/>
        <v>537.62106473999984</v>
      </c>
      <c r="K56" s="41">
        <v>527.27026949999993</v>
      </c>
      <c r="L56" s="41">
        <v>5.9389592799999997</v>
      </c>
      <c r="M56" s="41">
        <v>4.4118359600000003</v>
      </c>
      <c r="N56" s="41">
        <f t="shared" si="7"/>
        <v>1530.6521229800001</v>
      </c>
      <c r="O56" s="41">
        <v>182.46226513000002</v>
      </c>
      <c r="P56" s="41">
        <f t="shared" si="8"/>
        <v>1348.18985785</v>
      </c>
      <c r="Q56" s="41">
        <v>1245.69542899</v>
      </c>
      <c r="R56" s="41">
        <v>97.630016699999999</v>
      </c>
      <c r="S56" s="41">
        <v>4.8644121599999997</v>
      </c>
      <c r="T56" s="41"/>
      <c r="U56" s="41"/>
      <c r="V56" s="41"/>
      <c r="W56" s="41"/>
      <c r="X56" s="41"/>
    </row>
    <row r="57" spans="1:24" hidden="1" outlineLevel="1" collapsed="1">
      <c r="A57" s="8">
        <v>41944</v>
      </c>
      <c r="B57" s="41">
        <v>3020.9061157400001</v>
      </c>
      <c r="C57" s="41">
        <f t="shared" si="0"/>
        <v>934.19478861999994</v>
      </c>
      <c r="D57" s="41">
        <f t="shared" si="1"/>
        <v>2086.7113271200001</v>
      </c>
      <c r="E57" s="41">
        <f t="shared" si="2"/>
        <v>1966.16642568</v>
      </c>
      <c r="F57" s="41">
        <f t="shared" si="3"/>
        <v>116.48590356</v>
      </c>
      <c r="G57" s="41">
        <f t="shared" si="4"/>
        <v>4.0589978799999997</v>
      </c>
      <c r="H57" s="41">
        <f t="shared" si="5"/>
        <v>1316.87519858</v>
      </c>
      <c r="I57" s="41">
        <v>748.05157312999995</v>
      </c>
      <c r="J57" s="41">
        <f t="shared" si="6"/>
        <v>568.82362545000001</v>
      </c>
      <c r="K57" s="41">
        <v>561.24526934999994</v>
      </c>
      <c r="L57" s="41">
        <v>3.6721916100000001</v>
      </c>
      <c r="M57" s="41">
        <v>3.9061644900000001</v>
      </c>
      <c r="N57" s="41">
        <f t="shared" si="7"/>
        <v>1704.0309171600002</v>
      </c>
      <c r="O57" s="41">
        <v>186.14321549000002</v>
      </c>
      <c r="P57" s="41">
        <f t="shared" si="8"/>
        <v>1517.8877016700001</v>
      </c>
      <c r="Q57" s="41">
        <v>1404.92115633</v>
      </c>
      <c r="R57" s="41">
        <v>112.81371195</v>
      </c>
      <c r="S57" s="41">
        <v>0.15283339000000001</v>
      </c>
      <c r="T57" s="41"/>
      <c r="U57" s="41"/>
      <c r="V57" s="41"/>
      <c r="W57" s="41"/>
      <c r="X57" s="41"/>
    </row>
    <row r="58" spans="1:24" hidden="1" outlineLevel="1" collapsed="1">
      <c r="A58" s="8">
        <v>41974</v>
      </c>
      <c r="B58" s="41">
        <v>2920.73852076</v>
      </c>
      <c r="C58" s="41">
        <f t="shared" si="0"/>
        <v>825.17430250999996</v>
      </c>
      <c r="D58" s="41">
        <f t="shared" si="1"/>
        <v>2095.5642182500001</v>
      </c>
      <c r="E58" s="41">
        <f t="shared" si="2"/>
        <v>1960.1784054699999</v>
      </c>
      <c r="F58" s="41">
        <f t="shared" si="3"/>
        <v>133.85231948000001</v>
      </c>
      <c r="G58" s="41">
        <f t="shared" si="4"/>
        <v>1.5334932999999999</v>
      </c>
      <c r="H58" s="41">
        <f t="shared" si="5"/>
        <v>1095.4701838000001</v>
      </c>
      <c r="I58" s="41">
        <v>593.3355583</v>
      </c>
      <c r="J58" s="41">
        <f t="shared" si="6"/>
        <v>502.13462550000003</v>
      </c>
      <c r="K58" s="41">
        <v>496.78547787999997</v>
      </c>
      <c r="L58" s="41">
        <v>3.9763702799999998</v>
      </c>
      <c r="M58" s="41">
        <v>1.3727773400000001</v>
      </c>
      <c r="N58" s="41">
        <f t="shared" si="7"/>
        <v>1825.2683369599999</v>
      </c>
      <c r="O58" s="41">
        <v>231.83874420999999</v>
      </c>
      <c r="P58" s="41">
        <f t="shared" si="8"/>
        <v>1593.42959275</v>
      </c>
      <c r="Q58" s="41">
        <v>1463.39292759</v>
      </c>
      <c r="R58" s="41">
        <v>129.87594920000001</v>
      </c>
      <c r="S58" s="41">
        <v>0.16071595999999999</v>
      </c>
      <c r="T58" s="41"/>
      <c r="U58" s="41"/>
      <c r="V58" s="41"/>
      <c r="W58" s="41"/>
      <c r="X58" s="41"/>
    </row>
    <row r="59" spans="1:24" hidden="1" outlineLevel="1" collapsed="1">
      <c r="A59" s="8">
        <v>42005</v>
      </c>
      <c r="B59" s="41">
        <v>2295.6709782799999</v>
      </c>
      <c r="C59" s="41">
        <f t="shared" si="0"/>
        <v>760.79250395999998</v>
      </c>
      <c r="D59" s="41">
        <f t="shared" si="1"/>
        <v>1534.8784743199999</v>
      </c>
      <c r="E59" s="41">
        <f t="shared" si="2"/>
        <v>1405.6705599000002</v>
      </c>
      <c r="F59" s="41">
        <f t="shared" si="3"/>
        <v>127.67097218000001</v>
      </c>
      <c r="G59" s="41">
        <f t="shared" si="4"/>
        <v>1.5369422400000001</v>
      </c>
      <c r="H59" s="41">
        <f t="shared" si="5"/>
        <v>1178.3560416099999</v>
      </c>
      <c r="I59" s="41">
        <v>693.98872353000002</v>
      </c>
      <c r="J59" s="41">
        <f t="shared" si="6"/>
        <v>484.36731807999996</v>
      </c>
      <c r="K59" s="41">
        <v>480.58446727</v>
      </c>
      <c r="L59" s="41">
        <v>2.4098376400000001</v>
      </c>
      <c r="M59" s="41">
        <v>1.3730131700000001</v>
      </c>
      <c r="N59" s="41">
        <f t="shared" si="7"/>
        <v>1117.31493667</v>
      </c>
      <c r="O59" s="41">
        <v>66.803780430000003</v>
      </c>
      <c r="P59" s="41">
        <f t="shared" si="8"/>
        <v>1050.51115624</v>
      </c>
      <c r="Q59" s="41">
        <v>925.08609263000005</v>
      </c>
      <c r="R59" s="41">
        <v>125.26113454</v>
      </c>
      <c r="S59" s="41">
        <v>0.16392907000000001</v>
      </c>
      <c r="T59" s="41"/>
      <c r="U59" s="41"/>
      <c r="V59" s="41"/>
      <c r="W59" s="41"/>
      <c r="X59" s="41"/>
    </row>
    <row r="60" spans="1:24" hidden="1" outlineLevel="1" collapsed="1">
      <c r="A60" s="8">
        <v>42036</v>
      </c>
      <c r="B60" s="41">
        <v>1586.2016684399998</v>
      </c>
      <c r="C60" s="41">
        <f t="shared" si="0"/>
        <v>1111.00135927</v>
      </c>
      <c r="D60" s="41">
        <f t="shared" si="1"/>
        <v>475.20030917000003</v>
      </c>
      <c r="E60" s="41">
        <f t="shared" si="2"/>
        <v>471.59136075000004</v>
      </c>
      <c r="F60" s="41">
        <f t="shared" si="3"/>
        <v>1.9586286399999999</v>
      </c>
      <c r="G60" s="41">
        <f t="shared" si="4"/>
        <v>1.65031978</v>
      </c>
      <c r="H60" s="41">
        <f t="shared" si="5"/>
        <v>1391.6182074600001</v>
      </c>
      <c r="I60" s="41">
        <v>1011.13466141</v>
      </c>
      <c r="J60" s="41">
        <f t="shared" si="6"/>
        <v>380.48354605000003</v>
      </c>
      <c r="K60" s="41">
        <v>377.62877487000003</v>
      </c>
      <c r="L60" s="41">
        <v>1.4866556</v>
      </c>
      <c r="M60" s="41">
        <v>1.36811558</v>
      </c>
      <c r="N60" s="41">
        <f t="shared" si="7"/>
        <v>194.58346097999998</v>
      </c>
      <c r="O60" s="41">
        <v>99.866697860000002</v>
      </c>
      <c r="P60" s="41">
        <f t="shared" si="8"/>
        <v>94.716763119999996</v>
      </c>
      <c r="Q60" s="41">
        <v>93.962585880000006</v>
      </c>
      <c r="R60" s="41">
        <v>0.47197304000000001</v>
      </c>
      <c r="S60" s="41">
        <v>0.28220420000000002</v>
      </c>
      <c r="T60" s="41"/>
      <c r="U60" s="41"/>
      <c r="V60" s="41"/>
      <c r="W60" s="41"/>
      <c r="X60" s="41"/>
    </row>
    <row r="61" spans="1:24" hidden="1" outlineLevel="1" collapsed="1">
      <c r="A61" s="8">
        <v>42064</v>
      </c>
      <c r="B61" s="41">
        <v>1181.0659530299999</v>
      </c>
      <c r="C61" s="41">
        <f t="shared" si="0"/>
        <v>739.44410091999998</v>
      </c>
      <c r="D61" s="41">
        <f t="shared" si="1"/>
        <v>441.62185210999996</v>
      </c>
      <c r="E61" s="41">
        <f t="shared" si="2"/>
        <v>438.73010815999999</v>
      </c>
      <c r="F61" s="41">
        <f t="shared" si="3"/>
        <v>1.2829259900000001</v>
      </c>
      <c r="G61" s="41">
        <f t="shared" si="4"/>
        <v>1.6088179600000001</v>
      </c>
      <c r="H61" s="41">
        <f t="shared" si="5"/>
        <v>1012.8833135899999</v>
      </c>
      <c r="I61" s="41">
        <v>643.68060289999994</v>
      </c>
      <c r="J61" s="41">
        <f t="shared" si="6"/>
        <v>369.20271069</v>
      </c>
      <c r="K61" s="41">
        <v>366.94797851999999</v>
      </c>
      <c r="L61" s="41">
        <v>0.88440136000000003</v>
      </c>
      <c r="M61" s="41">
        <v>1.37033081</v>
      </c>
      <c r="N61" s="41">
        <f t="shared" si="7"/>
        <v>168.18263944</v>
      </c>
      <c r="O61" s="41">
        <v>95.76349802</v>
      </c>
      <c r="P61" s="41">
        <f t="shared" si="8"/>
        <v>72.419141419999988</v>
      </c>
      <c r="Q61" s="41">
        <v>71.782129639999994</v>
      </c>
      <c r="R61" s="41">
        <v>0.39852462999999999</v>
      </c>
      <c r="S61" s="41">
        <v>0.23848715000000001</v>
      </c>
      <c r="T61" s="41"/>
      <c r="U61" s="41"/>
      <c r="V61" s="41"/>
      <c r="W61" s="41"/>
      <c r="X61" s="41"/>
    </row>
    <row r="62" spans="1:24" hidden="1" outlineLevel="1" collapsed="1">
      <c r="A62" s="8">
        <v>42095</v>
      </c>
      <c r="B62" s="41">
        <v>1210.5873112800002</v>
      </c>
      <c r="C62" s="41">
        <f t="shared" si="0"/>
        <v>745.42759215000001</v>
      </c>
      <c r="D62" s="41">
        <f t="shared" si="1"/>
        <v>465.15971912999998</v>
      </c>
      <c r="E62" s="41">
        <f t="shared" si="2"/>
        <v>462.52683748999999</v>
      </c>
      <c r="F62" s="41">
        <f t="shared" si="3"/>
        <v>1.04838436</v>
      </c>
      <c r="G62" s="41">
        <f t="shared" si="4"/>
        <v>1.5844972799999999</v>
      </c>
      <c r="H62" s="41">
        <f t="shared" si="5"/>
        <v>1052.6406203399999</v>
      </c>
      <c r="I62" s="41">
        <v>659.56553059999999</v>
      </c>
      <c r="J62" s="41">
        <f t="shared" si="6"/>
        <v>393.07508973999995</v>
      </c>
      <c r="K62" s="41">
        <v>391.01454325999998</v>
      </c>
      <c r="L62" s="41">
        <v>0.69058821999999997</v>
      </c>
      <c r="M62" s="41">
        <v>1.36995826</v>
      </c>
      <c r="N62" s="41">
        <f t="shared" si="7"/>
        <v>157.94669094</v>
      </c>
      <c r="O62" s="41">
        <v>85.862061550000007</v>
      </c>
      <c r="P62" s="41">
        <f t="shared" si="8"/>
        <v>72.084629390000003</v>
      </c>
      <c r="Q62" s="41">
        <v>71.512294229999995</v>
      </c>
      <c r="R62" s="41">
        <v>0.35779613999999998</v>
      </c>
      <c r="S62" s="41">
        <v>0.21453902</v>
      </c>
      <c r="T62" s="41"/>
      <c r="U62" s="41"/>
      <c r="V62" s="41"/>
      <c r="W62" s="41"/>
      <c r="X62" s="41"/>
    </row>
    <row r="63" spans="1:24" hidden="1" outlineLevel="1" collapsed="1">
      <c r="A63" s="8">
        <v>42125</v>
      </c>
      <c r="B63" s="41">
        <v>1238.1892069000003</v>
      </c>
      <c r="C63" s="41">
        <f t="shared" si="0"/>
        <v>822.97887410999999</v>
      </c>
      <c r="D63" s="41">
        <f t="shared" si="1"/>
        <v>415.21033279</v>
      </c>
      <c r="E63" s="41">
        <f t="shared" si="2"/>
        <v>414.35828322999998</v>
      </c>
      <c r="F63" s="41">
        <f t="shared" si="3"/>
        <v>0.59075816999999997</v>
      </c>
      <c r="G63" s="41">
        <f t="shared" si="4"/>
        <v>0.26129139000000001</v>
      </c>
      <c r="H63" s="41">
        <f t="shared" si="5"/>
        <v>1084.61685726</v>
      </c>
      <c r="I63" s="41">
        <v>726.23034695000001</v>
      </c>
      <c r="J63" s="41">
        <f t="shared" si="6"/>
        <v>358.38651031000001</v>
      </c>
      <c r="K63" s="41">
        <v>357.74896821999999</v>
      </c>
      <c r="L63" s="41">
        <v>0.59075816999999997</v>
      </c>
      <c r="M63" s="41">
        <v>4.678392E-2</v>
      </c>
      <c r="N63" s="41">
        <f t="shared" si="7"/>
        <v>153.57234964000003</v>
      </c>
      <c r="O63" s="41">
        <v>96.748527160000009</v>
      </c>
      <c r="P63" s="41">
        <f t="shared" si="8"/>
        <v>56.823822480000004</v>
      </c>
      <c r="Q63" s="41">
        <v>56.609315010000003</v>
      </c>
      <c r="R63" s="41">
        <v>0</v>
      </c>
      <c r="S63" s="41">
        <v>0.21450747000000001</v>
      </c>
      <c r="T63" s="41"/>
      <c r="U63" s="41"/>
      <c r="V63" s="41"/>
      <c r="W63" s="41"/>
      <c r="X63" s="41"/>
    </row>
    <row r="64" spans="1:24" hidden="1" outlineLevel="1" collapsed="1">
      <c r="A64" s="8">
        <v>42156</v>
      </c>
      <c r="B64" s="41">
        <v>1235.362429</v>
      </c>
      <c r="C64" s="41">
        <f t="shared" si="0"/>
        <v>884.70286969000006</v>
      </c>
      <c r="D64" s="41">
        <f t="shared" si="1"/>
        <v>350.65955930999996</v>
      </c>
      <c r="E64" s="41">
        <f t="shared" si="2"/>
        <v>350.33272255999998</v>
      </c>
      <c r="F64" s="41">
        <f t="shared" si="3"/>
        <v>6.5780000000000005E-2</v>
      </c>
      <c r="G64" s="41">
        <f t="shared" si="4"/>
        <v>0.26105675</v>
      </c>
      <c r="H64" s="41">
        <f t="shared" si="5"/>
        <v>1078.9874423799999</v>
      </c>
      <c r="I64" s="41">
        <v>745.00143200000002</v>
      </c>
      <c r="J64" s="41">
        <f t="shared" si="6"/>
        <v>333.98601037999998</v>
      </c>
      <c r="K64" s="41">
        <v>333.87316120999998</v>
      </c>
      <c r="L64" s="41">
        <v>6.5780000000000005E-2</v>
      </c>
      <c r="M64" s="41">
        <v>4.706917E-2</v>
      </c>
      <c r="N64" s="41">
        <f t="shared" si="7"/>
        <v>156.37498662000002</v>
      </c>
      <c r="O64" s="41">
        <v>139.70143769000001</v>
      </c>
      <c r="P64" s="41">
        <f t="shared" si="8"/>
        <v>16.673548930000003</v>
      </c>
      <c r="Q64" s="41">
        <v>16.459561350000001</v>
      </c>
      <c r="R64" s="41">
        <v>0</v>
      </c>
      <c r="S64" s="41">
        <v>0.21398758000000001</v>
      </c>
      <c r="T64" s="41"/>
      <c r="U64" s="41"/>
      <c r="V64" s="41"/>
      <c r="W64" s="41"/>
      <c r="X64" s="41"/>
    </row>
    <row r="65" spans="1:24" hidden="1" outlineLevel="1" collapsed="1">
      <c r="A65" s="8">
        <v>42186</v>
      </c>
      <c r="B65" s="41">
        <v>1199.7247065000001</v>
      </c>
      <c r="C65" s="41">
        <f t="shared" si="0"/>
        <v>754.98871002999999</v>
      </c>
      <c r="D65" s="41">
        <f t="shared" si="1"/>
        <v>444.73599646999992</v>
      </c>
      <c r="E65" s="41">
        <f t="shared" si="2"/>
        <v>440.86004802999997</v>
      </c>
      <c r="F65" s="41">
        <f t="shared" si="3"/>
        <v>3.6088098</v>
      </c>
      <c r="G65" s="41">
        <f t="shared" si="4"/>
        <v>0.26713863999999998</v>
      </c>
      <c r="H65" s="41">
        <f t="shared" si="5"/>
        <v>1049.73922064</v>
      </c>
      <c r="I65" s="41">
        <v>625.17974204000006</v>
      </c>
      <c r="J65" s="41">
        <f t="shared" si="6"/>
        <v>424.55947859999992</v>
      </c>
      <c r="K65" s="41">
        <v>424.17527609999996</v>
      </c>
      <c r="L65" s="41">
        <v>0.33684521000000001</v>
      </c>
      <c r="M65" s="41">
        <v>4.7357289999999996E-2</v>
      </c>
      <c r="N65" s="41">
        <f t="shared" si="7"/>
        <v>149.98548585999998</v>
      </c>
      <c r="O65" s="41">
        <v>129.80896798999999</v>
      </c>
      <c r="P65" s="41">
        <f t="shared" si="8"/>
        <v>20.176517870000001</v>
      </c>
      <c r="Q65" s="41">
        <v>16.68477193</v>
      </c>
      <c r="R65" s="41">
        <v>3.2719645900000001</v>
      </c>
      <c r="S65" s="41">
        <v>0.21978134999999999</v>
      </c>
      <c r="T65" s="41"/>
      <c r="U65" s="41"/>
      <c r="V65" s="41"/>
      <c r="W65" s="41"/>
      <c r="X65" s="41"/>
    </row>
    <row r="66" spans="1:24" hidden="1" outlineLevel="1" collapsed="1">
      <c r="A66" s="8">
        <v>42217</v>
      </c>
      <c r="B66" s="41">
        <v>1171.5249023199999</v>
      </c>
      <c r="C66" s="41">
        <f t="shared" si="0"/>
        <v>687.96478932000014</v>
      </c>
      <c r="D66" s="41">
        <f t="shared" si="1"/>
        <v>483.560113</v>
      </c>
      <c r="E66" s="41">
        <f t="shared" si="2"/>
        <v>479.75020689999997</v>
      </c>
      <c r="F66" s="41">
        <f t="shared" si="3"/>
        <v>3.5472165599999999</v>
      </c>
      <c r="G66" s="41">
        <f t="shared" si="4"/>
        <v>0.26268954</v>
      </c>
      <c r="H66" s="41">
        <f t="shared" si="5"/>
        <v>1034.68234652</v>
      </c>
      <c r="I66" s="41">
        <v>611.25558453000008</v>
      </c>
      <c r="J66" s="41">
        <f t="shared" si="6"/>
        <v>423.42676198999999</v>
      </c>
      <c r="K66" s="41">
        <v>423.04020460999999</v>
      </c>
      <c r="L66" s="41">
        <v>0.33890904999999999</v>
      </c>
      <c r="M66" s="41">
        <v>4.7648329999999996E-2</v>
      </c>
      <c r="N66" s="41">
        <f t="shared" si="7"/>
        <v>136.84255580000001</v>
      </c>
      <c r="O66" s="41">
        <v>76.709204790000001</v>
      </c>
      <c r="P66" s="41">
        <f t="shared" si="8"/>
        <v>60.133351009999998</v>
      </c>
      <c r="Q66" s="41">
        <v>56.710002289999998</v>
      </c>
      <c r="R66" s="41">
        <v>3.20830751</v>
      </c>
      <c r="S66" s="41">
        <v>0.21504121000000001</v>
      </c>
      <c r="T66" s="41"/>
      <c r="U66" s="41"/>
      <c r="V66" s="41"/>
      <c r="W66" s="41"/>
      <c r="X66" s="41"/>
    </row>
    <row r="67" spans="1:24" hidden="1" outlineLevel="1" collapsed="1">
      <c r="A67" s="8">
        <v>42248</v>
      </c>
      <c r="B67" s="41">
        <v>1234.2597298400001</v>
      </c>
      <c r="C67" s="41">
        <f t="shared" si="0"/>
        <v>731.46690960000001</v>
      </c>
      <c r="D67" s="41">
        <f t="shared" si="1"/>
        <v>502.79282024000003</v>
      </c>
      <c r="E67" s="41">
        <f t="shared" si="2"/>
        <v>498.93225196000003</v>
      </c>
      <c r="F67" s="41">
        <f t="shared" si="3"/>
        <v>3.5991099200000001</v>
      </c>
      <c r="G67" s="41">
        <f t="shared" si="4"/>
        <v>0.26145836</v>
      </c>
      <c r="H67" s="41">
        <f t="shared" si="5"/>
        <v>1096.23759264</v>
      </c>
      <c r="I67" s="41">
        <v>656.50504397999998</v>
      </c>
      <c r="J67" s="41">
        <f t="shared" si="6"/>
        <v>439.73254866000002</v>
      </c>
      <c r="K67" s="41">
        <v>439.34957501000002</v>
      </c>
      <c r="L67" s="41">
        <v>0.34004083000000002</v>
      </c>
      <c r="M67" s="41">
        <v>4.2932820000000003E-2</v>
      </c>
      <c r="N67" s="41">
        <f t="shared" si="7"/>
        <v>138.0221372</v>
      </c>
      <c r="O67" s="41">
        <v>74.961865620000012</v>
      </c>
      <c r="P67" s="41">
        <f t="shared" si="8"/>
        <v>63.060271579999998</v>
      </c>
      <c r="Q67" s="41">
        <v>59.58267695</v>
      </c>
      <c r="R67" s="41">
        <v>3.2590690900000001</v>
      </c>
      <c r="S67" s="41">
        <v>0.21852553999999999</v>
      </c>
      <c r="T67" s="41"/>
      <c r="U67" s="41"/>
      <c r="V67" s="41"/>
      <c r="W67" s="41"/>
      <c r="X67" s="41"/>
    </row>
    <row r="68" spans="1:24" hidden="1" outlineLevel="1" collapsed="1">
      <c r="A68" s="8">
        <v>42278</v>
      </c>
      <c r="B68" s="41">
        <v>1221.6454077799999</v>
      </c>
      <c r="C68" s="41">
        <f t="shared" ref="C68" si="9">I68+O68</f>
        <v>761.54485032999992</v>
      </c>
      <c r="D68" s="41">
        <f t="shared" ref="D68" si="10">J68+P68</f>
        <v>460.10055744999994</v>
      </c>
      <c r="E68" s="41">
        <f t="shared" ref="E68" si="11">K68+Q68</f>
        <v>454.68930491999998</v>
      </c>
      <c r="F68" s="41">
        <f t="shared" ref="F68" si="12">L68+R68</f>
        <v>5.1354253700000001</v>
      </c>
      <c r="G68" s="41">
        <f t="shared" ref="G68" si="13">M68+S68</f>
        <v>0.27582715999999996</v>
      </c>
      <c r="H68" s="41">
        <f t="shared" ref="H68" si="14">SUM(I68:J68)</f>
        <v>1051.60148009</v>
      </c>
      <c r="I68" s="41">
        <v>615.44542411999998</v>
      </c>
      <c r="J68" s="41">
        <f t="shared" ref="J68" si="15">SUM(K68:M68)</f>
        <v>436.15605596999995</v>
      </c>
      <c r="K68" s="41">
        <v>434.44580198</v>
      </c>
      <c r="L68" s="41">
        <v>1.6670359800000001</v>
      </c>
      <c r="M68" s="41">
        <v>4.3218010000000001E-2</v>
      </c>
      <c r="N68" s="41">
        <f t="shared" ref="N68" si="16">SUM(O68:P68)</f>
        <v>170.04392768999998</v>
      </c>
      <c r="O68" s="41">
        <v>146.09942620999999</v>
      </c>
      <c r="P68" s="41">
        <f t="shared" ref="P68" si="17">SUM(Q68:S68)</f>
        <v>23.944501479999996</v>
      </c>
      <c r="Q68" s="41">
        <v>20.243502939999999</v>
      </c>
      <c r="R68" s="41">
        <v>3.46838939</v>
      </c>
      <c r="S68" s="41">
        <v>0.23260914999999999</v>
      </c>
      <c r="T68" s="41"/>
      <c r="U68" s="41"/>
      <c r="V68" s="41"/>
      <c r="W68" s="41"/>
      <c r="X68" s="41"/>
    </row>
    <row r="69" spans="1:24" hidden="1" outlineLevel="1" collapsed="1">
      <c r="A69" s="8">
        <v>42309</v>
      </c>
      <c r="B69" s="41">
        <v>1211.0989589199999</v>
      </c>
      <c r="C69" s="41">
        <f t="shared" ref="C69" si="18">I69+O69</f>
        <v>699.82769582000003</v>
      </c>
      <c r="D69" s="41">
        <f t="shared" ref="D69" si="19">J69+P69</f>
        <v>511.2712631</v>
      </c>
      <c r="E69" s="41">
        <f t="shared" ref="E69" si="20">K69+Q69</f>
        <v>505.69608202000001</v>
      </c>
      <c r="F69" s="41">
        <f t="shared" ref="F69" si="21">L69+R69</f>
        <v>5.2892107800000003</v>
      </c>
      <c r="G69" s="41">
        <f t="shared" ref="G69" si="22">M69+S69</f>
        <v>0.28597030000000001</v>
      </c>
      <c r="H69" s="41">
        <f t="shared" ref="H69" si="23">SUM(I69:J69)</f>
        <v>1058.45155196</v>
      </c>
      <c r="I69" s="41">
        <v>603.46882675000006</v>
      </c>
      <c r="J69" s="41">
        <f t="shared" ref="J69" si="24">SUM(K69:M69)</f>
        <v>454.98272521000001</v>
      </c>
      <c r="K69" s="41">
        <v>453.26572808999998</v>
      </c>
      <c r="L69" s="41">
        <v>1.67347918</v>
      </c>
      <c r="M69" s="41">
        <v>4.3517939999999998E-2</v>
      </c>
      <c r="N69" s="41">
        <f t="shared" ref="N69" si="25">SUM(O69:P69)</f>
        <v>152.64740696000001</v>
      </c>
      <c r="O69" s="41">
        <v>96.358869069999997</v>
      </c>
      <c r="P69" s="41">
        <f t="shared" ref="P69" si="26">SUM(Q69:S69)</f>
        <v>56.288537890000001</v>
      </c>
      <c r="Q69" s="41">
        <v>52.430353930000003</v>
      </c>
      <c r="R69" s="41">
        <v>3.6157316000000002</v>
      </c>
      <c r="S69" s="41">
        <v>0.24245236000000001</v>
      </c>
      <c r="T69" s="41"/>
      <c r="U69" s="41"/>
      <c r="V69" s="41"/>
      <c r="W69" s="41"/>
      <c r="X69" s="41"/>
    </row>
    <row r="70" spans="1:24" hidden="1" outlineLevel="1" collapsed="1">
      <c r="A70" s="8">
        <v>42339</v>
      </c>
      <c r="B70" s="41">
        <v>1252.9691556899998</v>
      </c>
      <c r="C70" s="41">
        <f t="shared" ref="C70" si="27">I70+O70</f>
        <v>743.80361013000004</v>
      </c>
      <c r="D70" s="41">
        <f t="shared" ref="D70" si="28">J70+P70</f>
        <v>509.16554555999994</v>
      </c>
      <c r="E70" s="41">
        <f t="shared" ref="E70" si="29">K70+Q70</f>
        <v>507.73419188999998</v>
      </c>
      <c r="F70" s="41">
        <f t="shared" ref="F70" si="30">L70+R70</f>
        <v>1.4005496200000001</v>
      </c>
      <c r="G70" s="41">
        <f t="shared" ref="G70" si="31">M70+S70</f>
        <v>3.080405000000001E-2</v>
      </c>
      <c r="H70" s="41">
        <f t="shared" ref="H70" si="32">SUM(I70:J70)</f>
        <v>1140.07201876</v>
      </c>
      <c r="I70" s="41">
        <v>660.42687255999999</v>
      </c>
      <c r="J70" s="41">
        <f t="shared" ref="J70" si="33">SUM(K70:M70)</f>
        <v>479.64514619999994</v>
      </c>
      <c r="K70" s="41">
        <v>478.21379252999998</v>
      </c>
      <c r="L70" s="41">
        <v>1.4005496200000001</v>
      </c>
      <c r="M70" s="41">
        <v>3.080405000000001E-2</v>
      </c>
      <c r="N70" s="41">
        <f t="shared" ref="N70" si="34">SUM(O70:P70)</f>
        <v>112.89713693</v>
      </c>
      <c r="O70" s="41">
        <v>83.376737570000003</v>
      </c>
      <c r="P70" s="41">
        <f t="shared" ref="P70" si="35">SUM(Q70:S70)</f>
        <v>29.520399359999999</v>
      </c>
      <c r="Q70" s="41">
        <v>29.520399359999999</v>
      </c>
      <c r="R70" s="41">
        <v>0</v>
      </c>
      <c r="S70" s="41">
        <v>0</v>
      </c>
      <c r="T70" s="41"/>
      <c r="U70" s="41"/>
      <c r="V70" s="41"/>
      <c r="W70" s="41"/>
      <c r="X70" s="41"/>
    </row>
    <row r="71" spans="1:24" hidden="1" outlineLevel="1" collapsed="1">
      <c r="A71" s="8">
        <v>42370</v>
      </c>
      <c r="B71" s="41">
        <v>1216.1616134600001</v>
      </c>
      <c r="C71" s="41">
        <f t="shared" ref="C71" si="36">I71+O71</f>
        <v>747.34458025000004</v>
      </c>
      <c r="D71" s="41">
        <f t="shared" ref="D71" si="37">J71+P71</f>
        <v>468.81703321000003</v>
      </c>
      <c r="E71" s="41">
        <f t="shared" ref="E71" si="38">K71+Q71</f>
        <v>467.42884234000002</v>
      </c>
      <c r="F71" s="41">
        <f t="shared" ref="F71" si="39">L71+R71</f>
        <v>1.35709171</v>
      </c>
      <c r="G71" s="41">
        <f t="shared" ref="G71" si="40">M71+S71</f>
        <v>3.1099160000000001E-2</v>
      </c>
      <c r="H71" s="41">
        <f t="shared" ref="H71" si="41">SUM(I71:J71)</f>
        <v>1098.20833543</v>
      </c>
      <c r="I71" s="41">
        <v>649.06306474000007</v>
      </c>
      <c r="J71" s="41">
        <f t="shared" ref="J71" si="42">SUM(K71:M71)</f>
        <v>449.14527069000002</v>
      </c>
      <c r="K71" s="41">
        <v>447.75707982</v>
      </c>
      <c r="L71" s="41">
        <v>1.35709171</v>
      </c>
      <c r="M71" s="41">
        <v>3.1099160000000001E-2</v>
      </c>
      <c r="N71" s="41">
        <f t="shared" ref="N71" si="43">SUM(O71:P71)</f>
        <v>117.95327803000001</v>
      </c>
      <c r="O71" s="41">
        <v>98.281515510000006</v>
      </c>
      <c r="P71" s="41">
        <f t="shared" ref="P71" si="44">SUM(Q71:S71)</f>
        <v>19.671762520000001</v>
      </c>
      <c r="Q71" s="41">
        <v>19.671762520000001</v>
      </c>
      <c r="R71" s="41">
        <v>0</v>
      </c>
      <c r="S71" s="41">
        <v>0</v>
      </c>
      <c r="T71" s="41"/>
      <c r="U71" s="41"/>
      <c r="V71" s="41"/>
      <c r="W71" s="41"/>
      <c r="X71" s="41"/>
    </row>
    <row r="72" spans="1:24" hidden="1" outlineLevel="1" collapsed="1">
      <c r="A72" s="8">
        <v>42401</v>
      </c>
      <c r="B72" s="41">
        <v>1320.9487223000003</v>
      </c>
      <c r="C72" s="41">
        <f t="shared" ref="C72" si="45">I72+O72</f>
        <v>822.40547423999999</v>
      </c>
      <c r="D72" s="41">
        <f t="shared" ref="D72" si="46">J72+P72</f>
        <v>498.54324806000005</v>
      </c>
      <c r="E72" s="41">
        <f t="shared" ref="E72" si="47">K72+Q72</f>
        <v>497.17822376000004</v>
      </c>
      <c r="F72" s="41">
        <f t="shared" ref="F72" si="48">L72+R72</f>
        <v>1.33362699</v>
      </c>
      <c r="G72" s="41">
        <f t="shared" ref="G72" si="49">M72+S72</f>
        <v>3.1397309999999998E-2</v>
      </c>
      <c r="H72" s="41">
        <f t="shared" ref="H72" si="50">SUM(I72:J72)</f>
        <v>1209.76351475</v>
      </c>
      <c r="I72" s="41">
        <v>734.26395704000004</v>
      </c>
      <c r="J72" s="41">
        <f t="shared" ref="J72" si="51">SUM(K72:M72)</f>
        <v>475.49955771000003</v>
      </c>
      <c r="K72" s="41">
        <v>474.13453341000002</v>
      </c>
      <c r="L72" s="41">
        <v>1.33362699</v>
      </c>
      <c r="M72" s="41">
        <v>3.1397309999999998E-2</v>
      </c>
      <c r="N72" s="41">
        <f t="shared" ref="N72" si="52">SUM(O72:P72)</f>
        <v>111.18520755</v>
      </c>
      <c r="O72" s="41">
        <v>88.141517199999996</v>
      </c>
      <c r="P72" s="41">
        <f t="shared" ref="P72" si="53">SUM(Q72:S72)</f>
        <v>23.043690349999999</v>
      </c>
      <c r="Q72" s="41">
        <v>23.043690349999999</v>
      </c>
      <c r="R72" s="41">
        <v>0</v>
      </c>
      <c r="S72" s="41">
        <v>0</v>
      </c>
      <c r="T72" s="41"/>
      <c r="U72" s="41"/>
      <c r="V72" s="41"/>
      <c r="W72" s="41"/>
      <c r="X72" s="41"/>
    </row>
    <row r="73" spans="1:24" hidden="1" outlineLevel="1" collapsed="1">
      <c r="A73" s="8">
        <v>42430</v>
      </c>
      <c r="B73" s="41">
        <v>1291.20730867</v>
      </c>
      <c r="C73" s="41">
        <f t="shared" ref="C73" si="54">I73+O73</f>
        <v>762.54470456999991</v>
      </c>
      <c r="D73" s="41">
        <f t="shared" ref="D73" si="55">J73+P73</f>
        <v>528.66260409999995</v>
      </c>
      <c r="E73" s="41">
        <f t="shared" ref="E73" si="56">K73+Q73</f>
        <v>527.29617495000002</v>
      </c>
      <c r="F73" s="41">
        <f t="shared" ref="F73" si="57">L73+R73</f>
        <v>1.33459989</v>
      </c>
      <c r="G73" s="41">
        <f t="shared" ref="G73" si="58">M73+S73</f>
        <v>3.1829259999999998E-2</v>
      </c>
      <c r="H73" s="41">
        <f t="shared" ref="H73" si="59">SUM(I73:J73)</f>
        <v>1196.3877917099999</v>
      </c>
      <c r="I73" s="41">
        <v>685.92578562999995</v>
      </c>
      <c r="J73" s="41">
        <f t="shared" ref="J73" si="60">SUM(K73:M73)</f>
        <v>510.46200607999998</v>
      </c>
      <c r="K73" s="41">
        <v>509.09557692999999</v>
      </c>
      <c r="L73" s="41">
        <v>1.33459989</v>
      </c>
      <c r="M73" s="41">
        <v>3.1829259999999998E-2</v>
      </c>
      <c r="N73" s="41">
        <f t="shared" ref="N73" si="61">SUM(O73:P73)</f>
        <v>94.819516960000001</v>
      </c>
      <c r="O73" s="41">
        <v>76.61891894</v>
      </c>
      <c r="P73" s="41">
        <f t="shared" ref="P73" si="62">SUM(Q73:S73)</f>
        <v>18.200598020000001</v>
      </c>
      <c r="Q73" s="41">
        <v>18.200598020000001</v>
      </c>
      <c r="R73" s="41">
        <v>0</v>
      </c>
      <c r="S73" s="41">
        <v>0</v>
      </c>
      <c r="T73" s="41"/>
      <c r="U73" s="41"/>
      <c r="V73" s="41"/>
      <c r="W73" s="41"/>
      <c r="X73" s="41"/>
    </row>
    <row r="74" spans="1:24" hidden="1" outlineLevel="1" collapsed="1">
      <c r="A74" s="8">
        <v>42461</v>
      </c>
      <c r="B74" s="41">
        <v>1488.8687124600001</v>
      </c>
      <c r="C74" s="41">
        <f t="shared" ref="C74" si="63">I74+O74</f>
        <v>915.39700598000013</v>
      </c>
      <c r="D74" s="41">
        <f t="shared" ref="D74" si="64">J74+P74</f>
        <v>573.47170647999997</v>
      </c>
      <c r="E74" s="41">
        <f t="shared" ref="E74" si="65">K74+Q74</f>
        <v>572.08951522999996</v>
      </c>
      <c r="F74" s="41">
        <f t="shared" ref="F74" si="66">L74+R74</f>
        <v>1.35006724</v>
      </c>
      <c r="G74" s="41">
        <f t="shared" ref="G74" si="67">M74+S74</f>
        <v>3.2124010000000001E-2</v>
      </c>
      <c r="H74" s="41">
        <f t="shared" ref="H74" si="68">SUM(I74:J74)</f>
        <v>1389.22302274</v>
      </c>
      <c r="I74" s="41">
        <v>833.40515419000008</v>
      </c>
      <c r="J74" s="41">
        <f t="shared" ref="J74" si="69">SUM(K74:M74)</f>
        <v>555.81786854999996</v>
      </c>
      <c r="K74" s="41">
        <v>554.43567729999995</v>
      </c>
      <c r="L74" s="41">
        <v>1.35006724</v>
      </c>
      <c r="M74" s="41">
        <v>3.2124010000000001E-2</v>
      </c>
      <c r="N74" s="41">
        <f t="shared" ref="N74" si="70">SUM(O74:P74)</f>
        <v>99.645689720000007</v>
      </c>
      <c r="O74" s="41">
        <v>81.991851789999998</v>
      </c>
      <c r="P74" s="41">
        <f t="shared" ref="P74" si="71">SUM(Q74:S74)</f>
        <v>17.653837930000002</v>
      </c>
      <c r="Q74" s="41">
        <v>17.653837930000002</v>
      </c>
      <c r="R74" s="41">
        <v>0</v>
      </c>
      <c r="S74" s="41">
        <v>0</v>
      </c>
      <c r="T74" s="41"/>
      <c r="U74" s="41"/>
      <c r="V74" s="41"/>
      <c r="W74" s="41"/>
      <c r="X74" s="41"/>
    </row>
    <row r="75" spans="1:24" hidden="1" outlineLevel="1" collapsed="1">
      <c r="A75" s="8">
        <v>42491</v>
      </c>
      <c r="B75" s="41">
        <v>1595.2035917400001</v>
      </c>
      <c r="C75" s="41">
        <f t="shared" ref="C75" si="72">I75+O75</f>
        <v>1033.84280319</v>
      </c>
      <c r="D75" s="41">
        <f t="shared" ref="D75" si="73">J75+P75</f>
        <v>561.36078855000005</v>
      </c>
      <c r="E75" s="41">
        <f t="shared" ref="E75" si="74">K75+Q75</f>
        <v>555.96782222000013</v>
      </c>
      <c r="F75" s="41">
        <f t="shared" ref="F75" si="75">L75+R75</f>
        <v>5.3605137100000002</v>
      </c>
      <c r="G75" s="41">
        <f t="shared" ref="G75" si="76">M75+S75</f>
        <v>3.2452620000000008E-2</v>
      </c>
      <c r="H75" s="41">
        <f t="shared" ref="H75" si="77">SUM(I75:J75)</f>
        <v>1501.5763237800002</v>
      </c>
      <c r="I75" s="41">
        <v>941.76219015000004</v>
      </c>
      <c r="J75" s="41">
        <f t="shared" ref="J75" si="78">SUM(K75:M75)</f>
        <v>559.81413363000001</v>
      </c>
      <c r="K75" s="41">
        <v>554.42116730000009</v>
      </c>
      <c r="L75" s="41">
        <v>5.3605137100000002</v>
      </c>
      <c r="M75" s="41">
        <v>3.2452620000000008E-2</v>
      </c>
      <c r="N75" s="41">
        <f t="shared" ref="N75" si="79">SUM(O75:P75)</f>
        <v>93.627267959999983</v>
      </c>
      <c r="O75" s="41">
        <v>92.080613039999989</v>
      </c>
      <c r="P75" s="41">
        <f t="shared" ref="P75" si="80">SUM(Q75:S75)</f>
        <v>1.5466549199999999</v>
      </c>
      <c r="Q75" s="41">
        <v>1.5466549199999999</v>
      </c>
      <c r="R75" s="41">
        <v>0</v>
      </c>
      <c r="S75" s="41">
        <v>0</v>
      </c>
      <c r="T75" s="41"/>
      <c r="U75" s="41"/>
      <c r="V75" s="41"/>
      <c r="W75" s="41"/>
      <c r="X75" s="41"/>
    </row>
    <row r="76" spans="1:24" hidden="1" outlineLevel="1" collapsed="1">
      <c r="A76" s="8">
        <v>42522</v>
      </c>
      <c r="B76" s="41">
        <v>1335.9003030899999</v>
      </c>
      <c r="C76" s="41">
        <f t="shared" ref="C76" si="81">I76+O76</f>
        <v>875.88506390999987</v>
      </c>
      <c r="D76" s="41">
        <f t="shared" ref="D76" si="82">J76+P76</f>
        <v>460.01523918000004</v>
      </c>
      <c r="E76" s="41">
        <f t="shared" ref="E76" si="83">K76+Q76</f>
        <v>450.48513114000002</v>
      </c>
      <c r="F76" s="41">
        <f t="shared" ref="F76" si="84">L76+R76</f>
        <v>9.4973443199999998</v>
      </c>
      <c r="G76" s="41">
        <f t="shared" ref="G76" si="85">M76+S76</f>
        <v>3.2763720000000003E-2</v>
      </c>
      <c r="H76" s="41">
        <f t="shared" ref="H76" si="86">SUM(I76:J76)</f>
        <v>1256.00403929</v>
      </c>
      <c r="I76" s="41">
        <v>799.3948336599999</v>
      </c>
      <c r="J76" s="41">
        <f t="shared" ref="J76" si="87">SUM(K76:M76)</f>
        <v>456.60920563000002</v>
      </c>
      <c r="K76" s="41">
        <v>447.07909759</v>
      </c>
      <c r="L76" s="41">
        <v>9.4973443199999998</v>
      </c>
      <c r="M76" s="41">
        <v>3.2763720000000003E-2</v>
      </c>
      <c r="N76" s="41">
        <f t="shared" ref="N76" si="88">SUM(O76:P76)</f>
        <v>79.8962638</v>
      </c>
      <c r="O76" s="41">
        <v>76.490230249999996</v>
      </c>
      <c r="P76" s="41">
        <f t="shared" ref="P76" si="89">SUM(Q76:S76)</f>
        <v>3.4060335500000001</v>
      </c>
      <c r="Q76" s="41">
        <v>3.4060335500000001</v>
      </c>
      <c r="R76" s="41">
        <v>0</v>
      </c>
      <c r="S76" s="41">
        <v>0</v>
      </c>
      <c r="T76" s="41"/>
      <c r="U76" s="41"/>
      <c r="V76" s="41"/>
      <c r="W76" s="41"/>
      <c r="X76" s="41"/>
    </row>
    <row r="77" spans="1:24" hidden="1" outlineLevel="1" collapsed="1">
      <c r="A77" s="8">
        <v>42552</v>
      </c>
      <c r="B77" s="41">
        <v>1474.4786677499999</v>
      </c>
      <c r="C77" s="41">
        <f t="shared" ref="C77" si="90">I77+O77</f>
        <v>731.42806595000002</v>
      </c>
      <c r="D77" s="41">
        <f t="shared" ref="D77" si="91">J77+P77</f>
        <v>743.05060179999998</v>
      </c>
      <c r="E77" s="41">
        <f t="shared" ref="E77" si="92">K77+Q77</f>
        <v>733.44565166999996</v>
      </c>
      <c r="F77" s="41">
        <f t="shared" ref="F77" si="93">L77+R77</f>
        <v>9.5718723299999997</v>
      </c>
      <c r="G77" s="41">
        <f t="shared" ref="G77" si="94">M77+S77</f>
        <v>3.3077800000000004E-2</v>
      </c>
      <c r="H77" s="41">
        <f t="shared" ref="H77" si="95">SUM(I77:J77)</f>
        <v>1410.0514898199999</v>
      </c>
      <c r="I77" s="41">
        <v>672.06658998</v>
      </c>
      <c r="J77" s="41">
        <f t="shared" ref="J77" si="96">SUM(K77:M77)</f>
        <v>737.98489984000003</v>
      </c>
      <c r="K77" s="41">
        <v>728.37994971000001</v>
      </c>
      <c r="L77" s="41">
        <v>9.5718723299999997</v>
      </c>
      <c r="M77" s="41">
        <v>3.3077800000000004E-2</v>
      </c>
      <c r="N77" s="41">
        <f t="shared" ref="N77" si="97">SUM(O77:P77)</f>
        <v>64.427177929999999</v>
      </c>
      <c r="O77" s="41">
        <v>59.361475969999994</v>
      </c>
      <c r="P77" s="41">
        <f t="shared" ref="P77" si="98">SUM(Q77:S77)</f>
        <v>5.0657019600000002</v>
      </c>
      <c r="Q77" s="41">
        <v>5.0657019600000002</v>
      </c>
      <c r="R77" s="41">
        <v>0</v>
      </c>
      <c r="S77" s="41">
        <v>0</v>
      </c>
      <c r="T77" s="41"/>
      <c r="U77" s="41"/>
      <c r="V77" s="41"/>
      <c r="W77" s="41"/>
      <c r="X77" s="41"/>
    </row>
    <row r="78" spans="1:24" hidden="1" outlineLevel="1" collapsed="1">
      <c r="A78" s="8">
        <v>42583</v>
      </c>
      <c r="B78" s="41">
        <v>1230.9401558100003</v>
      </c>
      <c r="C78" s="41">
        <f t="shared" ref="C78" si="99">I78+O78</f>
        <v>651.83350330999997</v>
      </c>
      <c r="D78" s="41">
        <f t="shared" ref="D78" si="100">J78+P78</f>
        <v>579.1066525</v>
      </c>
      <c r="E78" s="41">
        <f t="shared" ref="E78" si="101">K78+Q78</f>
        <v>569.55514270000003</v>
      </c>
      <c r="F78" s="41">
        <f t="shared" ref="F78" si="102">L78+R78</f>
        <v>9.5180933799999998</v>
      </c>
      <c r="G78" s="41">
        <f t="shared" ref="G78" si="103">M78+S78</f>
        <v>3.3416420000000002E-2</v>
      </c>
      <c r="H78" s="41">
        <f t="shared" ref="H78" si="104">SUM(I78:J78)</f>
        <v>1164.79204929</v>
      </c>
      <c r="I78" s="41">
        <v>597.89544126999999</v>
      </c>
      <c r="J78" s="41">
        <f t="shared" ref="J78" si="105">SUM(K78:M78)</f>
        <v>566.89660802000003</v>
      </c>
      <c r="K78" s="41">
        <v>557.34509822000007</v>
      </c>
      <c r="L78" s="41">
        <v>9.5180933799999998</v>
      </c>
      <c r="M78" s="41">
        <v>3.3416420000000002E-2</v>
      </c>
      <c r="N78" s="41">
        <f t="shared" ref="N78" si="106">SUM(O78:P78)</f>
        <v>66.148106519999999</v>
      </c>
      <c r="O78" s="41">
        <v>53.938062039999991</v>
      </c>
      <c r="P78" s="41">
        <f t="shared" ref="P78" si="107">SUM(Q78:S78)</f>
        <v>12.210044480000001</v>
      </c>
      <c r="Q78" s="41">
        <v>12.210044480000001</v>
      </c>
      <c r="R78" s="41">
        <v>0</v>
      </c>
      <c r="S78" s="41">
        <v>0</v>
      </c>
      <c r="T78" s="41"/>
      <c r="U78" s="41"/>
      <c r="V78" s="41"/>
      <c r="W78" s="41"/>
      <c r="X78" s="41"/>
    </row>
    <row r="79" spans="1:24" hidden="1" outlineLevel="1" collapsed="1">
      <c r="A79" s="8">
        <v>42614</v>
      </c>
      <c r="B79" s="41">
        <v>1175.0042073899999</v>
      </c>
      <c r="C79" s="41">
        <f t="shared" ref="C79" si="108">I79+O79</f>
        <v>650.75270055999999</v>
      </c>
      <c r="D79" s="41">
        <f t="shared" ref="D79" si="109">J79+P79</f>
        <v>524.25150682999993</v>
      </c>
      <c r="E79" s="41">
        <f t="shared" ref="E79" si="110">K79+Q79</f>
        <v>514.70407248000004</v>
      </c>
      <c r="F79" s="41">
        <f t="shared" ref="F79" si="111">L79+R79</f>
        <v>9.5136973499999993</v>
      </c>
      <c r="G79" s="41">
        <f t="shared" ref="G79" si="112">M79+S79</f>
        <v>3.3737000000000003E-2</v>
      </c>
      <c r="H79" s="41">
        <f t="shared" ref="H79" si="113">SUM(I79:J79)</f>
        <v>1101.04934024</v>
      </c>
      <c r="I79" s="41">
        <v>595.61399647999997</v>
      </c>
      <c r="J79" s="41">
        <f t="shared" ref="J79" si="114">SUM(K79:M79)</f>
        <v>505.43534375999997</v>
      </c>
      <c r="K79" s="41">
        <v>495.88790941000002</v>
      </c>
      <c r="L79" s="41">
        <v>9.5136973499999993</v>
      </c>
      <c r="M79" s="41">
        <v>3.3737000000000003E-2</v>
      </c>
      <c r="N79" s="41">
        <f t="shared" ref="N79" si="115">SUM(O79:P79)</f>
        <v>73.954867150000013</v>
      </c>
      <c r="O79" s="41">
        <v>55.138704080000004</v>
      </c>
      <c r="P79" s="41">
        <f t="shared" ref="P79" si="116">SUM(Q79:S79)</f>
        <v>18.816163070000002</v>
      </c>
      <c r="Q79" s="41">
        <v>18.816163070000002</v>
      </c>
      <c r="R79" s="41">
        <v>0</v>
      </c>
      <c r="S79" s="41">
        <v>0</v>
      </c>
      <c r="T79" s="41"/>
      <c r="U79" s="41"/>
      <c r="V79" s="41"/>
      <c r="W79" s="41"/>
      <c r="X79" s="41"/>
    </row>
    <row r="80" spans="1:24" hidden="1" outlineLevel="1" collapsed="1">
      <c r="A80" s="8">
        <v>42644</v>
      </c>
      <c r="B80" s="41">
        <v>1288.70609137</v>
      </c>
      <c r="C80" s="41">
        <f t="shared" ref="C80" si="117">I80+O80</f>
        <v>697.90355378000004</v>
      </c>
      <c r="D80" s="41">
        <f t="shared" ref="D80" si="118">J80+P80</f>
        <v>590.80253758999993</v>
      </c>
      <c r="E80" s="41">
        <f t="shared" ref="E80" si="119">K80+Q80</f>
        <v>582.14686121999989</v>
      </c>
      <c r="F80" s="41">
        <f t="shared" ref="F80" si="120">L80+R80</f>
        <v>8.62143455</v>
      </c>
      <c r="G80" s="41">
        <f t="shared" ref="G80" si="121">M80+S80</f>
        <v>3.4241819999999999E-2</v>
      </c>
      <c r="H80" s="41">
        <f t="shared" ref="H80" si="122">SUM(I80:J80)</f>
        <v>1203.60833067</v>
      </c>
      <c r="I80" s="41">
        <v>634.31651890000001</v>
      </c>
      <c r="J80" s="41">
        <f t="shared" ref="J80" si="123">SUM(K80:M80)</f>
        <v>569.29181176999998</v>
      </c>
      <c r="K80" s="41">
        <v>560.63613539999994</v>
      </c>
      <c r="L80" s="41">
        <v>8.62143455</v>
      </c>
      <c r="M80" s="41">
        <v>3.4241819999999999E-2</v>
      </c>
      <c r="N80" s="41">
        <f t="shared" ref="N80" si="124">SUM(O80:P80)</f>
        <v>85.097760699999995</v>
      </c>
      <c r="O80" s="41">
        <v>63.587034879999997</v>
      </c>
      <c r="P80" s="41">
        <f t="shared" ref="P80" si="125">SUM(Q80:S80)</f>
        <v>21.510725820000001</v>
      </c>
      <c r="Q80" s="41">
        <v>21.510725820000001</v>
      </c>
      <c r="R80" s="41">
        <v>0</v>
      </c>
      <c r="S80" s="41">
        <v>0</v>
      </c>
      <c r="T80" s="41"/>
      <c r="U80" s="41"/>
      <c r="V80" s="41"/>
      <c r="W80" s="41"/>
      <c r="X80" s="41"/>
    </row>
    <row r="81" spans="1:24" hidden="1" outlineLevel="1" collapsed="1">
      <c r="A81" s="8">
        <v>42675</v>
      </c>
      <c r="B81" s="41">
        <v>1351.3230705100002</v>
      </c>
      <c r="C81" s="41">
        <f t="shared" ref="C81" si="126">I81+O81</f>
        <v>791.82932289999997</v>
      </c>
      <c r="D81" s="41">
        <f t="shared" ref="D81" si="127">J81+P81</f>
        <v>559.49374761000001</v>
      </c>
      <c r="E81" s="41">
        <f t="shared" ref="E81" si="128">K81+Q81</f>
        <v>550.84158485</v>
      </c>
      <c r="F81" s="41">
        <f t="shared" ref="F81" si="129">L81+R81</f>
        <v>8.6175851600000009</v>
      </c>
      <c r="G81" s="41">
        <f t="shared" ref="G81" si="130">M81+S81</f>
        <v>3.45776E-2</v>
      </c>
      <c r="H81" s="41">
        <f t="shared" ref="H81" si="131">SUM(I81:J81)</f>
        <v>1258.6775778400001</v>
      </c>
      <c r="I81" s="41">
        <v>720.71040221999999</v>
      </c>
      <c r="J81" s="41">
        <f t="shared" ref="J81" si="132">SUM(K81:M81)</f>
        <v>537.96717562000003</v>
      </c>
      <c r="K81" s="41">
        <v>529.31501286000002</v>
      </c>
      <c r="L81" s="41">
        <v>8.6175851600000009</v>
      </c>
      <c r="M81" s="41">
        <v>3.45776E-2</v>
      </c>
      <c r="N81" s="41">
        <f t="shared" ref="N81" si="133">SUM(O81:P81)</f>
        <v>92.64549267000001</v>
      </c>
      <c r="O81" s="41">
        <v>71.118920680000002</v>
      </c>
      <c r="P81" s="41">
        <f t="shared" ref="P81" si="134">SUM(Q81:S81)</f>
        <v>21.526571990000001</v>
      </c>
      <c r="Q81" s="41">
        <v>21.526571990000001</v>
      </c>
      <c r="R81" s="41">
        <v>0</v>
      </c>
      <c r="S81" s="41">
        <v>0</v>
      </c>
      <c r="T81" s="41"/>
      <c r="U81" s="41"/>
      <c r="V81" s="41"/>
      <c r="W81" s="41"/>
      <c r="X81" s="41"/>
    </row>
    <row r="82" spans="1:24" hidden="1" outlineLevel="1" collapsed="1">
      <c r="A82" s="8">
        <v>42705</v>
      </c>
      <c r="B82" s="41">
        <v>1346.1334343799999</v>
      </c>
      <c r="C82" s="41">
        <f t="shared" ref="C82" si="135">I82+O82</f>
        <v>808.07053444000007</v>
      </c>
      <c r="D82" s="41">
        <f t="shared" ref="D82" si="136">J82+P82</f>
        <v>538.06289994000008</v>
      </c>
      <c r="E82" s="41">
        <f t="shared" ref="E82" si="137">K82+Q82</f>
        <v>503.37196965000004</v>
      </c>
      <c r="F82" s="41">
        <f t="shared" ref="F82" si="138">L82+R82</f>
        <v>34.65644357</v>
      </c>
      <c r="G82" s="41">
        <f t="shared" ref="G82" si="139">M82+S82</f>
        <v>3.4486719999999998E-2</v>
      </c>
      <c r="H82" s="41">
        <f t="shared" ref="H82" si="140">SUM(I82:J82)</f>
        <v>1207.4883343600002</v>
      </c>
      <c r="I82" s="41">
        <v>709.71586177000006</v>
      </c>
      <c r="J82" s="41">
        <f t="shared" ref="J82" si="141">SUM(K82:M82)</f>
        <v>497.77247259000006</v>
      </c>
      <c r="K82" s="41">
        <v>463.08154230000002</v>
      </c>
      <c r="L82" s="41">
        <v>34.65644357</v>
      </c>
      <c r="M82" s="41">
        <v>3.4486719999999998E-2</v>
      </c>
      <c r="N82" s="41">
        <f t="shared" ref="N82" si="142">SUM(O82:P82)</f>
        <v>138.64510002</v>
      </c>
      <c r="O82" s="41">
        <v>98.354672669999999</v>
      </c>
      <c r="P82" s="41">
        <f t="shared" ref="P82" si="143">SUM(Q82:S82)</f>
        <v>40.290427350000002</v>
      </c>
      <c r="Q82" s="41">
        <v>40.290427350000002</v>
      </c>
      <c r="R82" s="41">
        <v>0</v>
      </c>
      <c r="S82" s="41">
        <v>0</v>
      </c>
      <c r="T82" s="41"/>
      <c r="U82" s="41"/>
      <c r="V82" s="41"/>
      <c r="W82" s="41"/>
      <c r="X82" s="41"/>
    </row>
    <row r="83" spans="1:24" hidden="1" outlineLevel="1" collapsed="1">
      <c r="A83" s="8">
        <v>42736</v>
      </c>
      <c r="B83" s="41">
        <v>1272.0854664200001</v>
      </c>
      <c r="C83" s="41">
        <f t="shared" ref="C83" si="144">I83+O83</f>
        <v>796.52466940999989</v>
      </c>
      <c r="D83" s="41">
        <f t="shared" ref="D83" si="145">J83+P83</f>
        <v>475.56079700999999</v>
      </c>
      <c r="E83" s="41">
        <f t="shared" ref="E83" si="146">K83+Q83</f>
        <v>433.81189164</v>
      </c>
      <c r="F83" s="41">
        <f t="shared" ref="F83" si="147">L83+R83</f>
        <v>41.714052969999997</v>
      </c>
      <c r="G83" s="41">
        <f t="shared" ref="G83" si="148">M83+S83</f>
        <v>3.4852399999999999E-2</v>
      </c>
      <c r="H83" s="41">
        <f t="shared" ref="H83" si="149">SUM(I83:J83)</f>
        <v>1144.2298438399998</v>
      </c>
      <c r="I83" s="41">
        <v>705.34560118999991</v>
      </c>
      <c r="J83" s="41">
        <f t="shared" ref="J83" si="150">SUM(K83:M83)</f>
        <v>438.88424264999998</v>
      </c>
      <c r="K83" s="41">
        <v>397.13533727999999</v>
      </c>
      <c r="L83" s="41">
        <v>41.714052969999997</v>
      </c>
      <c r="M83" s="41">
        <v>3.4852399999999999E-2</v>
      </c>
      <c r="N83" s="41">
        <f t="shared" ref="N83" si="151">SUM(O83:P83)</f>
        <v>127.85562258</v>
      </c>
      <c r="O83" s="41">
        <v>91.179068220000005</v>
      </c>
      <c r="P83" s="41">
        <f t="shared" ref="P83" si="152">SUM(Q83:S83)</f>
        <v>36.676554359999997</v>
      </c>
      <c r="Q83" s="41">
        <v>36.676554359999997</v>
      </c>
      <c r="R83" s="41">
        <v>0</v>
      </c>
      <c r="S83" s="41">
        <v>0</v>
      </c>
      <c r="T83" s="41"/>
      <c r="U83" s="41"/>
      <c r="V83" s="41"/>
      <c r="W83" s="41"/>
      <c r="X83" s="41"/>
    </row>
    <row r="84" spans="1:24" hidden="1" outlineLevel="1" collapsed="1">
      <c r="A84" s="8">
        <v>42767</v>
      </c>
      <c r="B84" s="41">
        <v>1316.26796365</v>
      </c>
      <c r="C84" s="41">
        <f t="shared" ref="C84" si="153">I84+O84</f>
        <v>756.56759043</v>
      </c>
      <c r="D84" s="41">
        <f t="shared" ref="D84" si="154">J84+P84</f>
        <v>559.70037321999996</v>
      </c>
      <c r="E84" s="41">
        <f t="shared" ref="E84" si="155">K84+Q84</f>
        <v>517.77508945</v>
      </c>
      <c r="F84" s="41">
        <f t="shared" ref="F84" si="156">L84+R84</f>
        <v>41.88875694</v>
      </c>
      <c r="G84" s="41">
        <f t="shared" ref="G84" si="157">M84+S84</f>
        <v>3.6526830000000003E-2</v>
      </c>
      <c r="H84" s="41">
        <f t="shared" ref="H84" si="158">SUM(I84:J84)</f>
        <v>1166.40286868</v>
      </c>
      <c r="I84" s="41">
        <v>649.55083801000001</v>
      </c>
      <c r="J84" s="41">
        <f t="shared" ref="J84" si="159">SUM(K84:M84)</f>
        <v>516.85203066999998</v>
      </c>
      <c r="K84" s="41">
        <v>475.10530113999999</v>
      </c>
      <c r="L84" s="41">
        <v>41.710202700000004</v>
      </c>
      <c r="M84" s="41">
        <v>3.6526830000000003E-2</v>
      </c>
      <c r="N84" s="41">
        <f t="shared" ref="N84" si="160">SUM(O84:P84)</f>
        <v>149.86509497</v>
      </c>
      <c r="O84" s="41">
        <v>107.01675242</v>
      </c>
      <c r="P84" s="41">
        <f t="shared" ref="P84" si="161">SUM(Q84:S84)</f>
        <v>42.848342549999998</v>
      </c>
      <c r="Q84" s="41">
        <v>42.669788310000001</v>
      </c>
      <c r="R84" s="41">
        <v>0.17855424</v>
      </c>
      <c r="S84" s="41">
        <v>0</v>
      </c>
      <c r="T84" s="41"/>
      <c r="U84" s="41"/>
      <c r="V84" s="41"/>
      <c r="W84" s="41"/>
      <c r="X84" s="41"/>
    </row>
    <row r="85" spans="1:24" hidden="1" outlineLevel="1" collapsed="1">
      <c r="A85" s="8">
        <v>42795</v>
      </c>
      <c r="B85" s="41">
        <v>1397.2166743099999</v>
      </c>
      <c r="C85" s="41">
        <f t="shared" ref="C85" si="162">I85+O85</f>
        <v>799.64438275999998</v>
      </c>
      <c r="D85" s="41">
        <f t="shared" ref="D85" si="163">J85+P85</f>
        <v>597.57229154999993</v>
      </c>
      <c r="E85" s="41">
        <f t="shared" ref="E85" si="164">K85+Q85</f>
        <v>555.59033943999998</v>
      </c>
      <c r="F85" s="41">
        <f t="shared" ref="F85" si="165">L85+R85</f>
        <v>41.944971850000002</v>
      </c>
      <c r="G85" s="41">
        <f t="shared" ref="G85" si="166">M85+S85</f>
        <v>3.6980260000000001E-2</v>
      </c>
      <c r="H85" s="41">
        <f t="shared" ref="H85" si="167">SUM(I85:J85)</f>
        <v>1242.39221718</v>
      </c>
      <c r="I85" s="41">
        <v>689.85665904999996</v>
      </c>
      <c r="J85" s="41">
        <f t="shared" ref="J85" si="168">SUM(K85:M85)</f>
        <v>552.53555812999991</v>
      </c>
      <c r="K85" s="41">
        <v>510.73164799999995</v>
      </c>
      <c r="L85" s="41">
        <v>41.766929869999998</v>
      </c>
      <c r="M85" s="41">
        <v>3.6980260000000001E-2</v>
      </c>
      <c r="N85" s="41">
        <f t="shared" ref="N85" si="169">SUM(O85:P85)</f>
        <v>154.82445712999998</v>
      </c>
      <c r="O85" s="41">
        <v>109.78772370999999</v>
      </c>
      <c r="P85" s="41">
        <f t="shared" ref="P85" si="170">SUM(Q85:S85)</f>
        <v>45.036733420000004</v>
      </c>
      <c r="Q85" s="41">
        <v>44.858691440000001</v>
      </c>
      <c r="R85" s="41">
        <v>0.17804197999999999</v>
      </c>
      <c r="S85" s="41">
        <v>0</v>
      </c>
      <c r="T85" s="41"/>
      <c r="U85" s="41"/>
      <c r="V85" s="41"/>
      <c r="W85" s="41"/>
      <c r="X85" s="41"/>
    </row>
    <row r="86" spans="1:24" hidden="1" outlineLevel="1" collapsed="1">
      <c r="A86" s="8">
        <v>42826</v>
      </c>
      <c r="B86" s="41">
        <v>1510.5158101100001</v>
      </c>
      <c r="C86" s="41">
        <f t="shared" ref="C86" si="171">I86+O86</f>
        <v>733.7422293699999</v>
      </c>
      <c r="D86" s="41">
        <f t="shared" ref="D86" si="172">J86+P86</f>
        <v>776.77358073999994</v>
      </c>
      <c r="E86" s="41">
        <f t="shared" ref="E86" si="173">K86+Q86</f>
        <v>663.71948413000007</v>
      </c>
      <c r="F86" s="41">
        <f t="shared" ref="F86" si="174">L86+R86</f>
        <v>113.01843997</v>
      </c>
      <c r="G86" s="41">
        <f t="shared" ref="G86" si="175">M86+S86</f>
        <v>3.5656640000000003E-2</v>
      </c>
      <c r="H86" s="41">
        <f t="shared" ref="H86" si="176">SUM(I86:J86)</f>
        <v>1338.9652603999998</v>
      </c>
      <c r="I86" s="41">
        <v>609.38846092999995</v>
      </c>
      <c r="J86" s="41">
        <f t="shared" ref="J86" si="177">SUM(K86:M86)</f>
        <v>729.57679946999997</v>
      </c>
      <c r="K86" s="41">
        <v>616.69794245000003</v>
      </c>
      <c r="L86" s="41">
        <v>112.84320038</v>
      </c>
      <c r="M86" s="41">
        <v>3.5656640000000003E-2</v>
      </c>
      <c r="N86" s="41">
        <f t="shared" ref="N86" si="178">SUM(O86:P86)</f>
        <v>171.55054971000001</v>
      </c>
      <c r="O86" s="41">
        <v>124.35376844000001</v>
      </c>
      <c r="P86" s="41">
        <f t="shared" ref="P86" si="179">SUM(Q86:S86)</f>
        <v>47.196781269999995</v>
      </c>
      <c r="Q86" s="41">
        <v>47.021541679999999</v>
      </c>
      <c r="R86" s="41">
        <v>0.17523959</v>
      </c>
      <c r="S86" s="41">
        <v>0</v>
      </c>
      <c r="T86" s="41"/>
      <c r="U86" s="41"/>
      <c r="V86" s="41"/>
      <c r="W86" s="41"/>
      <c r="X86" s="41"/>
    </row>
    <row r="87" spans="1:24" hidden="1" outlineLevel="1" collapsed="1">
      <c r="A87" s="8">
        <v>42856</v>
      </c>
      <c r="B87" s="41">
        <v>1529.4615124499999</v>
      </c>
      <c r="C87" s="41">
        <f t="shared" ref="C87" si="180">I87+O87</f>
        <v>816.22757309000008</v>
      </c>
      <c r="D87" s="41">
        <f t="shared" ref="D87" si="181">J87+P87</f>
        <v>713.23393936000002</v>
      </c>
      <c r="E87" s="41">
        <f t="shared" ref="E87" si="182">K87+Q87</f>
        <v>600.95225392999998</v>
      </c>
      <c r="F87" s="41">
        <f t="shared" ref="F87" si="183">L87+R87</f>
        <v>112.24569792</v>
      </c>
      <c r="G87" s="41">
        <f t="shared" ref="G87" si="184">M87+S87</f>
        <v>3.598751E-2</v>
      </c>
      <c r="H87" s="41">
        <f t="shared" ref="H87" si="185">SUM(I87:J87)</f>
        <v>1349.7590381499999</v>
      </c>
      <c r="I87" s="41">
        <v>686.36755040000003</v>
      </c>
      <c r="J87" s="41">
        <f t="shared" ref="J87" si="186">SUM(K87:M87)</f>
        <v>663.39148775000001</v>
      </c>
      <c r="K87" s="41">
        <v>551.28373064999994</v>
      </c>
      <c r="L87" s="41">
        <v>112.07176959</v>
      </c>
      <c r="M87" s="41">
        <v>3.598751E-2</v>
      </c>
      <c r="N87" s="41">
        <f t="shared" ref="N87" si="187">SUM(O87:P87)</f>
        <v>179.70247430000001</v>
      </c>
      <c r="O87" s="41">
        <v>129.86002268999999</v>
      </c>
      <c r="P87" s="41">
        <f t="shared" ref="P87" si="188">SUM(Q87:S87)</f>
        <v>49.842451610000005</v>
      </c>
      <c r="Q87" s="41">
        <v>49.668523280000002</v>
      </c>
      <c r="R87" s="41">
        <v>0.17392832999999999</v>
      </c>
      <c r="S87" s="41">
        <v>0</v>
      </c>
      <c r="T87" s="41"/>
      <c r="U87" s="41"/>
      <c r="V87" s="41"/>
      <c r="W87" s="41"/>
      <c r="X87" s="41"/>
    </row>
    <row r="88" spans="1:24" hidden="1" outlineLevel="1" collapsed="1">
      <c r="A88" s="8">
        <v>42887</v>
      </c>
      <c r="B88" s="41">
        <v>1864.52764531</v>
      </c>
      <c r="C88" s="41">
        <f t="shared" ref="C88" si="189">I88+O88</f>
        <v>875.07433808999986</v>
      </c>
      <c r="D88" s="41">
        <f t="shared" ref="D88" si="190">J88+P88</f>
        <v>989.45330722000006</v>
      </c>
      <c r="E88" s="41">
        <f t="shared" ref="E88" si="191">K88+Q88</f>
        <v>839.85922362999997</v>
      </c>
      <c r="F88" s="41">
        <f t="shared" ref="F88" si="192">L88+R88</f>
        <v>149.55773565000001</v>
      </c>
      <c r="G88" s="41">
        <f t="shared" ref="G88" si="193">M88+S88</f>
        <v>3.6347940000000002E-2</v>
      </c>
      <c r="H88" s="41">
        <f t="shared" ref="H88" si="194">SUM(I88:J88)</f>
        <v>1684.6944954000001</v>
      </c>
      <c r="I88" s="41">
        <v>725.0683952899999</v>
      </c>
      <c r="J88" s="41">
        <f t="shared" ref="J88" si="195">SUM(K88:M88)</f>
        <v>959.62610011000004</v>
      </c>
      <c r="K88" s="41">
        <v>810.20426987999997</v>
      </c>
      <c r="L88" s="41">
        <v>149.38548229</v>
      </c>
      <c r="M88" s="41">
        <v>3.6347940000000002E-2</v>
      </c>
      <c r="N88" s="41">
        <f t="shared" ref="N88" si="196">SUM(O88:P88)</f>
        <v>179.83314991</v>
      </c>
      <c r="O88" s="41">
        <v>150.00594280000001</v>
      </c>
      <c r="P88" s="41">
        <f t="shared" ref="P88" si="197">SUM(Q88:S88)</f>
        <v>29.82720711</v>
      </c>
      <c r="Q88" s="41">
        <v>29.654953750000001</v>
      </c>
      <c r="R88" s="41">
        <v>0.17225335999999999</v>
      </c>
      <c r="S88" s="41">
        <v>0</v>
      </c>
      <c r="T88" s="41"/>
      <c r="U88" s="41"/>
      <c r="V88" s="41"/>
      <c r="W88" s="41"/>
      <c r="X88" s="41"/>
    </row>
    <row r="89" spans="1:24" hidden="1" outlineLevel="1" collapsed="1">
      <c r="A89" s="8">
        <v>42917</v>
      </c>
      <c r="B89" s="41">
        <v>1840.5848819600001</v>
      </c>
      <c r="C89" s="41">
        <f t="shared" ref="C89" si="198">I89+O89</f>
        <v>883.17487040000003</v>
      </c>
      <c r="D89" s="41">
        <f t="shared" ref="D89" si="199">J89+P89</f>
        <v>957.41001156000004</v>
      </c>
      <c r="E89" s="41">
        <f t="shared" ref="E89" si="200">K89+Q89</f>
        <v>807.51405255999998</v>
      </c>
      <c r="F89" s="41">
        <f t="shared" ref="F89" si="201">L89+R89</f>
        <v>149.89595696000001</v>
      </c>
      <c r="G89" s="41">
        <f t="shared" ref="G89" si="202">M89+S89</f>
        <v>2.04E-6</v>
      </c>
      <c r="H89" s="41">
        <f t="shared" ref="H89" si="203">SUM(I89:J89)</f>
        <v>1655.9671076899999</v>
      </c>
      <c r="I89" s="41">
        <v>727.25334076000001</v>
      </c>
      <c r="J89" s="41">
        <f t="shared" ref="J89" si="204">SUM(K89:M89)</f>
        <v>928.71376693000002</v>
      </c>
      <c r="K89" s="41">
        <v>778.98885082000004</v>
      </c>
      <c r="L89" s="41">
        <v>149.72491407000001</v>
      </c>
      <c r="M89" s="41">
        <v>2.04E-6</v>
      </c>
      <c r="N89" s="41">
        <f t="shared" ref="N89" si="205">SUM(O89:P89)</f>
        <v>184.61777426999998</v>
      </c>
      <c r="O89" s="41">
        <v>155.92152963999999</v>
      </c>
      <c r="P89" s="41">
        <f t="shared" ref="P89" si="206">SUM(Q89:S89)</f>
        <v>28.696244629999999</v>
      </c>
      <c r="Q89" s="41">
        <v>28.52520174</v>
      </c>
      <c r="R89" s="41">
        <v>0.17104289</v>
      </c>
      <c r="S89" s="41">
        <v>0</v>
      </c>
      <c r="T89" s="41"/>
      <c r="U89" s="41"/>
      <c r="V89" s="41"/>
      <c r="W89" s="41"/>
      <c r="X89" s="41"/>
    </row>
    <row r="90" spans="1:24" hidden="1" outlineLevel="1" collapsed="1">
      <c r="A90" s="8">
        <v>42948</v>
      </c>
      <c r="B90" s="41">
        <v>1755.3286021000001</v>
      </c>
      <c r="C90" s="41">
        <f t="shared" ref="C90" si="207">I90+O90</f>
        <v>801.50742558000002</v>
      </c>
      <c r="D90" s="41">
        <f t="shared" ref="D90" si="208">J90+P90</f>
        <v>953.82117652000011</v>
      </c>
      <c r="E90" s="41">
        <f t="shared" ref="E90" si="209">K90+Q90</f>
        <v>803.92750955999998</v>
      </c>
      <c r="F90" s="41">
        <f t="shared" ref="F90" si="210">L90+R90</f>
        <v>149.89366491999999</v>
      </c>
      <c r="G90" s="41">
        <f t="shared" ref="G90" si="211">M90+S90</f>
        <v>2.04E-6</v>
      </c>
      <c r="H90" s="41">
        <f t="shared" ref="H90" si="212">SUM(I90:J90)</f>
        <v>1565.3329005200001</v>
      </c>
      <c r="I90" s="41">
        <v>648.11533961999999</v>
      </c>
      <c r="J90" s="41">
        <f t="shared" ref="J90" si="213">SUM(K90:M90)</f>
        <v>917.21756090000008</v>
      </c>
      <c r="K90" s="41">
        <v>767.49271891000001</v>
      </c>
      <c r="L90" s="41">
        <v>149.72483994999999</v>
      </c>
      <c r="M90" s="41">
        <v>2.04E-6</v>
      </c>
      <c r="N90" s="41">
        <f t="shared" ref="N90" si="214">SUM(O90:P90)</f>
        <v>189.99570158</v>
      </c>
      <c r="O90" s="41">
        <v>153.39208596</v>
      </c>
      <c r="P90" s="41">
        <f t="shared" ref="P90" si="215">SUM(Q90:S90)</f>
        <v>36.603615619999999</v>
      </c>
      <c r="Q90" s="41">
        <v>36.434790649999997</v>
      </c>
      <c r="R90" s="41">
        <v>0.16882496999999999</v>
      </c>
      <c r="S90" s="41">
        <v>0</v>
      </c>
      <c r="T90" s="41"/>
      <c r="U90" s="41"/>
      <c r="V90" s="41"/>
      <c r="W90" s="41"/>
      <c r="X90" s="41"/>
    </row>
    <row r="91" spans="1:24" hidden="1" outlineLevel="1" collapsed="1">
      <c r="A91" s="8">
        <v>42979</v>
      </c>
      <c r="B91" s="41">
        <v>1703.7767842799999</v>
      </c>
      <c r="C91" s="41">
        <f t="shared" ref="C91" si="216">I91+O91</f>
        <v>791.88298953999993</v>
      </c>
      <c r="D91" s="41">
        <f t="shared" ref="D91" si="217">J91+P91</f>
        <v>911.89379473999998</v>
      </c>
      <c r="E91" s="41">
        <f t="shared" ref="E91" si="218">K91+Q91</f>
        <v>761.96146549000002</v>
      </c>
      <c r="F91" s="41">
        <f t="shared" ref="F91" si="219">L91+R91</f>
        <v>149.93232720999998</v>
      </c>
      <c r="G91" s="41">
        <f t="shared" ref="G91" si="220">M91+S91</f>
        <v>2.04E-6</v>
      </c>
      <c r="H91" s="41">
        <f t="shared" ref="H91" si="221">SUM(I91:J91)</f>
        <v>1503.8631581999998</v>
      </c>
      <c r="I91" s="41">
        <v>640.96170323999991</v>
      </c>
      <c r="J91" s="41">
        <f t="shared" ref="J91" si="222">SUM(K91:M91)</f>
        <v>862.90145496000002</v>
      </c>
      <c r="K91" s="41">
        <v>713.14486005000003</v>
      </c>
      <c r="L91" s="41">
        <v>149.75659286999999</v>
      </c>
      <c r="M91" s="41">
        <v>2.04E-6</v>
      </c>
      <c r="N91" s="41">
        <f t="shared" ref="N91" si="223">SUM(O91:P91)</f>
        <v>199.91362607999997</v>
      </c>
      <c r="O91" s="41">
        <v>150.92128629999999</v>
      </c>
      <c r="P91" s="41">
        <f t="shared" ref="P91" si="224">SUM(Q91:S91)</f>
        <v>48.992339779999995</v>
      </c>
      <c r="Q91" s="41">
        <v>48.816605439999996</v>
      </c>
      <c r="R91" s="41">
        <v>0.17573433999999999</v>
      </c>
      <c r="S91" s="41">
        <v>0</v>
      </c>
      <c r="T91" s="41"/>
      <c r="U91" s="41"/>
      <c r="V91" s="41"/>
      <c r="W91" s="41"/>
      <c r="X91" s="41"/>
    </row>
    <row r="92" spans="1:24" hidden="1" outlineLevel="1" collapsed="1">
      <c r="A92" s="8">
        <v>43009</v>
      </c>
      <c r="B92" s="41">
        <v>1650.9888528200001</v>
      </c>
      <c r="C92" s="41">
        <f t="shared" ref="C92" si="225">I92+O92</f>
        <v>767.28799221999998</v>
      </c>
      <c r="D92" s="41">
        <f t="shared" ref="D92" si="226">J92+P92</f>
        <v>883.70086060000006</v>
      </c>
      <c r="E92" s="41">
        <f t="shared" ref="E92" si="227">K92+Q92</f>
        <v>733.67750790000002</v>
      </c>
      <c r="F92" s="41">
        <f t="shared" ref="F92" si="228">L92+R92</f>
        <v>150.02335066000001</v>
      </c>
      <c r="G92" s="41">
        <f t="shared" ref="G92" si="229">M92+S92</f>
        <v>2.04E-6</v>
      </c>
      <c r="H92" s="41">
        <f t="shared" ref="H92" si="230">SUM(I92:J92)</f>
        <v>1468.9461650100002</v>
      </c>
      <c r="I92" s="41">
        <v>621.82425301000001</v>
      </c>
      <c r="J92" s="41">
        <f t="shared" ref="J92" si="231">SUM(K92:M92)</f>
        <v>847.12191200000007</v>
      </c>
      <c r="K92" s="41">
        <v>697.27563327000007</v>
      </c>
      <c r="L92" s="41">
        <v>149.84627669</v>
      </c>
      <c r="M92" s="41">
        <v>2.04E-6</v>
      </c>
      <c r="N92" s="41">
        <f t="shared" ref="N92" si="232">SUM(O92:P92)</f>
        <v>182.04268781000002</v>
      </c>
      <c r="O92" s="41">
        <v>145.46373921</v>
      </c>
      <c r="P92" s="41">
        <f t="shared" ref="P92" si="233">SUM(Q92:S92)</f>
        <v>36.578948600000004</v>
      </c>
      <c r="Q92" s="41">
        <v>36.401874630000002</v>
      </c>
      <c r="R92" s="41">
        <v>0.17707397</v>
      </c>
      <c r="S92" s="41">
        <v>0</v>
      </c>
      <c r="T92" s="41"/>
      <c r="U92" s="41"/>
      <c r="V92" s="41"/>
      <c r="W92" s="41"/>
      <c r="X92" s="41"/>
    </row>
    <row r="93" spans="1:24" hidden="1" outlineLevel="1" collapsed="1">
      <c r="A93" s="8">
        <v>43040</v>
      </c>
      <c r="B93" s="41">
        <v>1638.0354362200003</v>
      </c>
      <c r="C93" s="41">
        <f t="shared" ref="C93" si="234">I93+O93</f>
        <v>763.05462800999999</v>
      </c>
      <c r="D93" s="41">
        <f t="shared" ref="D93" si="235">J93+P93</f>
        <v>874.98080821000019</v>
      </c>
      <c r="E93" s="41">
        <f t="shared" ref="E93" si="236">K93+Q93</f>
        <v>725.03409414000009</v>
      </c>
      <c r="F93" s="41">
        <f t="shared" ref="F93" si="237">L93+R93</f>
        <v>149.94671203000001</v>
      </c>
      <c r="G93" s="41">
        <f t="shared" ref="G93" si="238">M93+S93</f>
        <v>2.04E-6</v>
      </c>
      <c r="H93" s="41">
        <f t="shared" ref="H93" si="239">SUM(I93:J93)</f>
        <v>1446.3650779100003</v>
      </c>
      <c r="I93" s="41">
        <v>606.32929290000004</v>
      </c>
      <c r="J93" s="41">
        <f t="shared" ref="J93" si="240">SUM(K93:M93)</f>
        <v>840.03578501000015</v>
      </c>
      <c r="K93" s="41">
        <v>690.26736288000006</v>
      </c>
      <c r="L93" s="41">
        <v>149.76842009000001</v>
      </c>
      <c r="M93" s="41">
        <v>2.04E-6</v>
      </c>
      <c r="N93" s="41">
        <f t="shared" ref="N93" si="241">SUM(O93:P93)</f>
        <v>191.67035831000001</v>
      </c>
      <c r="O93" s="41">
        <v>156.72533511</v>
      </c>
      <c r="P93" s="41">
        <f t="shared" ref="P93" si="242">SUM(Q93:S93)</f>
        <v>34.945023200000001</v>
      </c>
      <c r="Q93" s="41">
        <v>34.76673126</v>
      </c>
      <c r="R93" s="41">
        <v>0.17829194000000001</v>
      </c>
      <c r="S93" s="41">
        <v>0</v>
      </c>
      <c r="T93" s="41"/>
      <c r="U93" s="41"/>
      <c r="V93" s="41"/>
      <c r="W93" s="41"/>
      <c r="X93" s="41"/>
    </row>
    <row r="94" spans="1:24" hidden="1" outlineLevel="1" collapsed="1">
      <c r="A94" s="8">
        <v>43070</v>
      </c>
      <c r="B94" s="41">
        <v>1617.0238374</v>
      </c>
      <c r="C94" s="41">
        <f t="shared" ref="C94" si="243">I94+O94</f>
        <v>809.90829053000004</v>
      </c>
      <c r="D94" s="41">
        <f t="shared" ref="D94" si="244">J94+P94</f>
        <v>807.11554687</v>
      </c>
      <c r="E94" s="41">
        <f t="shared" ref="E94" si="245">K94+Q94</f>
        <v>652.86162560999992</v>
      </c>
      <c r="F94" s="41">
        <f t="shared" ref="F94" si="246">L94+R94</f>
        <v>154.25391922</v>
      </c>
      <c r="G94" s="41">
        <f t="shared" ref="G94" si="247">M94+S94</f>
        <v>2.04E-6</v>
      </c>
      <c r="H94" s="41">
        <f t="shared" ref="H94" si="248">SUM(I94:J94)</f>
        <v>1426.1818754400001</v>
      </c>
      <c r="I94" s="41">
        <v>694.06740693000006</v>
      </c>
      <c r="J94" s="41">
        <f t="shared" ref="J94" si="249">SUM(K94:M94)</f>
        <v>732.11446851000005</v>
      </c>
      <c r="K94" s="41">
        <v>577.86054724999997</v>
      </c>
      <c r="L94" s="41">
        <v>154.25391922</v>
      </c>
      <c r="M94" s="41">
        <v>2.04E-6</v>
      </c>
      <c r="N94" s="41">
        <f t="shared" ref="N94" si="250">SUM(O94:P94)</f>
        <v>190.84196195999999</v>
      </c>
      <c r="O94" s="41">
        <v>115.8408836</v>
      </c>
      <c r="P94" s="41">
        <f t="shared" ref="P94" si="251">SUM(Q94:S94)</f>
        <v>75.001078359999994</v>
      </c>
      <c r="Q94" s="41">
        <v>75.001078359999994</v>
      </c>
      <c r="R94" s="41">
        <v>0</v>
      </c>
      <c r="S94" s="41">
        <v>0</v>
      </c>
      <c r="T94" s="41"/>
      <c r="U94" s="41"/>
      <c r="V94" s="41"/>
      <c r="W94" s="41"/>
      <c r="X94" s="41"/>
    </row>
    <row r="95" spans="1:24" hidden="1" outlineLevel="1" collapsed="1">
      <c r="A95" s="8">
        <v>43101</v>
      </c>
      <c r="B95" s="41">
        <v>1546.83664746</v>
      </c>
      <c r="C95" s="41">
        <f t="shared" ref="C95" si="252">I95+O95</f>
        <v>768.22445801000003</v>
      </c>
      <c r="D95" s="41">
        <f t="shared" ref="D95" si="253">J95+P95</f>
        <v>778.61218944999996</v>
      </c>
      <c r="E95" s="41">
        <f t="shared" ref="E95" si="254">K95+Q95</f>
        <v>635.30995575999998</v>
      </c>
      <c r="F95" s="41">
        <f t="shared" ref="F95" si="255">L95+R95</f>
        <v>143.24981679000001</v>
      </c>
      <c r="G95" s="41">
        <f t="shared" ref="G95" si="256">M95+S95</f>
        <v>5.2416900000000002E-2</v>
      </c>
      <c r="H95" s="41">
        <f t="shared" ref="H95" si="257">SUM(I95:J95)</f>
        <v>1315.0265836200001</v>
      </c>
      <c r="I95" s="41">
        <v>607.39397935</v>
      </c>
      <c r="J95" s="41">
        <f t="shared" ref="J95" si="258">SUM(K95:M95)</f>
        <v>707.63260427</v>
      </c>
      <c r="K95" s="41">
        <v>577.05631433999997</v>
      </c>
      <c r="L95" s="41">
        <v>130.52387303</v>
      </c>
      <c r="M95" s="41">
        <v>5.2416900000000002E-2</v>
      </c>
      <c r="N95" s="41">
        <f t="shared" ref="N95" si="259">SUM(O95:P95)</f>
        <v>231.81006384</v>
      </c>
      <c r="O95" s="41">
        <v>160.83047866000001</v>
      </c>
      <c r="P95" s="41">
        <f t="shared" ref="P95" si="260">SUM(Q95:S95)</f>
        <v>70.979585180000001</v>
      </c>
      <c r="Q95" s="41">
        <v>58.253641420000001</v>
      </c>
      <c r="R95" s="41">
        <v>12.72594376</v>
      </c>
      <c r="S95" s="41">
        <v>0</v>
      </c>
      <c r="T95" s="41"/>
      <c r="U95" s="41"/>
      <c r="V95" s="41"/>
      <c r="W95" s="41"/>
      <c r="X95" s="41"/>
    </row>
    <row r="96" spans="1:24" hidden="1" outlineLevel="1" collapsed="1">
      <c r="A96" s="8">
        <v>43132</v>
      </c>
      <c r="B96" s="41">
        <v>1634.9525662500002</v>
      </c>
      <c r="C96" s="41">
        <f t="shared" ref="C96" si="261">I96+O96</f>
        <v>759.87160796000001</v>
      </c>
      <c r="D96" s="41">
        <f t="shared" ref="D96" si="262">J96+P96</f>
        <v>875.08095829000013</v>
      </c>
      <c r="E96" s="41">
        <f t="shared" ref="E96" si="263">K96+Q96</f>
        <v>728.36138201000006</v>
      </c>
      <c r="F96" s="41">
        <f t="shared" ref="F96" si="264">L96+R96</f>
        <v>146.71889580999999</v>
      </c>
      <c r="G96" s="41">
        <f t="shared" ref="G96" si="265">M96+S96</f>
        <v>6.8046999999999997E-4</v>
      </c>
      <c r="H96" s="41">
        <f t="shared" ref="H96" si="266">SUM(I96:J96)</f>
        <v>1412.1911152300002</v>
      </c>
      <c r="I96" s="41">
        <v>602.39160286000003</v>
      </c>
      <c r="J96" s="41">
        <f t="shared" ref="J96" si="267">SUM(K96:M96)</f>
        <v>809.79951237000012</v>
      </c>
      <c r="K96" s="41">
        <v>681.39941842000007</v>
      </c>
      <c r="L96" s="41">
        <v>128.39941347999999</v>
      </c>
      <c r="M96" s="41">
        <v>6.8046999999999997E-4</v>
      </c>
      <c r="N96" s="41">
        <f t="shared" ref="N96" si="268">SUM(O96:P96)</f>
        <v>222.76145102000001</v>
      </c>
      <c r="O96" s="41">
        <v>157.4800051</v>
      </c>
      <c r="P96" s="41">
        <f t="shared" ref="P96" si="269">SUM(Q96:S96)</f>
        <v>65.28144592000001</v>
      </c>
      <c r="Q96" s="41">
        <v>46.961963590000003</v>
      </c>
      <c r="R96" s="41">
        <v>18.31948233</v>
      </c>
      <c r="S96" s="41">
        <v>0</v>
      </c>
      <c r="T96" s="41"/>
      <c r="U96" s="41"/>
      <c r="V96" s="41"/>
      <c r="W96" s="41"/>
      <c r="X96" s="41"/>
    </row>
    <row r="97" spans="1:24" hidden="1" outlineLevel="1" collapsed="1">
      <c r="A97" s="8">
        <v>43160</v>
      </c>
      <c r="B97" s="41">
        <v>1822.2918246499999</v>
      </c>
      <c r="C97" s="41">
        <f t="shared" ref="C97" si="270">I97+O97</f>
        <v>756.83802016000004</v>
      </c>
      <c r="D97" s="41">
        <f t="shared" ref="D97" si="271">J97+P97</f>
        <v>1065.45380449</v>
      </c>
      <c r="E97" s="41">
        <f t="shared" ref="E97" si="272">K97+Q97</f>
        <v>910.99684416000002</v>
      </c>
      <c r="F97" s="41">
        <f t="shared" ref="F97" si="273">L97+R97</f>
        <v>154.45695827999998</v>
      </c>
      <c r="G97" s="41">
        <f t="shared" ref="G97" si="274">M97+S97</f>
        <v>2.0499999999999999E-6</v>
      </c>
      <c r="H97" s="41">
        <f t="shared" ref="H97" si="275">SUM(I97:J97)</f>
        <v>1633.5442718300001</v>
      </c>
      <c r="I97" s="41">
        <v>640.50483789999998</v>
      </c>
      <c r="J97" s="41">
        <f t="shared" ref="J97" si="276">SUM(K97:M97)</f>
        <v>993.03943392999997</v>
      </c>
      <c r="K97" s="41">
        <v>858.66010017999997</v>
      </c>
      <c r="L97" s="41">
        <v>134.37933169999999</v>
      </c>
      <c r="M97" s="41">
        <v>2.0499999999999999E-6</v>
      </c>
      <c r="N97" s="41">
        <f t="shared" ref="N97" si="277">SUM(O97:P97)</f>
        <v>188.74755282000001</v>
      </c>
      <c r="O97" s="41">
        <v>116.33318226</v>
      </c>
      <c r="P97" s="41">
        <f t="shared" ref="P97" si="278">SUM(Q97:S97)</f>
        <v>72.414370560000009</v>
      </c>
      <c r="Q97" s="41">
        <v>52.336743980000001</v>
      </c>
      <c r="R97" s="41">
        <v>20.07762658</v>
      </c>
      <c r="S97" s="41">
        <v>0</v>
      </c>
      <c r="T97" s="41"/>
      <c r="U97" s="41"/>
      <c r="V97" s="41"/>
      <c r="W97" s="41"/>
      <c r="X97" s="41"/>
    </row>
    <row r="98" spans="1:24" hidden="1" outlineLevel="1" collapsed="1">
      <c r="A98" s="8">
        <v>43191</v>
      </c>
      <c r="B98" s="41">
        <v>1773.1461658799999</v>
      </c>
      <c r="C98" s="41">
        <f t="shared" ref="C98" si="279">I98+O98</f>
        <v>780.75894904999996</v>
      </c>
      <c r="D98" s="41">
        <f t="shared" ref="D98" si="280">J98+P98</f>
        <v>992.38721682999994</v>
      </c>
      <c r="E98" s="41">
        <f t="shared" ref="E98" si="281">K98+Q98</f>
        <v>839.40725235000002</v>
      </c>
      <c r="F98" s="41">
        <f t="shared" ref="F98" si="282">L98+R98</f>
        <v>152.97996239</v>
      </c>
      <c r="G98" s="41">
        <f t="shared" ref="G98" si="283">M98+S98</f>
        <v>2.0899999999999999E-6</v>
      </c>
      <c r="H98" s="41">
        <f t="shared" ref="H98" si="284">SUM(I98:J98)</f>
        <v>1593.06837817</v>
      </c>
      <c r="I98" s="41">
        <v>668.53842458999998</v>
      </c>
      <c r="J98" s="41">
        <f t="shared" ref="J98" si="285">SUM(K98:M98)</f>
        <v>924.52995357999998</v>
      </c>
      <c r="K98" s="41">
        <v>791.39136217999999</v>
      </c>
      <c r="L98" s="41">
        <v>133.13858930999999</v>
      </c>
      <c r="M98" s="41">
        <v>2.0899999999999999E-6</v>
      </c>
      <c r="N98" s="41">
        <f t="shared" ref="N98" si="286">SUM(O98:P98)</f>
        <v>180.07778771</v>
      </c>
      <c r="O98" s="41">
        <v>112.22052446000001</v>
      </c>
      <c r="P98" s="41">
        <f t="shared" ref="P98" si="287">SUM(Q98:S98)</f>
        <v>67.857263250000003</v>
      </c>
      <c r="Q98" s="41">
        <v>48.015890169999999</v>
      </c>
      <c r="R98" s="41">
        <v>19.84137308</v>
      </c>
      <c r="S98" s="41">
        <v>0</v>
      </c>
      <c r="T98" s="41"/>
      <c r="U98" s="41"/>
      <c r="V98" s="41"/>
      <c r="W98" s="41"/>
      <c r="X98" s="41"/>
    </row>
    <row r="99" spans="1:24" hidden="1" outlineLevel="1" collapsed="1">
      <c r="A99" s="8">
        <v>43221</v>
      </c>
      <c r="B99" s="41">
        <v>1848.7429734</v>
      </c>
      <c r="C99" s="41">
        <f t="shared" ref="C99" si="288">I99+O99</f>
        <v>836.64667722000002</v>
      </c>
      <c r="D99" s="41">
        <f t="shared" ref="D99" si="289">J99+P99</f>
        <v>1012.09629618</v>
      </c>
      <c r="E99" s="41">
        <f t="shared" ref="E99" si="290">K99+Q99</f>
        <v>860.71024043</v>
      </c>
      <c r="F99" s="41">
        <f t="shared" ref="F99" si="291">L99+R99</f>
        <v>151.38605364999998</v>
      </c>
      <c r="G99" s="41">
        <f t="shared" ref="G99" si="292">M99+S99</f>
        <v>2.1000000000000002E-6</v>
      </c>
      <c r="H99" s="41">
        <f t="shared" ref="H99" si="293">SUM(I99:J99)</f>
        <v>1677.3466617399999</v>
      </c>
      <c r="I99" s="41">
        <v>730.26697783999998</v>
      </c>
      <c r="J99" s="41">
        <f t="shared" ref="J99" si="294">SUM(K99:M99)</f>
        <v>947.07968389999996</v>
      </c>
      <c r="K99" s="41">
        <v>815.60751493999999</v>
      </c>
      <c r="L99" s="41">
        <v>131.47216685999999</v>
      </c>
      <c r="M99" s="41">
        <v>2.1000000000000002E-6</v>
      </c>
      <c r="N99" s="41">
        <f t="shared" ref="N99" si="295">SUM(O99:P99)</f>
        <v>171.39631166000001</v>
      </c>
      <c r="O99" s="41">
        <v>106.37969938000001</v>
      </c>
      <c r="P99" s="41">
        <f t="shared" ref="P99" si="296">SUM(Q99:S99)</f>
        <v>65.016612280000004</v>
      </c>
      <c r="Q99" s="41">
        <v>45.102725489999997</v>
      </c>
      <c r="R99" s="41">
        <v>19.913886789999999</v>
      </c>
      <c r="S99" s="41">
        <v>0</v>
      </c>
      <c r="T99" s="41"/>
      <c r="U99" s="41"/>
      <c r="V99" s="41"/>
      <c r="W99" s="41"/>
      <c r="X99" s="41"/>
    </row>
    <row r="100" spans="1:24" hidden="1" outlineLevel="1" collapsed="1">
      <c r="A100" s="8">
        <v>43252</v>
      </c>
      <c r="B100" s="41">
        <v>1858.9693194200004</v>
      </c>
      <c r="C100" s="41">
        <f t="shared" ref="C100" si="297">I100+O100</f>
        <v>743.94239100999994</v>
      </c>
      <c r="D100" s="41">
        <f t="shared" ref="D100" si="298">J100+P100</f>
        <v>1115.0269284100002</v>
      </c>
      <c r="E100" s="41">
        <f t="shared" ref="E100" si="299">K100+Q100</f>
        <v>955.46574912000005</v>
      </c>
      <c r="F100" s="41">
        <f t="shared" ref="F100" si="300">L100+R100</f>
        <v>159.56117719</v>
      </c>
      <c r="G100" s="41">
        <f t="shared" ref="G100" si="301">M100+S100</f>
        <v>2.1000000000000002E-6</v>
      </c>
      <c r="H100" s="41">
        <f t="shared" ref="H100" si="302">SUM(I100:J100)</f>
        <v>1677.72141764</v>
      </c>
      <c r="I100" s="41">
        <v>646.03898256999992</v>
      </c>
      <c r="J100" s="41">
        <f t="shared" ref="J100" si="303">SUM(K100:M100)</f>
        <v>1031.6824350700001</v>
      </c>
      <c r="K100" s="41">
        <v>892.07431669000005</v>
      </c>
      <c r="L100" s="41">
        <v>139.60811627999999</v>
      </c>
      <c r="M100" s="41">
        <v>2.1000000000000002E-6</v>
      </c>
      <c r="N100" s="41">
        <f t="shared" ref="N100" si="304">SUM(O100:P100)</f>
        <v>181.24790178000001</v>
      </c>
      <c r="O100" s="41">
        <v>97.903408440000007</v>
      </c>
      <c r="P100" s="41">
        <f t="shared" ref="P100" si="305">SUM(Q100:S100)</f>
        <v>83.34449334</v>
      </c>
      <c r="Q100" s="41">
        <v>63.391432430000002</v>
      </c>
      <c r="R100" s="41">
        <v>19.953060910000001</v>
      </c>
      <c r="S100" s="41">
        <v>0</v>
      </c>
      <c r="T100" s="41"/>
      <c r="U100" s="41"/>
      <c r="V100" s="41"/>
      <c r="W100" s="41"/>
      <c r="X100" s="41"/>
    </row>
    <row r="101" spans="1:24" hidden="1" outlineLevel="1" collapsed="1">
      <c r="A101" s="8">
        <v>43282</v>
      </c>
      <c r="B101" s="41">
        <v>1792.2561757799999</v>
      </c>
      <c r="C101" s="41">
        <f t="shared" ref="C101" si="306">I101+O101</f>
        <v>813.66385077999996</v>
      </c>
      <c r="D101" s="41">
        <f t="shared" ref="D101" si="307">J101+P101</f>
        <v>978.59232499999996</v>
      </c>
      <c r="E101" s="41">
        <f t="shared" ref="E101" si="308">K101+Q101</f>
        <v>810.61954488000003</v>
      </c>
      <c r="F101" s="41">
        <f t="shared" ref="F101" si="309">L101+R101</f>
        <v>167.97277801000001</v>
      </c>
      <c r="G101" s="41">
        <f t="shared" ref="G101" si="310">M101+S101</f>
        <v>2.1100000000000001E-6</v>
      </c>
      <c r="H101" s="41">
        <f t="shared" ref="H101" si="311">SUM(I101:J101)</f>
        <v>1596.3474566</v>
      </c>
      <c r="I101" s="41">
        <v>704.02349751999998</v>
      </c>
      <c r="J101" s="41">
        <f t="shared" ref="J101" si="312">SUM(K101:M101)</f>
        <v>892.32395908000001</v>
      </c>
      <c r="K101" s="41">
        <v>744.73746971000003</v>
      </c>
      <c r="L101" s="41">
        <v>147.58648726000001</v>
      </c>
      <c r="M101" s="41">
        <v>2.1100000000000001E-6</v>
      </c>
      <c r="N101" s="41">
        <f t="shared" ref="N101" si="313">SUM(O101:P101)</f>
        <v>195.90871917999999</v>
      </c>
      <c r="O101" s="41">
        <v>109.64035326</v>
      </c>
      <c r="P101" s="41">
        <f t="shared" ref="P101" si="314">SUM(Q101:S101)</f>
        <v>86.268365919999994</v>
      </c>
      <c r="Q101" s="41">
        <v>65.882075169999993</v>
      </c>
      <c r="R101" s="41">
        <v>20.386290750000001</v>
      </c>
      <c r="S101" s="41">
        <v>0</v>
      </c>
      <c r="T101" s="41"/>
      <c r="U101" s="41"/>
      <c r="V101" s="41"/>
      <c r="W101" s="41"/>
      <c r="X101" s="41"/>
    </row>
    <row r="102" spans="1:24" hidden="1" outlineLevel="1" collapsed="1">
      <c r="A102" s="8">
        <v>43313</v>
      </c>
      <c r="B102" s="41">
        <v>1718.4644983000003</v>
      </c>
      <c r="C102" s="41">
        <f t="shared" ref="C102" si="315">I102+O102</f>
        <v>699.32856444000004</v>
      </c>
      <c r="D102" s="41">
        <f t="shared" ref="D102" si="316">J102+P102</f>
        <v>1019.1359338599999</v>
      </c>
      <c r="E102" s="41">
        <f t="shared" ref="E102" si="317">K102+Q102</f>
        <v>849.9843579599999</v>
      </c>
      <c r="F102" s="41">
        <f t="shared" ref="F102" si="318">L102+R102</f>
        <v>169.15157378000001</v>
      </c>
      <c r="G102" s="41">
        <f t="shared" ref="G102" si="319">M102+S102</f>
        <v>2.12E-6</v>
      </c>
      <c r="H102" s="41">
        <f t="shared" ref="H102" si="320">SUM(I102:J102)</f>
        <v>1521.9493288799999</v>
      </c>
      <c r="I102" s="41">
        <v>593.02633888000003</v>
      </c>
      <c r="J102" s="41">
        <f t="shared" ref="J102" si="321">SUM(K102:M102)</f>
        <v>928.92298999999991</v>
      </c>
      <c r="K102" s="41">
        <v>781.31909512999994</v>
      </c>
      <c r="L102" s="41">
        <v>147.60389275</v>
      </c>
      <c r="M102" s="41">
        <v>2.12E-6</v>
      </c>
      <c r="N102" s="41">
        <f t="shared" ref="N102" si="322">SUM(O102:P102)</f>
        <v>196.51516942000001</v>
      </c>
      <c r="O102" s="41">
        <v>106.30222556</v>
      </c>
      <c r="P102" s="41">
        <f t="shared" ref="P102" si="323">SUM(Q102:S102)</f>
        <v>90.212943859999996</v>
      </c>
      <c r="Q102" s="41">
        <v>68.665262830000003</v>
      </c>
      <c r="R102" s="41">
        <v>21.54768103</v>
      </c>
      <c r="S102" s="41">
        <v>0</v>
      </c>
      <c r="T102" s="41"/>
      <c r="U102" s="41"/>
      <c r="V102" s="41"/>
      <c r="W102" s="41"/>
      <c r="X102" s="41"/>
    </row>
    <row r="103" spans="1:24" hidden="1" outlineLevel="1" collapsed="1">
      <c r="A103" s="8">
        <v>43344</v>
      </c>
      <c r="B103" s="41">
        <v>1699.1108445</v>
      </c>
      <c r="C103" s="41">
        <f t="shared" ref="C103" si="324">I103+O103</f>
        <v>678.85202879999997</v>
      </c>
      <c r="D103" s="41">
        <f t="shared" ref="D103" si="325">J103+P103</f>
        <v>1020.2588156999999</v>
      </c>
      <c r="E103" s="41">
        <f t="shared" ref="E103" si="326">K103+Q103</f>
        <v>851.14285225999993</v>
      </c>
      <c r="F103" s="41">
        <f t="shared" ref="F103" si="327">L103+R103</f>
        <v>169.11596130999999</v>
      </c>
      <c r="G103" s="41">
        <f t="shared" ref="G103" si="328">M103+S103</f>
        <v>2.1299999999999999E-6</v>
      </c>
      <c r="H103" s="41">
        <f t="shared" ref="H103" si="329">SUM(I103:J103)</f>
        <v>1508.1316138699999</v>
      </c>
      <c r="I103" s="41">
        <v>566.49012507999998</v>
      </c>
      <c r="J103" s="41">
        <f t="shared" ref="J103" si="330">SUM(K103:M103)</f>
        <v>941.64148878999993</v>
      </c>
      <c r="K103" s="41">
        <v>794.08548469999994</v>
      </c>
      <c r="L103" s="41">
        <v>147.55600196</v>
      </c>
      <c r="M103" s="41">
        <v>2.1299999999999999E-6</v>
      </c>
      <c r="N103" s="41">
        <f t="shared" ref="N103" si="331">SUM(O103:P103)</f>
        <v>190.97923063000002</v>
      </c>
      <c r="O103" s="41">
        <v>112.36190372</v>
      </c>
      <c r="P103" s="41">
        <f t="shared" ref="P103" si="332">SUM(Q103:S103)</f>
        <v>78.617326910000003</v>
      </c>
      <c r="Q103" s="41">
        <v>57.057367560000003</v>
      </c>
      <c r="R103" s="41">
        <v>21.55995935</v>
      </c>
      <c r="S103" s="41">
        <v>0</v>
      </c>
      <c r="T103" s="41"/>
      <c r="U103" s="41"/>
      <c r="V103" s="41"/>
      <c r="W103" s="41"/>
      <c r="X103" s="41"/>
    </row>
    <row r="104" spans="1:24" hidden="1" outlineLevel="1" collapsed="1">
      <c r="A104" s="8">
        <v>43374</v>
      </c>
      <c r="B104" s="41">
        <v>1611.4296773799999</v>
      </c>
      <c r="C104" s="41">
        <f t="shared" ref="C104" si="333">I104+O104</f>
        <v>669.44678894999993</v>
      </c>
      <c r="D104" s="41">
        <f t="shared" ref="D104" si="334">J104+P104</f>
        <v>941.98288842999989</v>
      </c>
      <c r="E104" s="41">
        <f t="shared" ref="E104" si="335">K104+Q104</f>
        <v>773.04843086999995</v>
      </c>
      <c r="F104" s="41">
        <f t="shared" ref="F104" si="336">L104+R104</f>
        <v>168.93445542000001</v>
      </c>
      <c r="G104" s="41">
        <f t="shared" ref="G104" si="337">M104+S104</f>
        <v>2.1399999999999998E-6</v>
      </c>
      <c r="H104" s="41">
        <f t="shared" ref="H104" si="338">SUM(I104:J104)</f>
        <v>1451.25750866</v>
      </c>
      <c r="I104" s="41">
        <v>576.47547669999994</v>
      </c>
      <c r="J104" s="41">
        <f t="shared" ref="J104" si="339">SUM(K104:M104)</f>
        <v>874.78203195999993</v>
      </c>
      <c r="K104" s="41">
        <v>727.30763080999998</v>
      </c>
      <c r="L104" s="41">
        <v>147.47439901000001</v>
      </c>
      <c r="M104" s="41">
        <v>2.1399999999999998E-6</v>
      </c>
      <c r="N104" s="41">
        <f t="shared" ref="N104" si="340">SUM(O104:P104)</f>
        <v>160.17216872</v>
      </c>
      <c r="O104" s="41">
        <v>92.971312249999997</v>
      </c>
      <c r="P104" s="41">
        <f t="shared" ref="P104" si="341">SUM(Q104:S104)</f>
        <v>67.200856469999991</v>
      </c>
      <c r="Q104" s="41">
        <v>45.740800059999998</v>
      </c>
      <c r="R104" s="41">
        <v>21.46005641</v>
      </c>
      <c r="S104" s="41">
        <v>0</v>
      </c>
      <c r="T104" s="41"/>
      <c r="U104" s="41"/>
      <c r="V104" s="41"/>
      <c r="W104" s="41"/>
      <c r="X104" s="41"/>
    </row>
    <row r="105" spans="1:24" hidden="1" outlineLevel="1" collapsed="1">
      <c r="A105" s="8">
        <v>43405</v>
      </c>
      <c r="B105" s="41">
        <v>1551.9679425700001</v>
      </c>
      <c r="C105" s="41">
        <f t="shared" ref="C105" si="342">I105+O105</f>
        <v>668.26782529000002</v>
      </c>
      <c r="D105" s="41">
        <f t="shared" ref="D105" si="343">J105+P105</f>
        <v>883.70011727999997</v>
      </c>
      <c r="E105" s="41">
        <f t="shared" ref="E105" si="344">K105+Q105</f>
        <v>692.31613241000002</v>
      </c>
      <c r="F105" s="41">
        <f t="shared" ref="F105" si="345">L105+R105</f>
        <v>191.38398272000001</v>
      </c>
      <c r="G105" s="41">
        <f t="shared" ref="G105" si="346">M105+S105</f>
        <v>2.1499999999999997E-6</v>
      </c>
      <c r="H105" s="41">
        <f t="shared" ref="H105" si="347">SUM(I105:J105)</f>
        <v>1392.0099215</v>
      </c>
      <c r="I105" s="41">
        <v>561.21035299000005</v>
      </c>
      <c r="J105" s="41">
        <f t="shared" ref="J105" si="348">SUM(K105:M105)</f>
        <v>830.79956850999997</v>
      </c>
      <c r="K105" s="41">
        <v>661.04561833000002</v>
      </c>
      <c r="L105" s="41">
        <v>169.75394803</v>
      </c>
      <c r="M105" s="41">
        <v>2.1499999999999997E-6</v>
      </c>
      <c r="N105" s="41">
        <f t="shared" ref="N105" si="349">SUM(O105:P105)</f>
        <v>159.95802107</v>
      </c>
      <c r="O105" s="41">
        <v>107.0574723</v>
      </c>
      <c r="P105" s="41">
        <f t="shared" ref="P105" si="350">SUM(Q105:S105)</f>
        <v>52.90054877</v>
      </c>
      <c r="Q105" s="41">
        <v>31.270514080000002</v>
      </c>
      <c r="R105" s="41">
        <v>21.630034689999999</v>
      </c>
      <c r="S105" s="41">
        <v>0</v>
      </c>
      <c r="T105" s="41"/>
      <c r="U105" s="41"/>
      <c r="V105" s="41"/>
      <c r="W105" s="41"/>
      <c r="X105" s="41"/>
    </row>
    <row r="106" spans="1:24" hidden="1" outlineLevel="1" collapsed="1">
      <c r="A106" s="8">
        <v>43435</v>
      </c>
      <c r="B106" s="41">
        <v>1757.38779376</v>
      </c>
      <c r="C106" s="41">
        <f t="shared" ref="C106" si="351">I106+O106</f>
        <v>864.36036036999997</v>
      </c>
      <c r="D106" s="41">
        <f t="shared" ref="D106" si="352">J106+P106</f>
        <v>893.02743338999994</v>
      </c>
      <c r="E106" s="41">
        <f t="shared" ref="E106" si="353">K106+Q106</f>
        <v>722.01556569999991</v>
      </c>
      <c r="F106" s="41">
        <f t="shared" ref="F106" si="354">L106+R106</f>
        <v>171.01186552999999</v>
      </c>
      <c r="G106" s="41">
        <f t="shared" ref="G106" si="355">M106+S106</f>
        <v>2.1600000000000001E-6</v>
      </c>
      <c r="H106" s="41">
        <f t="shared" ref="H106" si="356">SUM(I106:J106)</f>
        <v>1596.5553430199998</v>
      </c>
      <c r="I106" s="41">
        <v>758.00694471999998</v>
      </c>
      <c r="J106" s="41">
        <f t="shared" ref="J106" si="357">SUM(K106:M106)</f>
        <v>838.54839829999992</v>
      </c>
      <c r="K106" s="41">
        <v>688.63435288999995</v>
      </c>
      <c r="L106" s="41">
        <v>149.91404324999999</v>
      </c>
      <c r="M106" s="41">
        <v>2.1600000000000001E-6</v>
      </c>
      <c r="N106" s="41">
        <f t="shared" ref="N106" si="358">SUM(O106:P106)</f>
        <v>160.83245074000001</v>
      </c>
      <c r="O106" s="41">
        <v>106.35341565</v>
      </c>
      <c r="P106" s="41">
        <f t="shared" ref="P106" si="359">SUM(Q106:S106)</f>
        <v>54.479035089999996</v>
      </c>
      <c r="Q106" s="41">
        <v>33.381212810000001</v>
      </c>
      <c r="R106" s="41">
        <v>21.097822279999999</v>
      </c>
      <c r="S106" s="41">
        <v>0</v>
      </c>
      <c r="T106" s="41"/>
      <c r="U106" s="41"/>
      <c r="V106" s="41"/>
      <c r="W106" s="41"/>
      <c r="X106" s="41"/>
    </row>
    <row r="107" spans="1:24" hidden="1" outlineLevel="1" collapsed="1">
      <c r="A107" s="8">
        <v>43466</v>
      </c>
      <c r="B107" s="41">
        <v>1704.8642487999998</v>
      </c>
      <c r="C107" s="41">
        <f t="shared" ref="C107" si="360">I107+O107</f>
        <v>844.04698924000002</v>
      </c>
      <c r="D107" s="41">
        <f t="shared" ref="D107" si="361">J107+P107</f>
        <v>860.81725956000002</v>
      </c>
      <c r="E107" s="41">
        <f t="shared" ref="E107" si="362">K107+Q107</f>
        <v>700.83556599000008</v>
      </c>
      <c r="F107" s="41">
        <f t="shared" ref="F107" si="363">L107+R107</f>
        <v>159.98169141</v>
      </c>
      <c r="G107" s="41">
        <f t="shared" ref="G107" si="364">M107+S107</f>
        <v>2.1600000000000001E-6</v>
      </c>
      <c r="H107" s="41">
        <f t="shared" ref="H107" si="365">SUM(I107:J107)</f>
        <v>1512.38718225</v>
      </c>
      <c r="I107" s="41">
        <v>710.24621998999999</v>
      </c>
      <c r="J107" s="41">
        <f t="shared" ref="J107" si="366">SUM(K107:M107)</f>
        <v>802.14096226000004</v>
      </c>
      <c r="K107" s="41">
        <v>663.26848898000003</v>
      </c>
      <c r="L107" s="41">
        <v>138.87247112</v>
      </c>
      <c r="M107" s="41">
        <v>2.1600000000000001E-6</v>
      </c>
      <c r="N107" s="41">
        <f t="shared" ref="N107" si="367">SUM(O107:P107)</f>
        <v>192.47706655000002</v>
      </c>
      <c r="O107" s="41">
        <v>133.80076925</v>
      </c>
      <c r="P107" s="41">
        <f t="shared" ref="P107" si="368">SUM(Q107:S107)</f>
        <v>58.676297300000002</v>
      </c>
      <c r="Q107" s="41">
        <v>37.567077009999998</v>
      </c>
      <c r="R107" s="41">
        <v>21.10922029</v>
      </c>
      <c r="S107" s="41">
        <v>0</v>
      </c>
      <c r="T107" s="41"/>
      <c r="U107" s="41"/>
      <c r="V107" s="41"/>
      <c r="W107" s="41"/>
      <c r="X107" s="41"/>
    </row>
    <row r="108" spans="1:24" hidden="1" outlineLevel="1" collapsed="1">
      <c r="A108" s="8">
        <v>43497</v>
      </c>
      <c r="B108" s="41">
        <v>1811.0700538000001</v>
      </c>
      <c r="C108" s="41">
        <f t="shared" ref="C108" si="369">I108+O108</f>
        <v>768.31512953000004</v>
      </c>
      <c r="D108" s="41">
        <f t="shared" ref="D108" si="370">J108+P108</f>
        <v>1042.7549242699999</v>
      </c>
      <c r="E108" s="41">
        <f t="shared" ref="E108" si="371">K108+Q108</f>
        <v>867.00351284999999</v>
      </c>
      <c r="F108" s="41">
        <f t="shared" ref="F108" si="372">L108+R108</f>
        <v>175.75140924999999</v>
      </c>
      <c r="G108" s="41">
        <f t="shared" ref="G108" si="373">M108+S108</f>
        <v>2.17E-6</v>
      </c>
      <c r="H108" s="41">
        <f t="shared" ref="H108" si="374">SUM(I108:J108)</f>
        <v>1639.67655135</v>
      </c>
      <c r="I108" s="41">
        <v>653.96145950000005</v>
      </c>
      <c r="J108" s="41">
        <f t="shared" ref="J108" si="375">SUM(K108:M108)</f>
        <v>985.71509185000002</v>
      </c>
      <c r="K108" s="41">
        <v>830.52134844</v>
      </c>
      <c r="L108" s="41">
        <v>155.19374124000001</v>
      </c>
      <c r="M108" s="41">
        <v>2.17E-6</v>
      </c>
      <c r="N108" s="41">
        <f t="shared" ref="N108" si="376">SUM(O108:P108)</f>
        <v>171.39350245</v>
      </c>
      <c r="O108" s="41">
        <v>114.35367003</v>
      </c>
      <c r="P108" s="41">
        <f t="shared" ref="P108" si="377">SUM(Q108:S108)</f>
        <v>57.039832420000003</v>
      </c>
      <c r="Q108" s="41">
        <v>36.482164410000003</v>
      </c>
      <c r="R108" s="41">
        <v>20.55766801</v>
      </c>
      <c r="S108" s="41">
        <v>0</v>
      </c>
      <c r="T108" s="41"/>
      <c r="U108" s="41"/>
      <c r="V108" s="41"/>
      <c r="W108" s="41"/>
      <c r="X108" s="41"/>
    </row>
    <row r="109" spans="1:24" hidden="1" outlineLevel="1" collapsed="1">
      <c r="A109" s="8">
        <v>43525</v>
      </c>
      <c r="B109" s="41">
        <v>2033.9816982499997</v>
      </c>
      <c r="C109" s="41">
        <f t="shared" ref="C109" si="378">I109+O109</f>
        <v>938.29595817999996</v>
      </c>
      <c r="D109" s="41">
        <f t="shared" ref="D109" si="379">J109+P109</f>
        <v>1095.6857400699998</v>
      </c>
      <c r="E109" s="41">
        <f t="shared" ref="E109" si="380">K109+Q109</f>
        <v>932.63613355999996</v>
      </c>
      <c r="F109" s="41">
        <f t="shared" ref="F109" si="381">L109+R109</f>
        <v>163.04960432999999</v>
      </c>
      <c r="G109" s="41">
        <f t="shared" ref="G109" si="382">M109+S109</f>
        <v>2.1800000000000003E-6</v>
      </c>
      <c r="H109" s="41">
        <f t="shared" ref="H109" si="383">SUM(I109:J109)</f>
        <v>1847.5503644799996</v>
      </c>
      <c r="I109" s="41">
        <v>810.24947714999996</v>
      </c>
      <c r="J109" s="41">
        <f t="shared" ref="J109" si="384">SUM(K109:M109)</f>
        <v>1037.3008873299998</v>
      </c>
      <c r="K109" s="41">
        <v>895.79225001999998</v>
      </c>
      <c r="L109" s="41">
        <v>141.50863512999999</v>
      </c>
      <c r="M109" s="41">
        <v>2.1800000000000003E-6</v>
      </c>
      <c r="N109" s="41">
        <f t="shared" ref="N109" si="385">SUM(O109:P109)</f>
        <v>186.43133376999998</v>
      </c>
      <c r="O109" s="41">
        <v>128.04648103</v>
      </c>
      <c r="P109" s="41">
        <f t="shared" ref="P109" si="386">SUM(Q109:S109)</f>
        <v>58.384852739999999</v>
      </c>
      <c r="Q109" s="41">
        <v>36.84388354</v>
      </c>
      <c r="R109" s="41">
        <v>21.540969199999999</v>
      </c>
      <c r="S109" s="41">
        <v>0</v>
      </c>
      <c r="T109" s="41"/>
      <c r="U109" s="41"/>
      <c r="V109" s="41"/>
      <c r="W109" s="41"/>
      <c r="X109" s="41"/>
    </row>
    <row r="110" spans="1:24" hidden="1" outlineLevel="1" collapsed="1">
      <c r="A110" s="8">
        <v>43556</v>
      </c>
      <c r="B110" s="41">
        <v>1824.47149567</v>
      </c>
      <c r="C110" s="41">
        <f t="shared" ref="C110" si="387">I110+O110</f>
        <v>739.18108551</v>
      </c>
      <c r="D110" s="41">
        <f t="shared" ref="D110" si="388">J110+P110</f>
        <v>1085.29041016</v>
      </c>
      <c r="E110" s="41">
        <f t="shared" ref="E110" si="389">K110+Q110</f>
        <v>994.20791940000004</v>
      </c>
      <c r="F110" s="41">
        <f t="shared" ref="F110" si="390">L110+R110</f>
        <v>91.082488560000002</v>
      </c>
      <c r="G110" s="41">
        <f t="shared" ref="G110" si="391">M110+S110</f>
        <v>2.2000000000000001E-6</v>
      </c>
      <c r="H110" s="41">
        <f t="shared" ref="H110" si="392">SUM(I110:J110)</f>
        <v>1646.22396901</v>
      </c>
      <c r="I110" s="41">
        <v>614.78925858000002</v>
      </c>
      <c r="J110" s="41">
        <f t="shared" ref="J110" si="393">SUM(K110:M110)</f>
        <v>1031.43471043</v>
      </c>
      <c r="K110" s="41">
        <v>961.39927340999998</v>
      </c>
      <c r="L110" s="41">
        <v>70.035434820000006</v>
      </c>
      <c r="M110" s="41">
        <v>2.2000000000000001E-6</v>
      </c>
      <c r="N110" s="41">
        <f t="shared" ref="N110" si="394">SUM(O110:P110)</f>
        <v>178.24752666000001</v>
      </c>
      <c r="O110" s="41">
        <v>124.39182692999999</v>
      </c>
      <c r="P110" s="41">
        <f t="shared" ref="P110" si="395">SUM(Q110:S110)</f>
        <v>53.855699729999998</v>
      </c>
      <c r="Q110" s="41">
        <v>32.808645990000002</v>
      </c>
      <c r="R110" s="41">
        <v>21.047053739999999</v>
      </c>
      <c r="S110" s="41">
        <v>0</v>
      </c>
      <c r="T110" s="41"/>
      <c r="U110" s="41"/>
      <c r="V110" s="41"/>
      <c r="W110" s="41"/>
      <c r="X110" s="41"/>
    </row>
    <row r="111" spans="1:24" hidden="1" outlineLevel="1" collapsed="1">
      <c r="A111" s="8">
        <v>43586</v>
      </c>
      <c r="B111" s="41">
        <v>1953.1522125600004</v>
      </c>
      <c r="C111" s="41">
        <f t="shared" ref="C111" si="396">I111+O111</f>
        <v>804.94279783000002</v>
      </c>
      <c r="D111" s="41">
        <f t="shared" ref="D111" si="397">J111+P111</f>
        <v>1148.2094147300002</v>
      </c>
      <c r="E111" s="41">
        <f t="shared" ref="E111" si="398">K111+Q111</f>
        <v>1063.7056830800002</v>
      </c>
      <c r="F111" s="41">
        <f t="shared" ref="F111" si="399">L111+R111</f>
        <v>84.503729460000002</v>
      </c>
      <c r="G111" s="41">
        <f t="shared" ref="G111" si="400">M111+S111</f>
        <v>2.1900000000000002E-6</v>
      </c>
      <c r="H111" s="41">
        <f t="shared" ref="H111" si="401">SUM(I111:J111)</f>
        <v>1727.4857104400003</v>
      </c>
      <c r="I111" s="41">
        <v>638.58356258000003</v>
      </c>
      <c r="J111" s="41">
        <f t="shared" ref="J111" si="402">SUM(K111:M111)</f>
        <v>1088.9021478600002</v>
      </c>
      <c r="K111" s="41">
        <v>1025.6480183200001</v>
      </c>
      <c r="L111" s="41">
        <v>63.254127349999997</v>
      </c>
      <c r="M111" s="41">
        <v>2.1900000000000002E-6</v>
      </c>
      <c r="N111" s="41">
        <f t="shared" ref="N111" si="403">SUM(O111:P111)</f>
        <v>225.66650212000002</v>
      </c>
      <c r="O111" s="41">
        <v>166.35923525000001</v>
      </c>
      <c r="P111" s="41">
        <f t="shared" ref="P111" si="404">SUM(Q111:S111)</f>
        <v>59.307266870000007</v>
      </c>
      <c r="Q111" s="41">
        <v>38.057664760000002</v>
      </c>
      <c r="R111" s="41">
        <v>21.249602110000001</v>
      </c>
      <c r="S111" s="41">
        <v>0</v>
      </c>
      <c r="T111" s="41"/>
      <c r="U111" s="41"/>
      <c r="V111" s="41"/>
      <c r="W111" s="41"/>
      <c r="X111" s="41"/>
    </row>
    <row r="112" spans="1:24" hidden="1" outlineLevel="1" collapsed="1">
      <c r="A112" s="8">
        <v>43617</v>
      </c>
      <c r="B112" s="41">
        <v>2244.3026339899998</v>
      </c>
      <c r="C112" s="41">
        <f t="shared" ref="C112" si="405">I112+O112</f>
        <v>997.23617620000005</v>
      </c>
      <c r="D112" s="41">
        <f t="shared" ref="D112" si="406">J112+P112</f>
        <v>1247.0664577899997</v>
      </c>
      <c r="E112" s="41">
        <f t="shared" ref="E112" si="407">K112+Q112</f>
        <v>1160.09595582</v>
      </c>
      <c r="F112" s="41">
        <f t="shared" ref="F112" si="408">L112+R112</f>
        <v>86.970499770000004</v>
      </c>
      <c r="G112" s="41">
        <f t="shared" ref="G112" si="409">M112+S112</f>
        <v>2.2000000000000001E-6</v>
      </c>
      <c r="H112" s="41">
        <f t="shared" ref="H112" si="410">SUM(I112:J112)</f>
        <v>1760.0164295599998</v>
      </c>
      <c r="I112" s="41">
        <v>644.93287069999997</v>
      </c>
      <c r="J112" s="41">
        <f t="shared" ref="J112" si="411">SUM(K112:M112)</f>
        <v>1115.0835588599998</v>
      </c>
      <c r="K112" s="41">
        <v>1048.6594966499999</v>
      </c>
      <c r="L112" s="41">
        <v>66.424060010000005</v>
      </c>
      <c r="M112" s="41">
        <v>2.2000000000000001E-6</v>
      </c>
      <c r="N112" s="41">
        <f t="shared" ref="N112" si="412">SUM(O112:P112)</f>
        <v>484.28620443</v>
      </c>
      <c r="O112" s="41">
        <v>352.30330550000002</v>
      </c>
      <c r="P112" s="41">
        <f t="shared" ref="P112" si="413">SUM(Q112:S112)</f>
        <v>131.98289893</v>
      </c>
      <c r="Q112" s="41">
        <v>111.43645917000001</v>
      </c>
      <c r="R112" s="41">
        <v>20.546439759999998</v>
      </c>
      <c r="S112" s="41">
        <v>0</v>
      </c>
      <c r="T112" s="41"/>
      <c r="U112" s="41"/>
      <c r="V112" s="41"/>
      <c r="W112" s="41"/>
      <c r="X112" s="41"/>
    </row>
    <row r="113" spans="1:24" hidden="1" outlineLevel="1" collapsed="1">
      <c r="A113" s="8">
        <v>43647</v>
      </c>
      <c r="B113" s="41">
        <v>2217.8378954799996</v>
      </c>
      <c r="C113" s="41">
        <f t="shared" ref="C113" si="414">I113+O113</f>
        <v>940.44134106000001</v>
      </c>
      <c r="D113" s="41">
        <f t="shared" ref="D113" si="415">J113+P113</f>
        <v>1277.3965544199998</v>
      </c>
      <c r="E113" s="41">
        <f t="shared" ref="E113" si="416">K113+Q113</f>
        <v>1241.4057287699998</v>
      </c>
      <c r="F113" s="41">
        <f t="shared" ref="F113" si="417">L113+R113</f>
        <v>35.99082344</v>
      </c>
      <c r="G113" s="41">
        <f t="shared" ref="G113" si="418">M113+S113</f>
        <v>2.21E-6</v>
      </c>
      <c r="H113" s="41">
        <f t="shared" ref="H113" si="419">SUM(I113:J113)</f>
        <v>1742.5308128699999</v>
      </c>
      <c r="I113" s="41">
        <v>668.64125569999999</v>
      </c>
      <c r="J113" s="41">
        <f t="shared" ref="J113" si="420">SUM(K113:M113)</f>
        <v>1073.8895571699998</v>
      </c>
      <c r="K113" s="41">
        <v>1057.5985966899998</v>
      </c>
      <c r="L113" s="41">
        <v>16.290958270000001</v>
      </c>
      <c r="M113" s="41">
        <v>2.21E-6</v>
      </c>
      <c r="N113" s="41">
        <f t="shared" ref="N113" si="421">SUM(O113:P113)</f>
        <v>475.30708261000007</v>
      </c>
      <c r="O113" s="41">
        <v>271.80008536000003</v>
      </c>
      <c r="P113" s="41">
        <f t="shared" ref="P113" si="422">SUM(Q113:S113)</f>
        <v>203.50699725000001</v>
      </c>
      <c r="Q113" s="41">
        <v>183.80713208</v>
      </c>
      <c r="R113" s="41">
        <v>19.699865169999999</v>
      </c>
      <c r="S113" s="41">
        <v>0</v>
      </c>
      <c r="T113" s="41"/>
      <c r="U113" s="41"/>
      <c r="V113" s="41"/>
      <c r="W113" s="41"/>
      <c r="X113" s="41"/>
    </row>
    <row r="114" spans="1:24" hidden="1" outlineLevel="1" collapsed="1">
      <c r="A114" s="8">
        <v>43678</v>
      </c>
      <c r="B114" s="41">
        <v>2213.6567026600005</v>
      </c>
      <c r="C114" s="41">
        <f t="shared" ref="C114" si="423">I114+O114</f>
        <v>864.70773574000009</v>
      </c>
      <c r="D114" s="41">
        <f t="shared" ref="D114" si="424">J114+P114</f>
        <v>1348.9489669200002</v>
      </c>
      <c r="E114" s="41">
        <f t="shared" ref="E114" si="425">K114+Q114</f>
        <v>1312.5922052100002</v>
      </c>
      <c r="F114" s="41">
        <f t="shared" ref="F114" si="426">L114+R114</f>
        <v>36.356759490000002</v>
      </c>
      <c r="G114" s="41">
        <f t="shared" ref="G114" si="427">M114+S114</f>
        <v>2.2199999999999999E-6</v>
      </c>
      <c r="H114" s="41">
        <f t="shared" ref="H114" si="428">SUM(I114:J114)</f>
        <v>1685.9734821100003</v>
      </c>
      <c r="I114" s="41">
        <v>607.68129653000005</v>
      </c>
      <c r="J114" s="41">
        <f t="shared" ref="J114" si="429">SUM(K114:M114)</f>
        <v>1078.2921855800003</v>
      </c>
      <c r="K114" s="41">
        <v>1061.7510583300002</v>
      </c>
      <c r="L114" s="41">
        <v>16.54112503</v>
      </c>
      <c r="M114" s="41">
        <v>2.2199999999999999E-6</v>
      </c>
      <c r="N114" s="41">
        <f t="shared" ref="N114" si="430">SUM(O114:P114)</f>
        <v>527.68322054999999</v>
      </c>
      <c r="O114" s="41">
        <v>257.02643920999998</v>
      </c>
      <c r="P114" s="41">
        <f t="shared" ref="P114" si="431">SUM(Q114:S114)</f>
        <v>270.65678134000001</v>
      </c>
      <c r="Q114" s="41">
        <v>250.84114688</v>
      </c>
      <c r="R114" s="41">
        <v>19.815634459999998</v>
      </c>
      <c r="S114" s="41">
        <v>0</v>
      </c>
      <c r="T114" s="41"/>
      <c r="U114" s="41"/>
      <c r="V114" s="41"/>
      <c r="W114" s="41"/>
      <c r="X114" s="41"/>
    </row>
    <row r="115" spans="1:24" hidden="1" outlineLevel="1" collapsed="1">
      <c r="A115" s="8">
        <v>43709</v>
      </c>
      <c r="B115" s="41">
        <v>2176.84965422</v>
      </c>
      <c r="C115" s="41">
        <f t="shared" ref="C115" si="432">I115+O115</f>
        <v>889.92882180000004</v>
      </c>
      <c r="D115" s="41">
        <f t="shared" ref="D115" si="433">J115+P115</f>
        <v>1286.9208324200001</v>
      </c>
      <c r="E115" s="41">
        <f t="shared" ref="E115" si="434">K115+Q115</f>
        <v>1261.5511561400001</v>
      </c>
      <c r="F115" s="41">
        <f t="shared" ref="F115" si="435">L115+R115</f>
        <v>25.369676089999999</v>
      </c>
      <c r="G115" s="41">
        <f t="shared" ref="G115" si="436">M115+S115</f>
        <v>1.9000000000000001E-7</v>
      </c>
      <c r="H115" s="41">
        <f t="shared" ref="H115" si="437">SUM(I115:J115)</f>
        <v>1720.5745776500003</v>
      </c>
      <c r="I115" s="41">
        <v>687.14317960000005</v>
      </c>
      <c r="J115" s="41">
        <f t="shared" ref="J115" si="438">SUM(K115:M115)</f>
        <v>1033.4313980500001</v>
      </c>
      <c r="K115" s="41">
        <v>1026.9716308100001</v>
      </c>
      <c r="L115" s="41">
        <v>6.45976705</v>
      </c>
      <c r="M115" s="41">
        <v>1.9000000000000001E-7</v>
      </c>
      <c r="N115" s="41">
        <f t="shared" ref="N115" si="439">SUM(O115:P115)</f>
        <v>456.27507657000001</v>
      </c>
      <c r="O115" s="41">
        <v>202.78564219999998</v>
      </c>
      <c r="P115" s="41">
        <f t="shared" ref="P115" si="440">SUM(Q115:S115)</f>
        <v>253.48943437</v>
      </c>
      <c r="Q115" s="41">
        <v>234.57952533</v>
      </c>
      <c r="R115" s="41">
        <v>18.909909039999999</v>
      </c>
      <c r="S115" s="41">
        <v>0</v>
      </c>
      <c r="T115" s="41"/>
      <c r="U115" s="41"/>
      <c r="V115" s="41"/>
      <c r="W115" s="41"/>
      <c r="X115" s="41"/>
    </row>
    <row r="116" spans="1:24" hidden="1" outlineLevel="1" collapsed="1">
      <c r="A116" s="8">
        <v>43739</v>
      </c>
      <c r="B116" s="41">
        <v>2175.5437526799997</v>
      </c>
      <c r="C116" s="41">
        <f t="shared" ref="C116" si="441">I116+O116</f>
        <v>868.76663988999996</v>
      </c>
      <c r="D116" s="41">
        <f t="shared" ref="D116" si="442">J116+P116</f>
        <v>1306.77711279</v>
      </c>
      <c r="E116" s="41">
        <f t="shared" ref="E116" si="443">K116+Q116</f>
        <v>1283.9971860200001</v>
      </c>
      <c r="F116" s="41">
        <f t="shared" ref="F116" si="444">L116+R116</f>
        <v>22.779926570000001</v>
      </c>
      <c r="G116" s="41">
        <f t="shared" ref="G116" si="445">M116+S116</f>
        <v>1.9999999999999999E-7</v>
      </c>
      <c r="H116" s="41">
        <f t="shared" ref="H116" si="446">SUM(I116:J116)</f>
        <v>1750.2198943399999</v>
      </c>
      <c r="I116" s="41">
        <v>708.62494230999994</v>
      </c>
      <c r="J116" s="41">
        <f t="shared" ref="J116" si="447">SUM(K116:M116)</f>
        <v>1041.5949520300001</v>
      </c>
      <c r="K116" s="41">
        <v>1038.4441375900001</v>
      </c>
      <c r="L116" s="41">
        <v>3.1508142399999999</v>
      </c>
      <c r="M116" s="41">
        <v>1.9999999999999999E-7</v>
      </c>
      <c r="N116" s="41">
        <f t="shared" ref="N116" si="448">SUM(O116:P116)</f>
        <v>425.32385834000002</v>
      </c>
      <c r="O116" s="41">
        <v>160.14169758</v>
      </c>
      <c r="P116" s="41">
        <f t="shared" ref="P116" si="449">SUM(Q116:S116)</f>
        <v>265.18216075999999</v>
      </c>
      <c r="Q116" s="41">
        <v>245.55304842999999</v>
      </c>
      <c r="R116" s="41">
        <v>19.629112330000002</v>
      </c>
      <c r="S116" s="41">
        <v>0</v>
      </c>
      <c r="T116" s="41"/>
      <c r="U116" s="41"/>
      <c r="V116" s="41"/>
      <c r="W116" s="41"/>
      <c r="X116" s="41"/>
    </row>
    <row r="117" spans="1:24" hidden="1" outlineLevel="1" collapsed="1">
      <c r="A117" s="8">
        <v>43770</v>
      </c>
      <c r="B117" s="41">
        <v>2132.8281910400001</v>
      </c>
      <c r="C117" s="41">
        <f t="shared" ref="C117" si="450">I117+O117</f>
        <v>965.12067989999991</v>
      </c>
      <c r="D117" s="41">
        <f t="shared" ref="D117" si="451">J117+P117</f>
        <v>1167.7075111400002</v>
      </c>
      <c r="E117" s="41">
        <f t="shared" ref="E117" si="452">K117+Q117</f>
        <v>1145.45563292</v>
      </c>
      <c r="F117" s="41">
        <f t="shared" ref="F117" si="453">L117+R117</f>
        <v>22.251878009999999</v>
      </c>
      <c r="G117" s="41">
        <f t="shared" ref="G117" si="454">M117+S117</f>
        <v>2.1E-7</v>
      </c>
      <c r="H117" s="41">
        <f t="shared" ref="H117" si="455">SUM(I117:J117)</f>
        <v>1716.2718462100001</v>
      </c>
      <c r="I117" s="41">
        <v>809.47882369999991</v>
      </c>
      <c r="J117" s="41">
        <f t="shared" ref="J117" si="456">SUM(K117:M117)</f>
        <v>906.79302251000013</v>
      </c>
      <c r="K117" s="41">
        <v>903.41442556000004</v>
      </c>
      <c r="L117" s="41">
        <v>3.3785967399999999</v>
      </c>
      <c r="M117" s="41">
        <v>2.1E-7</v>
      </c>
      <c r="N117" s="41">
        <f t="shared" ref="N117" si="457">SUM(O117:P117)</f>
        <v>416.55634483</v>
      </c>
      <c r="O117" s="41">
        <v>155.64185620000001</v>
      </c>
      <c r="P117" s="41">
        <f t="shared" ref="P117" si="458">SUM(Q117:S117)</f>
        <v>260.91448862999999</v>
      </c>
      <c r="Q117" s="41">
        <v>242.04120735999999</v>
      </c>
      <c r="R117" s="41">
        <v>18.87328127</v>
      </c>
      <c r="S117" s="41">
        <v>0</v>
      </c>
      <c r="T117" s="41"/>
      <c r="U117" s="41"/>
      <c r="V117" s="41"/>
      <c r="W117" s="41"/>
      <c r="X117" s="41"/>
    </row>
    <row r="118" spans="1:24" hidden="1" outlineLevel="1" collapsed="1">
      <c r="A118" s="8">
        <v>43800</v>
      </c>
      <c r="B118" s="41">
        <v>2218.11127528</v>
      </c>
      <c r="C118" s="41">
        <f t="shared" ref="C118" si="459">I118+O118</f>
        <v>974.12827836999998</v>
      </c>
      <c r="D118" s="41">
        <f t="shared" ref="D118" si="460">J118+P118</f>
        <v>1243.9829969100001</v>
      </c>
      <c r="E118" s="41">
        <f t="shared" ref="E118" si="461">K118+Q118</f>
        <v>1222.0299579699999</v>
      </c>
      <c r="F118" s="41">
        <f t="shared" ref="F118" si="462">L118+R118</f>
        <v>21.953038919999997</v>
      </c>
      <c r="G118" s="41">
        <f t="shared" ref="G118" si="463">M118+S118</f>
        <v>2E-8</v>
      </c>
      <c r="H118" s="41">
        <f t="shared" ref="H118" si="464">SUM(I118:J118)</f>
        <v>1700.54550956</v>
      </c>
      <c r="I118" s="41">
        <v>771.31972997000003</v>
      </c>
      <c r="J118" s="41">
        <f t="shared" ref="J118" si="465">SUM(K118:M118)</f>
        <v>929.22577959</v>
      </c>
      <c r="K118" s="41">
        <v>925.87418050999997</v>
      </c>
      <c r="L118" s="41">
        <v>3.3515990599999999</v>
      </c>
      <c r="M118" s="41">
        <v>2E-8</v>
      </c>
      <c r="N118" s="41">
        <f t="shared" ref="N118" si="466">SUM(O118:P118)</f>
        <v>517.56576571999994</v>
      </c>
      <c r="O118" s="41">
        <v>202.80854839999998</v>
      </c>
      <c r="P118" s="41">
        <f t="shared" ref="P118" si="467">SUM(Q118:S118)</f>
        <v>314.75721732</v>
      </c>
      <c r="Q118" s="41">
        <v>296.15577746000002</v>
      </c>
      <c r="R118" s="41">
        <v>18.601439859999999</v>
      </c>
      <c r="S118" s="41">
        <v>0</v>
      </c>
      <c r="T118" s="41"/>
      <c r="U118" s="41"/>
      <c r="V118" s="41"/>
      <c r="W118" s="41"/>
      <c r="X118" s="41"/>
    </row>
    <row r="119" spans="1:24" hidden="1" outlineLevel="1" collapsed="1">
      <c r="A119" s="8">
        <v>43831</v>
      </c>
      <c r="B119" s="41">
        <v>2358.0816659100001</v>
      </c>
      <c r="C119" s="41">
        <f t="shared" ref="C119" si="468">I119+O119</f>
        <v>1142.8841035200001</v>
      </c>
      <c r="D119" s="41">
        <f t="shared" ref="D119" si="469">J119+P119</f>
        <v>1215.19756239</v>
      </c>
      <c r="E119" s="41">
        <f t="shared" ref="E119" si="470">K119+Q119</f>
        <v>1193.5189961400001</v>
      </c>
      <c r="F119" s="41">
        <f t="shared" ref="F119" si="471">L119+R119</f>
        <v>21.678566239999999</v>
      </c>
      <c r="G119" s="41">
        <f t="shared" ref="G119" si="472">M119+S119</f>
        <v>1E-8</v>
      </c>
      <c r="H119" s="41">
        <f t="shared" ref="H119" si="473">SUM(I119:J119)</f>
        <v>1763.8422075399999</v>
      </c>
      <c r="I119" s="41">
        <v>828.10503485000004</v>
      </c>
      <c r="J119" s="41">
        <f t="shared" ref="J119" si="474">SUM(K119:M119)</f>
        <v>935.73717268999997</v>
      </c>
      <c r="K119" s="41">
        <v>933.62795535999999</v>
      </c>
      <c r="L119" s="41">
        <v>2.10921732</v>
      </c>
      <c r="M119" s="41">
        <v>1E-8</v>
      </c>
      <c r="N119" s="41">
        <f t="shared" ref="N119" si="475">SUM(O119:P119)</f>
        <v>594.23945836999997</v>
      </c>
      <c r="O119" s="41">
        <v>314.77906866999996</v>
      </c>
      <c r="P119" s="41">
        <f t="shared" ref="P119" si="476">SUM(Q119:S119)</f>
        <v>279.46038970000001</v>
      </c>
      <c r="Q119" s="41">
        <v>259.89104078000003</v>
      </c>
      <c r="R119" s="41">
        <v>19.569348919999999</v>
      </c>
      <c r="S119" s="41">
        <v>0</v>
      </c>
      <c r="T119" s="41"/>
      <c r="U119" s="41"/>
      <c r="V119" s="41"/>
      <c r="W119" s="41"/>
      <c r="X119" s="41"/>
    </row>
    <row r="120" spans="1:24" hidden="1" outlineLevel="1" collapsed="1">
      <c r="A120" s="8">
        <v>43862</v>
      </c>
      <c r="B120" s="41">
        <v>2328.7549063199995</v>
      </c>
      <c r="C120" s="41">
        <f t="shared" ref="C120" si="477">I120+O120</f>
        <v>1010.14265114</v>
      </c>
      <c r="D120" s="41">
        <f t="shared" ref="D120" si="478">J120+P120</f>
        <v>1318.6122551799999</v>
      </c>
      <c r="E120" s="41">
        <f t="shared" ref="E120" si="479">K120+Q120</f>
        <v>1259.74116706</v>
      </c>
      <c r="F120" s="41">
        <f t="shared" ref="F120" si="480">L120+R120</f>
        <v>51.427396700000003</v>
      </c>
      <c r="G120" s="41">
        <f t="shared" ref="G120" si="481">M120+S120</f>
        <v>7.4436914199999995</v>
      </c>
      <c r="H120" s="41">
        <f t="shared" ref="H120" si="482">SUM(I120:J120)</f>
        <v>1744.8545329499998</v>
      </c>
      <c r="I120" s="41">
        <v>704.38114996000002</v>
      </c>
      <c r="J120" s="41">
        <f t="shared" ref="J120" si="483">SUM(K120:M120)</f>
        <v>1040.4733829899999</v>
      </c>
      <c r="K120" s="41">
        <v>1032.2216695</v>
      </c>
      <c r="L120" s="41">
        <v>2.2018445799999999</v>
      </c>
      <c r="M120" s="41">
        <v>6.0498689099999998</v>
      </c>
      <c r="N120" s="41">
        <f t="shared" ref="N120" si="484">SUM(O120:P120)</f>
        <v>583.9003733699999</v>
      </c>
      <c r="O120" s="41">
        <v>305.76150117999998</v>
      </c>
      <c r="P120" s="41">
        <f t="shared" ref="P120" si="485">SUM(Q120:S120)</f>
        <v>278.13887218999997</v>
      </c>
      <c r="Q120" s="41">
        <v>227.51949755999999</v>
      </c>
      <c r="R120" s="41">
        <v>49.225552120000003</v>
      </c>
      <c r="S120" s="41">
        <v>1.3938225099999999</v>
      </c>
      <c r="T120" s="41"/>
      <c r="U120" s="41"/>
      <c r="V120" s="41"/>
      <c r="W120" s="41"/>
      <c r="X120" s="41"/>
    </row>
    <row r="121" spans="1:24" hidden="1" outlineLevel="1" collapsed="1">
      <c r="A121" s="8">
        <v>43891</v>
      </c>
      <c r="B121" s="41">
        <v>2449.9094870200001</v>
      </c>
      <c r="C121" s="41">
        <f t="shared" ref="C121" si="486">I121+O121</f>
        <v>1172.1539178800001</v>
      </c>
      <c r="D121" s="41">
        <f t="shared" ref="D121" si="487">J121+P121</f>
        <v>1277.75556914</v>
      </c>
      <c r="E121" s="41">
        <f t="shared" ref="E121" si="488">K121+Q121</f>
        <v>1209.70033721</v>
      </c>
      <c r="F121" s="41">
        <f t="shared" ref="F121" si="489">L121+R121</f>
        <v>60.40224482</v>
      </c>
      <c r="G121" s="41">
        <f t="shared" ref="G121" si="490">M121+S121</f>
        <v>7.6529871100000006</v>
      </c>
      <c r="H121" s="41">
        <f t="shared" ref="H121" si="491">SUM(I121:J121)</f>
        <v>1893.9618854800001</v>
      </c>
      <c r="I121" s="41">
        <v>860.31847227000003</v>
      </c>
      <c r="J121" s="41">
        <f t="shared" ref="J121" si="492">SUM(K121:M121)</f>
        <v>1033.6434132100001</v>
      </c>
      <c r="K121" s="41">
        <v>1025.5711587400001</v>
      </c>
      <c r="L121" s="41">
        <v>2.0127954799999999</v>
      </c>
      <c r="M121" s="41">
        <v>6.0594589900000004</v>
      </c>
      <c r="N121" s="41">
        <f t="shared" ref="N121" si="493">SUM(O121:P121)</f>
        <v>555.94760154000005</v>
      </c>
      <c r="O121" s="41">
        <v>311.83544561000002</v>
      </c>
      <c r="P121" s="41">
        <f t="shared" ref="P121" si="494">SUM(Q121:S121)</f>
        <v>244.11215593</v>
      </c>
      <c r="Q121" s="41">
        <v>184.12917847</v>
      </c>
      <c r="R121" s="41">
        <v>58.389449339999999</v>
      </c>
      <c r="S121" s="41">
        <v>1.59352812</v>
      </c>
      <c r="T121" s="41"/>
      <c r="U121" s="41"/>
      <c r="V121" s="41"/>
      <c r="W121" s="41"/>
      <c r="X121" s="41"/>
    </row>
    <row r="122" spans="1:24" hidden="1" outlineLevel="1" collapsed="1">
      <c r="A122" s="8">
        <v>43922</v>
      </c>
      <c r="B122" s="41">
        <v>2781.15582976</v>
      </c>
      <c r="C122" s="41">
        <f t="shared" ref="C122" si="495">I122+O122</f>
        <v>1414.8990765600001</v>
      </c>
      <c r="D122" s="41">
        <f t="shared" ref="D122" si="496">J122+P122</f>
        <v>1366.2567532</v>
      </c>
      <c r="E122" s="41">
        <f t="shared" ref="E122" si="497">K122+Q122</f>
        <v>1298.7196069900001</v>
      </c>
      <c r="F122" s="41">
        <f t="shared" ref="F122" si="498">L122+R122</f>
        <v>59.948084940000001</v>
      </c>
      <c r="G122" s="41">
        <f t="shared" ref="G122" si="499">M122+S122</f>
        <v>7.5890612700000002</v>
      </c>
      <c r="H122" s="41">
        <f t="shared" ref="H122" si="500">SUM(I122:J122)</f>
        <v>2158.6207564300003</v>
      </c>
      <c r="I122" s="41">
        <v>992.55234460000008</v>
      </c>
      <c r="J122" s="41">
        <f t="shared" ref="J122" si="501">SUM(K122:M122)</f>
        <v>1166.0684118300001</v>
      </c>
      <c r="K122" s="41">
        <v>1156.26676176</v>
      </c>
      <c r="L122" s="41">
        <v>3.7441090400000001</v>
      </c>
      <c r="M122" s="41">
        <v>6.0575410300000003</v>
      </c>
      <c r="N122" s="41">
        <f t="shared" ref="N122" si="502">SUM(O122:P122)</f>
        <v>622.53507333000005</v>
      </c>
      <c r="O122" s="41">
        <v>422.34673196</v>
      </c>
      <c r="P122" s="41">
        <f t="shared" ref="P122" si="503">SUM(Q122:S122)</f>
        <v>200.18834137000002</v>
      </c>
      <c r="Q122" s="41">
        <v>142.45284523000001</v>
      </c>
      <c r="R122" s="41">
        <v>56.203975900000003</v>
      </c>
      <c r="S122" s="41">
        <v>1.5315202400000001</v>
      </c>
      <c r="T122" s="41"/>
      <c r="U122" s="41"/>
      <c r="V122" s="41"/>
      <c r="W122" s="41"/>
      <c r="X122" s="41"/>
    </row>
    <row r="123" spans="1:24" hidden="1" outlineLevel="1" collapsed="1">
      <c r="A123" s="8">
        <v>43952</v>
      </c>
      <c r="B123" s="41">
        <v>2941.6210249199999</v>
      </c>
      <c r="C123" s="41">
        <f t="shared" ref="C123" si="504">I123+O123</f>
        <v>1481.14630207</v>
      </c>
      <c r="D123" s="41">
        <f t="shared" ref="D123" si="505">J123+P123</f>
        <v>1460.47472285</v>
      </c>
      <c r="E123" s="41">
        <f t="shared" ref="E123" si="506">K123+Q123</f>
        <v>1392.75450335</v>
      </c>
      <c r="F123" s="41">
        <f t="shared" ref="F123" si="507">L123+R123</f>
        <v>58.538897290000001</v>
      </c>
      <c r="G123" s="41">
        <f t="shared" ref="G123" si="508">M123+S123</f>
        <v>9.1813222100000011</v>
      </c>
      <c r="H123" s="41">
        <f t="shared" ref="H123" si="509">SUM(I123:J123)</f>
        <v>2326.76997639</v>
      </c>
      <c r="I123" s="41">
        <v>1060.9023226100001</v>
      </c>
      <c r="J123" s="41">
        <f t="shared" ref="J123" si="510">SUM(K123:M123)</f>
        <v>1265.86765378</v>
      </c>
      <c r="K123" s="41">
        <v>1255.74626474</v>
      </c>
      <c r="L123" s="41">
        <v>2.4679719100000002</v>
      </c>
      <c r="M123" s="41">
        <v>7.6534171300000002</v>
      </c>
      <c r="N123" s="41">
        <f t="shared" ref="N123" si="511">SUM(O123:P123)</f>
        <v>614.85104853000007</v>
      </c>
      <c r="O123" s="41">
        <v>420.24397946000005</v>
      </c>
      <c r="P123" s="41">
        <f t="shared" ref="P123" si="512">SUM(Q123:S123)</f>
        <v>194.60706907000002</v>
      </c>
      <c r="Q123" s="41">
        <v>137.00823861000001</v>
      </c>
      <c r="R123" s="41">
        <v>56.070925379999998</v>
      </c>
      <c r="S123" s="41">
        <v>1.52790508</v>
      </c>
      <c r="T123" s="41"/>
      <c r="U123" s="41"/>
      <c r="V123" s="41"/>
      <c r="W123" s="41"/>
      <c r="X123" s="41"/>
    </row>
    <row r="124" spans="1:24" hidden="1" outlineLevel="1" collapsed="1">
      <c r="A124" s="8">
        <v>43983</v>
      </c>
      <c r="B124" s="41">
        <v>2917.7428424199998</v>
      </c>
      <c r="C124" s="41">
        <f t="shared" ref="C124" si="513">I124+O124</f>
        <v>1480.51856563</v>
      </c>
      <c r="D124" s="41">
        <f t="shared" ref="D124" si="514">J124+P124</f>
        <v>1437.22427679</v>
      </c>
      <c r="E124" s="41">
        <f t="shared" ref="E124" si="515">K124+Q124</f>
        <v>1369.1516505</v>
      </c>
      <c r="F124" s="41">
        <f t="shared" ref="F124" si="516">L124+R124</f>
        <v>58.591385649999999</v>
      </c>
      <c r="G124" s="41">
        <f t="shared" ref="G124" si="517">M124+S124</f>
        <v>9.4812406399999993</v>
      </c>
      <c r="H124" s="41">
        <f t="shared" ref="H124" si="518">SUM(I124:J124)</f>
        <v>2321.52927443</v>
      </c>
      <c r="I124" s="41">
        <v>1077.82502305</v>
      </c>
      <c r="J124" s="41">
        <f t="shared" ref="J124" si="519">SUM(K124:M124)</f>
        <v>1243.70425138</v>
      </c>
      <c r="K124" s="41">
        <v>1232.7694603699999</v>
      </c>
      <c r="L124" s="41">
        <v>2.9692167700000001</v>
      </c>
      <c r="M124" s="41">
        <v>7.9655742399999996</v>
      </c>
      <c r="N124" s="41">
        <f t="shared" ref="N124" si="520">SUM(O124:P124)</f>
        <v>596.21356799</v>
      </c>
      <c r="O124" s="41">
        <v>402.69354258000004</v>
      </c>
      <c r="P124" s="41">
        <f t="shared" ref="P124" si="521">SUM(Q124:S124)</f>
        <v>193.52002540999999</v>
      </c>
      <c r="Q124" s="41">
        <v>136.38219013</v>
      </c>
      <c r="R124" s="41">
        <v>55.622168879999997</v>
      </c>
      <c r="S124" s="41">
        <v>1.5156664</v>
      </c>
      <c r="T124" s="41"/>
      <c r="U124" s="41"/>
      <c r="V124" s="41"/>
      <c r="W124" s="41"/>
      <c r="X124" s="41"/>
    </row>
    <row r="125" spans="1:24" hidden="1" outlineLevel="1" collapsed="1">
      <c r="A125" s="8">
        <v>44013</v>
      </c>
      <c r="B125" s="41">
        <v>3203.6254850700002</v>
      </c>
      <c r="C125" s="41">
        <f t="shared" ref="C125" si="522">I125+O125</f>
        <v>1615.9325149800002</v>
      </c>
      <c r="D125" s="41">
        <f t="shared" ref="D125" si="523">J125+P125</f>
        <v>1587.6929700899996</v>
      </c>
      <c r="E125" s="41">
        <f t="shared" ref="E125" si="524">K125+Q125</f>
        <v>1415.3676661799998</v>
      </c>
      <c r="F125" s="41">
        <f t="shared" ref="F125" si="525">L125+R125</f>
        <v>63.431054549999999</v>
      </c>
      <c r="G125" s="41">
        <f t="shared" ref="G125" si="526">M125+S125</f>
        <v>108.89424936</v>
      </c>
      <c r="H125" s="41">
        <f t="shared" ref="H125" si="527">SUM(I125:J125)</f>
        <v>2436.4852617799997</v>
      </c>
      <c r="I125" s="41">
        <v>1134.4163837900001</v>
      </c>
      <c r="J125" s="41">
        <f t="shared" ref="J125" si="528">SUM(K125:M125)</f>
        <v>1302.0688779899997</v>
      </c>
      <c r="K125" s="41">
        <v>1189.0237503199999</v>
      </c>
      <c r="L125" s="41">
        <v>5.72338389</v>
      </c>
      <c r="M125" s="41">
        <v>107.32174378000001</v>
      </c>
      <c r="N125" s="41">
        <f t="shared" ref="N125" si="529">SUM(O125:P125)</f>
        <v>767.14022328999999</v>
      </c>
      <c r="O125" s="41">
        <v>481.51613119000001</v>
      </c>
      <c r="P125" s="41">
        <f t="shared" ref="P125" si="530">SUM(Q125:S125)</f>
        <v>285.62409209999998</v>
      </c>
      <c r="Q125" s="41">
        <v>226.34391586000001</v>
      </c>
      <c r="R125" s="41">
        <v>57.707670659999998</v>
      </c>
      <c r="S125" s="41">
        <v>1.5725055800000001</v>
      </c>
      <c r="T125" s="41"/>
      <c r="U125" s="41"/>
      <c r="V125" s="41"/>
      <c r="W125" s="41"/>
      <c r="X125" s="41"/>
    </row>
    <row r="126" spans="1:24" hidden="1" outlineLevel="1" collapsed="1">
      <c r="A126" s="8">
        <v>44044</v>
      </c>
      <c r="B126" s="41">
        <v>3056.2853783499995</v>
      </c>
      <c r="C126" s="41">
        <f t="shared" ref="C126" si="531">I126+O126</f>
        <v>1531.5435693099998</v>
      </c>
      <c r="D126" s="41">
        <f t="shared" ref="D126" si="532">J126+P126</f>
        <v>1524.7418090400001</v>
      </c>
      <c r="E126" s="41">
        <f t="shared" ref="E126" si="533">K126+Q126</f>
        <v>1295.9045381400001</v>
      </c>
      <c r="F126" s="41">
        <f t="shared" ref="F126" si="534">L126+R126</f>
        <v>68.01008444</v>
      </c>
      <c r="G126" s="41">
        <f t="shared" ref="G126" si="535">M126+S126</f>
        <v>160.82718646000001</v>
      </c>
      <c r="H126" s="41">
        <f t="shared" ref="H126" si="536">SUM(I126:J126)</f>
        <v>2434.6176549800002</v>
      </c>
      <c r="I126" s="41">
        <v>1115.4568488499999</v>
      </c>
      <c r="J126" s="41">
        <f t="shared" ref="J126" si="537">SUM(K126:M126)</f>
        <v>1319.1608061300001</v>
      </c>
      <c r="K126" s="41">
        <v>1149.14259315</v>
      </c>
      <c r="L126" s="41">
        <v>10.751300179999999</v>
      </c>
      <c r="M126" s="41">
        <v>159.2669128</v>
      </c>
      <c r="N126" s="41">
        <f t="shared" ref="N126" si="538">SUM(O126:P126)</f>
        <v>621.66772336999998</v>
      </c>
      <c r="O126" s="41">
        <v>416.08672045999998</v>
      </c>
      <c r="P126" s="41">
        <f t="shared" ref="P126" si="539">SUM(Q126:S126)</f>
        <v>205.58100291</v>
      </c>
      <c r="Q126" s="41">
        <v>146.76194498999999</v>
      </c>
      <c r="R126" s="41">
        <v>57.258784259999999</v>
      </c>
      <c r="S126" s="41">
        <v>1.56027366</v>
      </c>
      <c r="T126" s="41"/>
      <c r="U126" s="41"/>
      <c r="V126" s="41"/>
      <c r="W126" s="41"/>
      <c r="X126" s="41"/>
    </row>
    <row r="127" spans="1:24" hidden="1" outlineLevel="1" collapsed="1">
      <c r="A127" s="8">
        <v>44075</v>
      </c>
      <c r="B127" s="41">
        <v>3161.5742223200004</v>
      </c>
      <c r="C127" s="41">
        <f t="shared" ref="C127" si="540">I127+O127</f>
        <v>1575.1291498599999</v>
      </c>
      <c r="D127" s="41">
        <f t="shared" ref="D127" si="541">J127+P127</f>
        <v>1586.4450724600001</v>
      </c>
      <c r="E127" s="41">
        <f t="shared" ref="E127" si="542">K127+Q127</f>
        <v>1344.09492903</v>
      </c>
      <c r="F127" s="41">
        <f t="shared" ref="F127" si="543">L127+R127</f>
        <v>80.804528540000007</v>
      </c>
      <c r="G127" s="41">
        <f t="shared" ref="G127" si="544">M127+S127</f>
        <v>161.54561489</v>
      </c>
      <c r="H127" s="41">
        <f t="shared" ref="H127" si="545">SUM(I127:J127)</f>
        <v>2571.4526234200002</v>
      </c>
      <c r="I127" s="41">
        <v>1255.57407122</v>
      </c>
      <c r="J127" s="41">
        <f t="shared" ref="J127" si="546">SUM(K127:M127)</f>
        <v>1315.8785522000001</v>
      </c>
      <c r="K127" s="41">
        <v>1134.10557773</v>
      </c>
      <c r="L127" s="41">
        <v>21.8342597</v>
      </c>
      <c r="M127" s="41">
        <v>159.93871476999999</v>
      </c>
      <c r="N127" s="41">
        <f t="shared" ref="N127" si="547">SUM(O127:P127)</f>
        <v>590.12159889999998</v>
      </c>
      <c r="O127" s="41">
        <v>319.55507864000003</v>
      </c>
      <c r="P127" s="41">
        <f t="shared" ref="P127" si="548">SUM(Q127:S127)</f>
        <v>270.56652026</v>
      </c>
      <c r="Q127" s="41">
        <v>209.98935130000001</v>
      </c>
      <c r="R127" s="41">
        <v>58.970268840000003</v>
      </c>
      <c r="S127" s="41">
        <v>1.6069001199999999</v>
      </c>
      <c r="T127" s="41"/>
      <c r="U127" s="41"/>
      <c r="V127" s="41"/>
      <c r="W127" s="41"/>
      <c r="X127" s="41"/>
    </row>
    <row r="128" spans="1:24" hidden="1" outlineLevel="1" collapsed="1">
      <c r="A128" s="8">
        <v>44105</v>
      </c>
      <c r="B128" s="41">
        <v>3147.7297240999997</v>
      </c>
      <c r="C128" s="41">
        <f t="shared" ref="C128" si="549">I128+O128</f>
        <v>1485.5156751999998</v>
      </c>
      <c r="D128" s="41">
        <f t="shared" ref="D128" si="550">J128+P128</f>
        <v>1662.2140489000001</v>
      </c>
      <c r="E128" s="41">
        <f t="shared" ref="E128" si="551">K128+Q128</f>
        <v>1386.0586751400001</v>
      </c>
      <c r="F128" s="41">
        <f t="shared" ref="F128" si="552">L128+R128</f>
        <v>73.353577360000003</v>
      </c>
      <c r="G128" s="41">
        <f t="shared" ref="G128" si="553">M128+S128</f>
        <v>202.8017964</v>
      </c>
      <c r="H128" s="41">
        <f t="shared" ref="H128" si="554">SUM(I128:J128)</f>
        <v>2485.8663285399998</v>
      </c>
      <c r="I128" s="41">
        <v>1195.8446098499999</v>
      </c>
      <c r="J128" s="41">
        <f t="shared" ref="J128" si="555">SUM(K128:M128)</f>
        <v>1290.0217186900002</v>
      </c>
      <c r="K128" s="41">
        <v>1074.74566153</v>
      </c>
      <c r="L128" s="41">
        <v>14.08918622</v>
      </c>
      <c r="M128" s="41">
        <v>201.18687094000001</v>
      </c>
      <c r="N128" s="41">
        <f t="shared" ref="N128" si="556">SUM(O128:P128)</f>
        <v>661.86339556000007</v>
      </c>
      <c r="O128" s="41">
        <v>289.67106535000005</v>
      </c>
      <c r="P128" s="41">
        <f t="shared" ref="P128" si="557">SUM(Q128:S128)</f>
        <v>372.19233020999997</v>
      </c>
      <c r="Q128" s="41">
        <v>311.31301360999998</v>
      </c>
      <c r="R128" s="41">
        <v>59.264391140000001</v>
      </c>
      <c r="S128" s="41">
        <v>1.61492546</v>
      </c>
      <c r="T128" s="41"/>
      <c r="U128" s="41"/>
      <c r="V128" s="41"/>
      <c r="W128" s="41"/>
      <c r="X128" s="41"/>
    </row>
    <row r="129" spans="1:24" hidden="1" outlineLevel="1" collapsed="1">
      <c r="A129" s="8">
        <v>44136</v>
      </c>
      <c r="B129" s="41">
        <v>3171.27760872</v>
      </c>
      <c r="C129" s="41">
        <f t="shared" ref="C129" si="558">I129+O129</f>
        <v>1499.0533439800001</v>
      </c>
      <c r="D129" s="41">
        <f t="shared" ref="D129" si="559">J129+P129</f>
        <v>1672.2242647399999</v>
      </c>
      <c r="E129" s="41">
        <f t="shared" ref="E129" si="560">K129+Q129</f>
        <v>1390.14185464</v>
      </c>
      <c r="F129" s="41">
        <f t="shared" ref="F129" si="561">L129+R129</f>
        <v>76.946269090000001</v>
      </c>
      <c r="G129" s="41">
        <f t="shared" ref="G129" si="562">M129+S129</f>
        <v>205.13614100999999</v>
      </c>
      <c r="H129" s="41">
        <f t="shared" ref="H129" si="563">SUM(I129:J129)</f>
        <v>2609.2523683600002</v>
      </c>
      <c r="I129" s="41">
        <v>1250.2748506600001</v>
      </c>
      <c r="J129" s="41">
        <f t="shared" ref="J129" si="564">SUM(K129:M129)</f>
        <v>1358.9775176999999</v>
      </c>
      <c r="K129" s="41">
        <v>1137.8344690399999</v>
      </c>
      <c r="L129" s="41">
        <v>17.623415189999999</v>
      </c>
      <c r="M129" s="41">
        <v>203.51963347</v>
      </c>
      <c r="N129" s="41">
        <f t="shared" ref="N129" si="565">SUM(O129:P129)</f>
        <v>562.02524036</v>
      </c>
      <c r="O129" s="41">
        <v>248.77849332</v>
      </c>
      <c r="P129" s="41">
        <f t="shared" ref="P129" si="566">SUM(Q129:S129)</f>
        <v>313.24674704</v>
      </c>
      <c r="Q129" s="41">
        <v>252.3073856</v>
      </c>
      <c r="R129" s="41">
        <v>59.322853899999998</v>
      </c>
      <c r="S129" s="41">
        <v>1.61650754</v>
      </c>
      <c r="T129" s="41"/>
      <c r="U129" s="41"/>
      <c r="V129" s="41"/>
      <c r="W129" s="41"/>
      <c r="X129" s="41"/>
    </row>
    <row r="130" spans="1:24" hidden="1" outlineLevel="1" collapsed="1">
      <c r="A130" s="8">
        <v>44166</v>
      </c>
      <c r="B130" s="41">
        <v>3479.7578383300006</v>
      </c>
      <c r="C130" s="41">
        <f t="shared" ref="C130" si="567">I130+O130</f>
        <v>1822.4170248899998</v>
      </c>
      <c r="D130" s="41">
        <f t="shared" ref="D130" si="568">J130+P130</f>
        <v>1657.3408134399999</v>
      </c>
      <c r="E130" s="41">
        <f t="shared" ref="E130" si="569">K130+Q130</f>
        <v>1314.56082356</v>
      </c>
      <c r="F130" s="41">
        <f t="shared" ref="F130" si="570">L130+R130</f>
        <v>76.552601159999995</v>
      </c>
      <c r="G130" s="41">
        <f t="shared" ref="G130" si="571">M130+S130</f>
        <v>266.22738872000002</v>
      </c>
      <c r="H130" s="41">
        <f t="shared" ref="H130" si="572">SUM(I130:J130)</f>
        <v>2947.1740567099996</v>
      </c>
      <c r="I130" s="41">
        <v>1521.0907081799999</v>
      </c>
      <c r="J130" s="41">
        <f t="shared" ref="J130" si="573">SUM(K130:M130)</f>
        <v>1426.08334853</v>
      </c>
      <c r="K130" s="41">
        <v>1143.83223434</v>
      </c>
      <c r="L130" s="41">
        <v>17.629354899999999</v>
      </c>
      <c r="M130" s="41">
        <v>264.62175929</v>
      </c>
      <c r="N130" s="41">
        <f t="shared" ref="N130" si="574">SUM(O130:P130)</f>
        <v>532.58378161999997</v>
      </c>
      <c r="O130" s="41">
        <v>301.32631670999996</v>
      </c>
      <c r="P130" s="41">
        <f t="shared" ref="P130" si="575">SUM(Q130:S130)</f>
        <v>231.25746490999998</v>
      </c>
      <c r="Q130" s="41">
        <v>170.72858922</v>
      </c>
      <c r="R130" s="41">
        <v>58.923246259999999</v>
      </c>
      <c r="S130" s="41">
        <v>1.60562943</v>
      </c>
      <c r="T130" s="41"/>
      <c r="U130" s="41"/>
      <c r="V130" s="41"/>
      <c r="W130" s="41"/>
      <c r="X130" s="41"/>
    </row>
    <row r="131" spans="1:24" hidden="1" outlineLevel="1" collapsed="1">
      <c r="A131" s="8">
        <v>44197</v>
      </c>
      <c r="B131" s="41">
        <v>3533.0805972899998</v>
      </c>
      <c r="C131" s="41">
        <f t="shared" ref="C131" si="576">I131+O131</f>
        <v>1730.7461688200001</v>
      </c>
      <c r="D131" s="41">
        <f t="shared" ref="D131" si="577">J131+P131</f>
        <v>1802.3344284700001</v>
      </c>
      <c r="E131" s="41">
        <f t="shared" ref="E131" si="578">K131+Q131</f>
        <v>1422.94548538</v>
      </c>
      <c r="F131" s="41">
        <f t="shared" ref="F131" si="579">L131+R131</f>
        <v>82.538593890000001</v>
      </c>
      <c r="G131" s="41">
        <f t="shared" ref="G131" si="580">M131+S131</f>
        <v>296.85034920000004</v>
      </c>
      <c r="H131" s="41">
        <f t="shared" ref="H131" si="581">SUM(I131:J131)</f>
        <v>2964.00055221</v>
      </c>
      <c r="I131" s="41">
        <v>1390.39928192</v>
      </c>
      <c r="J131" s="41">
        <f t="shared" ref="J131" si="582">SUM(K131:M131)</f>
        <v>1573.6012702900002</v>
      </c>
      <c r="K131" s="41">
        <v>1254.5666195700001</v>
      </c>
      <c r="L131" s="41">
        <v>23.785300750000001</v>
      </c>
      <c r="M131" s="41">
        <v>295.24934997000003</v>
      </c>
      <c r="N131" s="41">
        <f t="shared" ref="N131" si="583">SUM(O131:P131)</f>
        <v>569.08004507999999</v>
      </c>
      <c r="O131" s="41">
        <v>340.34688690000002</v>
      </c>
      <c r="P131" s="41">
        <f t="shared" ref="P131" si="584">SUM(Q131:S131)</f>
        <v>228.73315818000003</v>
      </c>
      <c r="Q131" s="41">
        <v>168.37886581000001</v>
      </c>
      <c r="R131" s="41">
        <v>58.753293139999997</v>
      </c>
      <c r="S131" s="41">
        <v>1.60099923</v>
      </c>
      <c r="T131" s="41"/>
      <c r="U131" s="41"/>
      <c r="V131" s="41"/>
      <c r="W131" s="41"/>
      <c r="X131" s="41"/>
    </row>
    <row r="132" spans="1:24" hidden="1" outlineLevel="1" collapsed="1">
      <c r="A132" s="8">
        <v>44228</v>
      </c>
      <c r="B132" s="41">
        <v>4058.2224723599998</v>
      </c>
      <c r="C132" s="41">
        <f t="shared" ref="C132" si="585">I132+O132</f>
        <v>1945.6310120400001</v>
      </c>
      <c r="D132" s="41">
        <f t="shared" ref="D132" si="586">J132+P132</f>
        <v>2112.5914603199999</v>
      </c>
      <c r="E132" s="41">
        <f t="shared" ref="E132" si="587">K132+Q132</f>
        <v>1714.87426041</v>
      </c>
      <c r="F132" s="41">
        <f t="shared" ref="F132" si="588">L132+R132</f>
        <v>84.591859459999995</v>
      </c>
      <c r="G132" s="41">
        <f t="shared" ref="G132" si="589">M132+S132</f>
        <v>313.12534045000001</v>
      </c>
      <c r="H132" s="41">
        <f t="shared" ref="H132" si="590">SUM(I132:J132)</f>
        <v>3475.9721408699997</v>
      </c>
      <c r="I132" s="41">
        <v>1534.35247213</v>
      </c>
      <c r="J132" s="41">
        <f t="shared" ref="J132" si="591">SUM(K132:M132)</f>
        <v>1941.61966874</v>
      </c>
      <c r="K132" s="41">
        <v>1603.68310021</v>
      </c>
      <c r="L132" s="41">
        <v>26.396978499999999</v>
      </c>
      <c r="M132" s="41">
        <v>311.53959003</v>
      </c>
      <c r="N132" s="41">
        <f t="shared" ref="N132" si="592">SUM(O132:P132)</f>
        <v>582.25033149000001</v>
      </c>
      <c r="O132" s="41">
        <v>411.27853991000001</v>
      </c>
      <c r="P132" s="41">
        <f t="shared" ref="P132" si="593">SUM(Q132:S132)</f>
        <v>170.97179158</v>
      </c>
      <c r="Q132" s="41">
        <v>111.1911602</v>
      </c>
      <c r="R132" s="41">
        <v>58.194880959999999</v>
      </c>
      <c r="S132" s="41">
        <v>1.5857504200000001</v>
      </c>
      <c r="T132" s="41"/>
      <c r="U132" s="41"/>
      <c r="V132" s="41"/>
      <c r="W132" s="41"/>
      <c r="X132" s="41"/>
    </row>
    <row r="133" spans="1:24" hidden="1" outlineLevel="1" collapsed="1">
      <c r="A133" s="8">
        <v>44256</v>
      </c>
      <c r="B133" s="41">
        <v>4159.9145469800005</v>
      </c>
      <c r="C133" s="41">
        <f t="shared" ref="C133" si="594">I133+O133</f>
        <v>1861.2375078300001</v>
      </c>
      <c r="D133" s="41">
        <f t="shared" ref="D133" si="595">J133+P133</f>
        <v>2298.6770391500004</v>
      </c>
      <c r="E133" s="41">
        <f t="shared" ref="E133" si="596">K133+Q133</f>
        <v>1883.1141690000002</v>
      </c>
      <c r="F133" s="41">
        <f t="shared" ref="F133" si="597">L133+R133</f>
        <v>48.254419140000003</v>
      </c>
      <c r="G133" s="41">
        <f t="shared" ref="G133" si="598">M133+S133</f>
        <v>367.30845101</v>
      </c>
      <c r="H133" s="41">
        <f t="shared" ref="H133" si="599">SUM(I133:J133)</f>
        <v>3579.5659740600004</v>
      </c>
      <c r="I133" s="41">
        <v>1443.5807326200002</v>
      </c>
      <c r="J133" s="41">
        <f t="shared" ref="J133" si="600">SUM(K133:M133)</f>
        <v>2135.9852414400002</v>
      </c>
      <c r="K133" s="41">
        <v>1776.1961264400002</v>
      </c>
      <c r="L133" s="41">
        <v>48.254419140000003</v>
      </c>
      <c r="M133" s="41">
        <v>311.53469586</v>
      </c>
      <c r="N133" s="41">
        <f t="shared" ref="N133" si="601">SUM(O133:P133)</f>
        <v>580.34857291999992</v>
      </c>
      <c r="O133" s="41">
        <v>417.65677520999998</v>
      </c>
      <c r="P133" s="41">
        <f t="shared" ref="P133" si="602">SUM(Q133:S133)</f>
        <v>162.69179771</v>
      </c>
      <c r="Q133" s="41">
        <v>106.91804256</v>
      </c>
      <c r="R133" s="41">
        <v>0</v>
      </c>
      <c r="S133" s="41">
        <v>55.77375515</v>
      </c>
      <c r="T133" s="41"/>
      <c r="U133" s="41"/>
      <c r="V133" s="41"/>
      <c r="W133" s="41"/>
      <c r="X133" s="41"/>
    </row>
    <row r="134" spans="1:24" hidden="1" outlineLevel="1" collapsed="1">
      <c r="A134" s="8">
        <v>44287</v>
      </c>
      <c r="B134" s="41">
        <v>3870.3638733399994</v>
      </c>
      <c r="C134" s="41">
        <f t="shared" ref="C134" si="603">I134+O134</f>
        <v>2130.4287202300002</v>
      </c>
      <c r="D134" s="41">
        <f t="shared" ref="D134" si="604">J134+P134</f>
        <v>1739.9351531099999</v>
      </c>
      <c r="E134" s="41">
        <f t="shared" ref="E134" si="605">K134+Q134</f>
        <v>1670.9797386099999</v>
      </c>
      <c r="F134" s="41">
        <f t="shared" ref="F134" si="606">L134+R134</f>
        <v>60.163416089999998</v>
      </c>
      <c r="G134" s="41">
        <f t="shared" ref="G134" si="607">M134+S134</f>
        <v>8.7919984099999997</v>
      </c>
      <c r="H134" s="41">
        <f t="shared" ref="H134" si="608">SUM(I134:J134)</f>
        <v>3374.3516346599999</v>
      </c>
      <c r="I134" s="41">
        <v>1738.47574091</v>
      </c>
      <c r="J134" s="41">
        <f t="shared" ref="J134" si="609">SUM(K134:M134)</f>
        <v>1635.8758937499999</v>
      </c>
      <c r="K134" s="41">
        <v>1566.92047925</v>
      </c>
      <c r="L134" s="41">
        <v>60.163416089999998</v>
      </c>
      <c r="M134" s="41">
        <v>8.7919984099999997</v>
      </c>
      <c r="N134" s="41">
        <f t="shared" ref="N134" si="610">SUM(O134:P134)</f>
        <v>496.01223868</v>
      </c>
      <c r="O134" s="41">
        <v>391.95297932</v>
      </c>
      <c r="P134" s="41">
        <f t="shared" ref="P134" si="611">SUM(Q134:S134)</f>
        <v>104.05925936</v>
      </c>
      <c r="Q134" s="41">
        <v>104.05925936</v>
      </c>
      <c r="R134" s="41">
        <v>0</v>
      </c>
      <c r="S134" s="41">
        <v>0</v>
      </c>
      <c r="T134" s="41"/>
      <c r="U134" s="41"/>
      <c r="V134" s="41"/>
      <c r="W134" s="41"/>
      <c r="X134" s="41"/>
    </row>
    <row r="135" spans="1:24" hidden="1" outlineLevel="1" collapsed="1">
      <c r="A135" s="8">
        <v>44317</v>
      </c>
      <c r="B135" s="41">
        <v>3638.4909845900002</v>
      </c>
      <c r="C135" s="41">
        <f t="shared" ref="C135" si="612">I135+O135</f>
        <v>2070.9942576600001</v>
      </c>
      <c r="D135" s="41">
        <f t="shared" ref="D135" si="613">J135+P135</f>
        <v>1567.49672693</v>
      </c>
      <c r="E135" s="41">
        <f t="shared" ref="E135" si="614">K135+Q135</f>
        <v>1490.0831272299999</v>
      </c>
      <c r="F135" s="41">
        <f t="shared" ref="F135" si="615">L135+R135</f>
        <v>69.136677169999999</v>
      </c>
      <c r="G135" s="41">
        <f t="shared" ref="G135" si="616">M135+S135</f>
        <v>8.2769225300000002</v>
      </c>
      <c r="H135" s="41">
        <f t="shared" ref="H135" si="617">SUM(I135:J135)</f>
        <v>3272.53042701</v>
      </c>
      <c r="I135" s="41">
        <v>1708.09595515</v>
      </c>
      <c r="J135" s="41">
        <f t="shared" ref="J135" si="618">SUM(K135:M135)</f>
        <v>1564.43447186</v>
      </c>
      <c r="K135" s="41">
        <v>1487.02087216</v>
      </c>
      <c r="L135" s="41">
        <v>69.136677169999999</v>
      </c>
      <c r="M135" s="41">
        <v>8.2769225300000002</v>
      </c>
      <c r="N135" s="41">
        <f t="shared" ref="N135" si="619">SUM(O135:P135)</f>
        <v>365.96055758</v>
      </c>
      <c r="O135" s="41">
        <v>362.89830251000001</v>
      </c>
      <c r="P135" s="41">
        <f t="shared" ref="P135" si="620">SUM(Q135:S135)</f>
        <v>3.06225507</v>
      </c>
      <c r="Q135" s="41">
        <v>3.06225507</v>
      </c>
      <c r="R135" s="41">
        <v>0</v>
      </c>
      <c r="S135" s="41">
        <v>0</v>
      </c>
      <c r="T135" s="41"/>
      <c r="U135" s="41"/>
      <c r="V135" s="41"/>
      <c r="W135" s="41"/>
      <c r="X135" s="41"/>
    </row>
    <row r="136" spans="1:24" hidden="1" outlineLevel="1" collapsed="1">
      <c r="A136" s="8">
        <v>44348</v>
      </c>
      <c r="B136" s="41">
        <v>3019.4681844699999</v>
      </c>
      <c r="C136" s="41">
        <f t="shared" ref="C136" si="621">I136+O136</f>
        <v>1818.37901833</v>
      </c>
      <c r="D136" s="41">
        <f t="shared" ref="D136" si="622">J136+P136</f>
        <v>1201.0891661399999</v>
      </c>
      <c r="E136" s="41">
        <f t="shared" ref="E136" si="623">K136+Q136</f>
        <v>1142.0159154099999</v>
      </c>
      <c r="F136" s="41">
        <f t="shared" ref="F136" si="624">L136+R136</f>
        <v>50.484913429999999</v>
      </c>
      <c r="G136" s="41">
        <f t="shared" ref="G136" si="625">M136+S136</f>
        <v>8.5883372999999992</v>
      </c>
      <c r="H136" s="41">
        <f t="shared" ref="H136" si="626">SUM(I136:J136)</f>
        <v>2654.5929219899999</v>
      </c>
      <c r="I136" s="41">
        <v>1456.53026841</v>
      </c>
      <c r="J136" s="41">
        <f t="shared" ref="J136" si="627">SUM(K136:M136)</f>
        <v>1198.06265358</v>
      </c>
      <c r="K136" s="41">
        <v>1138.98940285</v>
      </c>
      <c r="L136" s="41">
        <v>50.484913429999999</v>
      </c>
      <c r="M136" s="41">
        <v>8.5883372999999992</v>
      </c>
      <c r="N136" s="41">
        <f t="shared" ref="N136" si="628">SUM(O136:P136)</f>
        <v>364.87526248</v>
      </c>
      <c r="O136" s="41">
        <v>361.84874991999999</v>
      </c>
      <c r="P136" s="41">
        <f t="shared" ref="P136" si="629">SUM(Q136:S136)</f>
        <v>3.02651256</v>
      </c>
      <c r="Q136" s="41">
        <v>3.02651256</v>
      </c>
      <c r="R136" s="41">
        <v>0</v>
      </c>
      <c r="S136" s="41">
        <v>0</v>
      </c>
      <c r="T136" s="41"/>
      <c r="U136" s="41"/>
      <c r="V136" s="41"/>
      <c r="W136" s="41"/>
      <c r="X136" s="41"/>
    </row>
    <row r="137" spans="1:24" hidden="1" outlineLevel="1" collapsed="1">
      <c r="A137" s="8">
        <v>44378</v>
      </c>
      <c r="B137" s="41">
        <v>2924.866145</v>
      </c>
      <c r="C137" s="41">
        <f t="shared" ref="C137" si="630">I137+O137</f>
        <v>1891.22427163</v>
      </c>
      <c r="D137" s="41">
        <f t="shared" ref="D137" si="631">J137+P137</f>
        <v>1033.64187337</v>
      </c>
      <c r="E137" s="41">
        <f t="shared" ref="E137" si="632">K137+Q137</f>
        <v>959.40911317999996</v>
      </c>
      <c r="F137" s="41">
        <f t="shared" ref="F137" si="633">L137+R137</f>
        <v>64.991800859999998</v>
      </c>
      <c r="G137" s="41">
        <f t="shared" ref="G137" si="634">M137+S137</f>
        <v>9.2409593300000008</v>
      </c>
      <c r="H137" s="41">
        <f t="shared" ref="H137" si="635">SUM(I137:J137)</f>
        <v>2555.4726978600002</v>
      </c>
      <c r="I137" s="41">
        <v>1524.8254409399999</v>
      </c>
      <c r="J137" s="41">
        <f t="shared" ref="J137" si="636">SUM(K137:M137)</f>
        <v>1030.64725692</v>
      </c>
      <c r="K137" s="41">
        <v>956.41449673</v>
      </c>
      <c r="L137" s="41">
        <v>64.991800859999998</v>
      </c>
      <c r="M137" s="41">
        <v>9.2409593300000008</v>
      </c>
      <c r="N137" s="41">
        <f t="shared" ref="N137" si="637">SUM(O137:P137)</f>
        <v>369.39344714000003</v>
      </c>
      <c r="O137" s="41">
        <v>366.39883069000001</v>
      </c>
      <c r="P137" s="41">
        <f t="shared" ref="P137" si="638">SUM(Q137:S137)</f>
        <v>2.9946164500000001</v>
      </c>
      <c r="Q137" s="41">
        <v>2.9946164500000001</v>
      </c>
      <c r="R137" s="41">
        <v>0</v>
      </c>
      <c r="S137" s="41">
        <v>0</v>
      </c>
      <c r="T137" s="41"/>
      <c r="U137" s="41"/>
      <c r="V137" s="41"/>
      <c r="W137" s="41"/>
      <c r="X137" s="41"/>
    </row>
    <row r="138" spans="1:24" hidden="1" outlineLevel="1" collapsed="1">
      <c r="A138" s="8">
        <v>44409</v>
      </c>
      <c r="B138" s="41">
        <v>2642.01671859</v>
      </c>
      <c r="C138" s="41">
        <f t="shared" ref="C138" si="639">I138+O138</f>
        <v>1682.94586196</v>
      </c>
      <c r="D138" s="41">
        <f t="shared" ref="D138" si="640">J138+P138</f>
        <v>959.07085662999998</v>
      </c>
      <c r="E138" s="41">
        <f t="shared" ref="E138" si="641">K138+Q138</f>
        <v>882.95750369999996</v>
      </c>
      <c r="F138" s="41">
        <f t="shared" ref="F138" si="642">L138+R138</f>
        <v>66.649626620000006</v>
      </c>
      <c r="G138" s="41">
        <f t="shared" ref="G138" si="643">M138+S138</f>
        <v>9.4637263100000002</v>
      </c>
      <c r="H138" s="41">
        <f t="shared" ref="H138" si="644">SUM(I138:J138)</f>
        <v>2179.95584143</v>
      </c>
      <c r="I138" s="41">
        <v>1223.8769941999999</v>
      </c>
      <c r="J138" s="41">
        <f t="shared" ref="J138" si="645">SUM(K138:M138)</f>
        <v>956.07884722999995</v>
      </c>
      <c r="K138" s="41">
        <v>879.96549429999993</v>
      </c>
      <c r="L138" s="41">
        <v>66.649626620000006</v>
      </c>
      <c r="M138" s="41">
        <v>9.4637263100000002</v>
      </c>
      <c r="N138" s="41">
        <f t="shared" ref="N138" si="646">SUM(O138:P138)</f>
        <v>462.06087715999996</v>
      </c>
      <c r="O138" s="41">
        <v>459.06886775999999</v>
      </c>
      <c r="P138" s="41">
        <f t="shared" ref="P138" si="647">SUM(Q138:S138)</f>
        <v>2.9920094000000002</v>
      </c>
      <c r="Q138" s="41">
        <v>2.9920094000000002</v>
      </c>
      <c r="R138" s="41">
        <v>0</v>
      </c>
      <c r="S138" s="41">
        <v>0</v>
      </c>
      <c r="T138" s="41"/>
      <c r="U138" s="41"/>
      <c r="V138" s="41"/>
      <c r="W138" s="41"/>
      <c r="X138" s="41"/>
    </row>
    <row r="139" spans="1:24" hidden="1" outlineLevel="1" collapsed="1">
      <c r="A139" s="8">
        <v>44440</v>
      </c>
      <c r="B139" s="41">
        <v>2694.67458115</v>
      </c>
      <c r="C139" s="41">
        <f t="shared" ref="C139" si="648">I139+O139</f>
        <v>1854.3111069600002</v>
      </c>
      <c r="D139" s="41">
        <f t="shared" ref="D139" si="649">J139+P139</f>
        <v>840.36347419000015</v>
      </c>
      <c r="E139" s="41">
        <f t="shared" ref="E139" si="650">K139+Q139</f>
        <v>764.43472844000007</v>
      </c>
      <c r="F139" s="41">
        <f t="shared" ref="F139" si="651">L139+R139</f>
        <v>66.860339089999997</v>
      </c>
      <c r="G139" s="41">
        <f t="shared" ref="G139" si="652">M139+S139</f>
        <v>9.0684066600000008</v>
      </c>
      <c r="H139" s="41">
        <f t="shared" ref="H139" si="653">SUM(I139:J139)</f>
        <v>2167.9573904400004</v>
      </c>
      <c r="I139" s="41">
        <v>1330.5546189900001</v>
      </c>
      <c r="J139" s="41">
        <f t="shared" ref="J139" si="654">SUM(K139:M139)</f>
        <v>837.40277145000016</v>
      </c>
      <c r="K139" s="41">
        <v>761.47402570000008</v>
      </c>
      <c r="L139" s="41">
        <v>66.860339089999997</v>
      </c>
      <c r="M139" s="41">
        <v>9.0684066600000008</v>
      </c>
      <c r="N139" s="41">
        <f t="shared" ref="N139" si="655">SUM(O139:P139)</f>
        <v>526.71719071000007</v>
      </c>
      <c r="O139" s="41">
        <v>523.75648797000008</v>
      </c>
      <c r="P139" s="41">
        <f t="shared" ref="P139" si="656">SUM(Q139:S139)</f>
        <v>2.9607027399999999</v>
      </c>
      <c r="Q139" s="41">
        <v>2.9607027399999999</v>
      </c>
      <c r="R139" s="41">
        <v>0</v>
      </c>
      <c r="S139" s="41">
        <v>0</v>
      </c>
      <c r="T139" s="41"/>
      <c r="U139" s="41"/>
      <c r="V139" s="41"/>
      <c r="W139" s="41"/>
      <c r="X139" s="41"/>
    </row>
    <row r="140" spans="1:24" hidden="1" outlineLevel="1" collapsed="1">
      <c r="A140" s="8">
        <v>44470</v>
      </c>
      <c r="B140" s="41">
        <v>2484.6416797800002</v>
      </c>
      <c r="C140" s="41">
        <f t="shared" ref="C140" si="657">I140+O140</f>
        <v>1722.9853131999998</v>
      </c>
      <c r="D140" s="41">
        <f t="shared" ref="D140" si="658">J140+P140</f>
        <v>761.65636658000005</v>
      </c>
      <c r="E140" s="41">
        <f t="shared" ref="E140" si="659">K140+Q140</f>
        <v>691.96220346000007</v>
      </c>
      <c r="F140" s="41">
        <f t="shared" ref="F140" si="660">L140+R140</f>
        <v>61.263135519999999</v>
      </c>
      <c r="G140" s="41">
        <f t="shared" ref="G140" si="661">M140+S140</f>
        <v>8.4310276000000002</v>
      </c>
      <c r="H140" s="41">
        <f t="shared" ref="H140" si="662">SUM(I140:J140)</f>
        <v>2045.6794268399999</v>
      </c>
      <c r="I140" s="41">
        <v>1286.9563157099999</v>
      </c>
      <c r="J140" s="41">
        <f t="shared" ref="J140" si="663">SUM(K140:M140)</f>
        <v>758.72311113000001</v>
      </c>
      <c r="K140" s="41">
        <v>689.02894801000002</v>
      </c>
      <c r="L140" s="41">
        <v>61.263135519999999</v>
      </c>
      <c r="M140" s="41">
        <v>8.4310276000000002</v>
      </c>
      <c r="N140" s="41">
        <f t="shared" ref="N140" si="664">SUM(O140:P140)</f>
        <v>438.96225293999998</v>
      </c>
      <c r="O140" s="41">
        <v>436.02899748999999</v>
      </c>
      <c r="P140" s="41">
        <f t="shared" ref="P140" si="665">SUM(Q140:S140)</f>
        <v>2.9332554499999999</v>
      </c>
      <c r="Q140" s="41">
        <v>2.9332554499999999</v>
      </c>
      <c r="R140" s="41">
        <v>0</v>
      </c>
      <c r="S140" s="41">
        <v>0</v>
      </c>
      <c r="T140" s="41"/>
      <c r="U140" s="41"/>
      <c r="V140" s="41"/>
      <c r="W140" s="41"/>
      <c r="X140" s="41"/>
    </row>
    <row r="141" spans="1:24" hidden="1" outlineLevel="1" collapsed="1">
      <c r="A141" s="8">
        <v>44501</v>
      </c>
      <c r="B141" s="41">
        <v>2344.93123629</v>
      </c>
      <c r="C141" s="41">
        <f t="shared" ref="C141" si="666">I141+O141</f>
        <v>1743.0815218600001</v>
      </c>
      <c r="D141" s="41">
        <f t="shared" ref="D141" si="667">J141+P141</f>
        <v>601.84971443000006</v>
      </c>
      <c r="E141" s="41">
        <f t="shared" ref="E141" si="668">K141+Q141</f>
        <v>532.05220112000006</v>
      </c>
      <c r="F141" s="41">
        <f t="shared" ref="F141" si="669">L141+R141</f>
        <v>60.690901799999999</v>
      </c>
      <c r="G141" s="41">
        <f t="shared" ref="G141" si="670">M141+S141</f>
        <v>9.1066115100000005</v>
      </c>
      <c r="H141" s="41">
        <f t="shared" ref="H141" si="671">SUM(I141:J141)</f>
        <v>1930.1602721300001</v>
      </c>
      <c r="I141" s="41">
        <v>1331.3385027100001</v>
      </c>
      <c r="J141" s="41">
        <f t="shared" ref="J141" si="672">SUM(K141:M141)</f>
        <v>598.82176942000001</v>
      </c>
      <c r="K141" s="41">
        <v>529.02425611000001</v>
      </c>
      <c r="L141" s="41">
        <v>60.690901799999999</v>
      </c>
      <c r="M141" s="41">
        <v>9.1066115100000005</v>
      </c>
      <c r="N141" s="41">
        <f t="shared" ref="N141" si="673">SUM(O141:P141)</f>
        <v>414.77096416000001</v>
      </c>
      <c r="O141" s="41">
        <v>411.74301915000001</v>
      </c>
      <c r="P141" s="41">
        <f t="shared" ref="P141" si="674">SUM(Q141:S141)</f>
        <v>3.0279450099999998</v>
      </c>
      <c r="Q141" s="41">
        <v>3.0279450099999998</v>
      </c>
      <c r="R141" s="41">
        <v>0</v>
      </c>
      <c r="S141" s="41">
        <v>0</v>
      </c>
      <c r="T141" s="41"/>
      <c r="U141" s="41"/>
      <c r="V141" s="41"/>
      <c r="W141" s="41"/>
      <c r="X141" s="41"/>
    </row>
    <row r="142" spans="1:24" hidden="1" outlineLevel="1" collapsed="1">
      <c r="A142" s="8">
        <v>44531</v>
      </c>
      <c r="B142" s="41">
        <v>2763.9451826099998</v>
      </c>
      <c r="C142" s="41">
        <f t="shared" ref="C142" si="675">I142+O142</f>
        <v>2130.1967292899999</v>
      </c>
      <c r="D142" s="41">
        <f t="shared" ref="D142" si="676">J142+P142</f>
        <v>633.74845332000007</v>
      </c>
      <c r="E142" s="41">
        <f t="shared" ref="E142" si="677">K142+Q142</f>
        <v>583.81206501000008</v>
      </c>
      <c r="F142" s="41">
        <f t="shared" ref="F142" si="678">L142+R142</f>
        <v>40.632331199999996</v>
      </c>
      <c r="G142" s="41">
        <f t="shared" ref="G142" si="679">M142+S142</f>
        <v>9.3040571100000005</v>
      </c>
      <c r="H142" s="41">
        <f t="shared" ref="H142" si="680">SUM(I142:J142)</f>
        <v>2382.6457989999999</v>
      </c>
      <c r="I142" s="41">
        <v>1751.93711835</v>
      </c>
      <c r="J142" s="41">
        <f t="shared" ref="J142" si="681">SUM(K142:M142)</f>
        <v>630.70868065000002</v>
      </c>
      <c r="K142" s="41">
        <v>580.77229234000004</v>
      </c>
      <c r="L142" s="41">
        <v>40.632331199999996</v>
      </c>
      <c r="M142" s="41">
        <v>9.3040571100000005</v>
      </c>
      <c r="N142" s="41">
        <f t="shared" ref="N142" si="682">SUM(O142:P142)</f>
        <v>381.29938360999995</v>
      </c>
      <c r="O142" s="41">
        <v>378.25961093999996</v>
      </c>
      <c r="P142" s="41">
        <f t="shared" ref="P142" si="683">SUM(Q142:S142)</f>
        <v>3.0397726700000001</v>
      </c>
      <c r="Q142" s="41">
        <v>3.0397726700000001</v>
      </c>
      <c r="R142" s="41">
        <v>0</v>
      </c>
      <c r="S142" s="41">
        <v>0</v>
      </c>
      <c r="T142" s="41"/>
      <c r="U142" s="41"/>
      <c r="V142" s="41"/>
      <c r="W142" s="41"/>
      <c r="X142" s="41"/>
    </row>
    <row r="143" spans="1:24" hidden="1" outlineLevel="1" collapsed="1">
      <c r="A143" s="8">
        <v>44562</v>
      </c>
      <c r="B143" s="41">
        <v>2625.5884818999998</v>
      </c>
      <c r="C143" s="41">
        <f t="shared" ref="C143" si="684">I143+O143</f>
        <v>2010.5523641499999</v>
      </c>
      <c r="D143" s="41">
        <f t="shared" ref="D143" si="685">J143+P143</f>
        <v>615.0361177499999</v>
      </c>
      <c r="E143" s="41">
        <f t="shared" ref="E143" si="686">K143+Q143</f>
        <v>558.5401809199999</v>
      </c>
      <c r="F143" s="41">
        <f t="shared" ref="F143" si="687">L143+R143</f>
        <v>46.040223050000002</v>
      </c>
      <c r="G143" s="41">
        <f t="shared" ref="G143" si="688">M143+S143</f>
        <v>10.45571378</v>
      </c>
      <c r="H143" s="41">
        <f t="shared" ref="H143" si="689">SUM(I143:J143)</f>
        <v>2233.8501784599998</v>
      </c>
      <c r="I143" s="41">
        <v>1622.02183956</v>
      </c>
      <c r="J143" s="41">
        <f t="shared" ref="J143" si="690">SUM(K143:M143)</f>
        <v>611.82833889999995</v>
      </c>
      <c r="K143" s="41">
        <v>555.33240206999994</v>
      </c>
      <c r="L143" s="41">
        <v>46.040223050000002</v>
      </c>
      <c r="M143" s="41">
        <v>10.45571378</v>
      </c>
      <c r="N143" s="41">
        <f t="shared" ref="N143" si="691">SUM(O143:P143)</f>
        <v>391.73830344000004</v>
      </c>
      <c r="O143" s="41">
        <v>388.53052459000003</v>
      </c>
      <c r="P143" s="41">
        <f t="shared" ref="P143" si="692">SUM(Q143:S143)</f>
        <v>3.20777885</v>
      </c>
      <c r="Q143" s="41">
        <v>3.20777885</v>
      </c>
      <c r="R143" s="41">
        <v>0</v>
      </c>
      <c r="S143" s="41">
        <v>0</v>
      </c>
      <c r="T143" s="41"/>
      <c r="U143" s="41"/>
      <c r="V143" s="41"/>
      <c r="W143" s="41"/>
      <c r="X143" s="41"/>
    </row>
    <row r="144" spans="1:24" hidden="1" outlineLevel="1" collapsed="1">
      <c r="A144" s="8">
        <v>44593</v>
      </c>
      <c r="B144" s="41">
        <v>2550.3501947699997</v>
      </c>
      <c r="C144" s="41">
        <f t="shared" ref="C144" si="693">I144+O144</f>
        <v>1998.4954350099999</v>
      </c>
      <c r="D144" s="41">
        <f t="shared" ref="D144" si="694">J144+P144</f>
        <v>551.85475975999998</v>
      </c>
      <c r="E144" s="41">
        <f t="shared" ref="E144" si="695">K144+Q144</f>
        <v>513.83266888999992</v>
      </c>
      <c r="F144" s="41">
        <f t="shared" ref="F144" si="696">L144+R144</f>
        <v>27.184880990000003</v>
      </c>
      <c r="G144" s="41">
        <f t="shared" ref="G144" si="697">M144+S144</f>
        <v>10.83720988</v>
      </c>
      <c r="H144" s="41">
        <f t="shared" ref="H144" si="698">SUM(I144:J144)</f>
        <v>2223.4744616200001</v>
      </c>
      <c r="I144" s="41">
        <v>1672.6446156899999</v>
      </c>
      <c r="J144" s="41">
        <f t="shared" ref="J144" si="699">SUM(K144:M144)</f>
        <v>550.82984593000003</v>
      </c>
      <c r="K144" s="41">
        <v>512.80775505999998</v>
      </c>
      <c r="L144" s="41">
        <v>27.184880990000003</v>
      </c>
      <c r="M144" s="41">
        <v>10.83720988</v>
      </c>
      <c r="N144" s="41">
        <f t="shared" ref="N144" si="700">SUM(O144:P144)</f>
        <v>326.87573315000003</v>
      </c>
      <c r="O144" s="41">
        <v>325.85081932000003</v>
      </c>
      <c r="P144" s="41">
        <f t="shared" ref="P144" si="701">SUM(Q144:S144)</f>
        <v>1.02491383</v>
      </c>
      <c r="Q144" s="41">
        <v>1.02491383</v>
      </c>
      <c r="R144" s="41">
        <v>0</v>
      </c>
      <c r="S144" s="41">
        <v>0</v>
      </c>
      <c r="T144" s="41"/>
      <c r="U144" s="41"/>
      <c r="V144" s="41"/>
      <c r="W144" s="41"/>
      <c r="X144" s="41"/>
    </row>
    <row r="145" spans="1:24" hidden="1" outlineLevel="1" collapsed="1">
      <c r="A145" s="8">
        <v>44621</v>
      </c>
      <c r="B145" s="41">
        <v>2599.1045422000002</v>
      </c>
      <c r="C145" s="41">
        <f t="shared" ref="C145" si="702">I145+O145</f>
        <v>2211.2013981999999</v>
      </c>
      <c r="D145" s="41">
        <f t="shared" ref="D145" si="703">J145+P145</f>
        <v>387.903144</v>
      </c>
      <c r="E145" s="41">
        <f t="shared" ref="E145" si="704">K145+Q145</f>
        <v>357.05437346000002</v>
      </c>
      <c r="F145" s="41">
        <f t="shared" ref="F145" si="705">L145+R145</f>
        <v>21.12323417</v>
      </c>
      <c r="G145" s="41">
        <f t="shared" ref="G145" si="706">M145+S145</f>
        <v>9.7255363700000004</v>
      </c>
      <c r="H145" s="41">
        <f t="shared" ref="H145" si="707">SUM(I145:J145)</f>
        <v>2293.1152678600001</v>
      </c>
      <c r="I145" s="41">
        <v>1906.23704471</v>
      </c>
      <c r="J145" s="41">
        <f t="shared" ref="J145" si="708">SUM(K145:M145)</f>
        <v>386.87822315</v>
      </c>
      <c r="K145" s="41">
        <v>356.02945261000002</v>
      </c>
      <c r="L145" s="41">
        <v>21.12323417</v>
      </c>
      <c r="M145" s="41">
        <v>9.7255363700000004</v>
      </c>
      <c r="N145" s="41">
        <f t="shared" ref="N145" si="709">SUM(O145:P145)</f>
        <v>305.98927434000001</v>
      </c>
      <c r="O145" s="41">
        <v>304.96435349000001</v>
      </c>
      <c r="P145" s="41">
        <f t="shared" ref="P145" si="710">SUM(Q145:S145)</f>
        <v>1.02492085</v>
      </c>
      <c r="Q145" s="41">
        <v>1.02492085</v>
      </c>
      <c r="R145" s="41">
        <v>0</v>
      </c>
      <c r="S145" s="41">
        <v>0</v>
      </c>
      <c r="T145" s="41"/>
      <c r="U145" s="41"/>
      <c r="V145" s="41"/>
      <c r="W145" s="41"/>
      <c r="X145" s="41"/>
    </row>
    <row r="146" spans="1:24" hidden="1" outlineLevel="1" collapsed="1">
      <c r="A146" s="8">
        <v>44652</v>
      </c>
      <c r="B146" s="41">
        <v>2476.6633867200003</v>
      </c>
      <c r="C146" s="41">
        <f t="shared" ref="C146" si="711">I146+O146</f>
        <v>1944.4267058000003</v>
      </c>
      <c r="D146" s="41">
        <f t="shared" ref="D146" si="712">J146+P146</f>
        <v>532.23668092000003</v>
      </c>
      <c r="E146" s="41">
        <f t="shared" ref="E146" si="713">K146+Q146</f>
        <v>504.35840604999999</v>
      </c>
      <c r="F146" s="41">
        <f t="shared" ref="F146" si="714">L146+R146</f>
        <v>19.239809100000002</v>
      </c>
      <c r="G146" s="41">
        <f t="shared" ref="G146" si="715">M146+S146</f>
        <v>8.6384657699999998</v>
      </c>
      <c r="H146" s="41">
        <f t="shared" ref="H146" si="716">SUM(I146:J146)</f>
        <v>2227.9171218800002</v>
      </c>
      <c r="I146" s="41">
        <v>1696.4954538000002</v>
      </c>
      <c r="J146" s="41">
        <f t="shared" ref="J146" si="717">SUM(K146:M146)</f>
        <v>531.42166808000002</v>
      </c>
      <c r="K146" s="41">
        <v>503.54339320999998</v>
      </c>
      <c r="L146" s="41">
        <v>19.239809100000002</v>
      </c>
      <c r="M146" s="41">
        <v>8.6384657699999998</v>
      </c>
      <c r="N146" s="41">
        <f t="shared" ref="N146" si="718">SUM(O146:P146)</f>
        <v>248.74626484000001</v>
      </c>
      <c r="O146" s="41">
        <v>247.931252</v>
      </c>
      <c r="P146" s="41">
        <f t="shared" ref="P146" si="719">SUM(Q146:S146)</f>
        <v>0.81501283999999996</v>
      </c>
      <c r="Q146" s="41">
        <v>0.81501283999999996</v>
      </c>
      <c r="R146" s="41">
        <v>0</v>
      </c>
      <c r="S146" s="41">
        <v>0</v>
      </c>
      <c r="T146" s="41"/>
      <c r="U146" s="41"/>
      <c r="V146" s="41"/>
      <c r="W146" s="41"/>
      <c r="X146" s="41"/>
    </row>
    <row r="147" spans="1:24" hidden="1" outlineLevel="1" collapsed="1">
      <c r="A147" s="8">
        <v>44682</v>
      </c>
      <c r="B147" s="41">
        <v>2604.0058675700002</v>
      </c>
      <c r="C147" s="41">
        <f t="shared" ref="C147" si="720">I147+O147</f>
        <v>2057.5638783700001</v>
      </c>
      <c r="D147" s="41">
        <f t="shared" ref="D147" si="721">J147+P147</f>
        <v>546.44198919999997</v>
      </c>
      <c r="E147" s="41">
        <f t="shared" ref="E147" si="722">K147+Q147</f>
        <v>521.02020732999995</v>
      </c>
      <c r="F147" s="41">
        <f t="shared" ref="F147" si="723">L147+R147</f>
        <v>17.92226333</v>
      </c>
      <c r="G147" s="41">
        <f t="shared" ref="G147" si="724">M147+S147</f>
        <v>7.4995185400000004</v>
      </c>
      <c r="H147" s="41">
        <f t="shared" ref="H147" si="725">SUM(I147:J147)</f>
        <v>2354.5786781500001</v>
      </c>
      <c r="I147" s="41">
        <v>1808.95170852</v>
      </c>
      <c r="J147" s="41">
        <f t="shared" ref="J147" si="726">SUM(K147:M147)</f>
        <v>545.62696962999996</v>
      </c>
      <c r="K147" s="41">
        <v>520.20518775999994</v>
      </c>
      <c r="L147" s="41">
        <v>17.92226333</v>
      </c>
      <c r="M147" s="41">
        <v>7.4995185400000004</v>
      </c>
      <c r="N147" s="41">
        <f t="shared" ref="N147" si="727">SUM(O147:P147)</f>
        <v>249.42718941999999</v>
      </c>
      <c r="O147" s="41">
        <v>248.61216984999999</v>
      </c>
      <c r="P147" s="41">
        <f t="shared" ref="P147" si="728">SUM(Q147:S147)</f>
        <v>0.81501957000000003</v>
      </c>
      <c r="Q147" s="41">
        <v>0.81501957000000003</v>
      </c>
      <c r="R147" s="41">
        <v>0</v>
      </c>
      <c r="S147" s="41">
        <v>0</v>
      </c>
      <c r="T147" s="41"/>
      <c r="U147" s="41"/>
      <c r="V147" s="41"/>
      <c r="W147" s="41"/>
      <c r="X147" s="41"/>
    </row>
    <row r="148" spans="1:24" hidden="1" outlineLevel="1" collapsed="1">
      <c r="A148" s="8">
        <v>44713</v>
      </c>
      <c r="B148" s="41">
        <v>2373.9329082500003</v>
      </c>
      <c r="C148" s="41">
        <f t="shared" ref="C148" si="729">I148+O148</f>
        <v>1945.0813630099999</v>
      </c>
      <c r="D148" s="41">
        <f t="shared" ref="D148" si="730">J148+P148</f>
        <v>428.85154524000001</v>
      </c>
      <c r="E148" s="41">
        <f t="shared" ref="E148" si="731">K148+Q148</f>
        <v>404.40150800999999</v>
      </c>
      <c r="F148" s="41">
        <f t="shared" ref="F148" si="732">L148+R148</f>
        <v>17.687929820000001</v>
      </c>
      <c r="G148" s="41">
        <f t="shared" ref="G148" si="733">M148+S148</f>
        <v>6.7621074099999996</v>
      </c>
      <c r="H148" s="41">
        <f t="shared" ref="H148" si="734">SUM(I148:J148)</f>
        <v>2138.7375432399999</v>
      </c>
      <c r="I148" s="41">
        <v>1710.7010243</v>
      </c>
      <c r="J148" s="41">
        <f t="shared" ref="J148" si="735">SUM(K148:M148)</f>
        <v>428.03651894000001</v>
      </c>
      <c r="K148" s="41">
        <v>403.58648170999999</v>
      </c>
      <c r="L148" s="41">
        <v>17.687929820000001</v>
      </c>
      <c r="M148" s="41">
        <v>6.7621074099999996</v>
      </c>
      <c r="N148" s="41">
        <f t="shared" ref="N148" si="736">SUM(O148:P148)</f>
        <v>235.19536501000002</v>
      </c>
      <c r="O148" s="41">
        <v>234.38033871000002</v>
      </c>
      <c r="P148" s="41">
        <f t="shared" ref="P148" si="737">SUM(Q148:S148)</f>
        <v>0.81502629999999998</v>
      </c>
      <c r="Q148" s="41">
        <v>0.81502629999999998</v>
      </c>
      <c r="R148" s="41">
        <v>0</v>
      </c>
      <c r="S148" s="41">
        <v>0</v>
      </c>
      <c r="T148" s="41"/>
      <c r="U148" s="41"/>
      <c r="V148" s="41"/>
      <c r="W148" s="41"/>
      <c r="X148" s="41"/>
    </row>
    <row r="149" spans="1:24" hidden="1" outlineLevel="1" collapsed="1">
      <c r="A149" s="8">
        <v>44743</v>
      </c>
      <c r="B149" s="41">
        <v>2460.8293347799995</v>
      </c>
      <c r="C149" s="41">
        <f t="shared" ref="C149" si="738">I149+O149</f>
        <v>2050.2776834699998</v>
      </c>
      <c r="D149" s="41">
        <f t="shared" ref="D149" si="739">J149+P149</f>
        <v>410.55165130999995</v>
      </c>
      <c r="E149" s="41">
        <f t="shared" ref="E149" si="740">K149+Q149</f>
        <v>393.99589368999995</v>
      </c>
      <c r="F149" s="41">
        <f t="shared" ref="F149" si="741">L149+R149</f>
        <v>10.31535688</v>
      </c>
      <c r="G149" s="41">
        <f t="shared" ref="G149" si="742">M149+S149</f>
        <v>6.2404007400000001</v>
      </c>
      <c r="H149" s="41">
        <f t="shared" ref="H149" si="743">SUM(I149:J149)</f>
        <v>2186.4069288499995</v>
      </c>
      <c r="I149" s="41">
        <v>1776.8740684999998</v>
      </c>
      <c r="J149" s="41">
        <f t="shared" ref="J149" si="744">SUM(K149:M149)</f>
        <v>409.53286034999996</v>
      </c>
      <c r="K149" s="41">
        <v>392.97710272999996</v>
      </c>
      <c r="L149" s="41">
        <v>10.31535688</v>
      </c>
      <c r="M149" s="41">
        <v>6.2404007400000001</v>
      </c>
      <c r="N149" s="41">
        <f t="shared" ref="N149" si="745">SUM(O149:P149)</f>
        <v>274.42240592999997</v>
      </c>
      <c r="O149" s="41">
        <v>273.40361496999998</v>
      </c>
      <c r="P149" s="41">
        <f t="shared" ref="P149" si="746">SUM(Q149:S149)</f>
        <v>1.01879096</v>
      </c>
      <c r="Q149" s="41">
        <v>1.01879096</v>
      </c>
      <c r="R149" s="41">
        <v>0</v>
      </c>
      <c r="S149" s="41">
        <v>0</v>
      </c>
      <c r="T149" s="41"/>
      <c r="U149" s="41"/>
      <c r="V149" s="41"/>
      <c r="W149" s="41"/>
      <c r="X149" s="41"/>
    </row>
    <row r="150" spans="1:24" hidden="1" outlineLevel="1" collapsed="1">
      <c r="A150" s="8">
        <v>44774</v>
      </c>
      <c r="B150" s="41">
        <v>1567.26241456</v>
      </c>
      <c r="C150" s="41">
        <f t="shared" ref="C150" si="747">I150+O150</f>
        <v>1370.23105386</v>
      </c>
      <c r="D150" s="41">
        <f t="shared" ref="D150" si="748">J150+P150</f>
        <v>197.03136070000002</v>
      </c>
      <c r="E150" s="41">
        <f t="shared" ref="E150" si="749">K150+Q150</f>
        <v>180.31860905000002</v>
      </c>
      <c r="F150" s="41">
        <f t="shared" ref="F150" si="750">L150+R150</f>
        <v>10.79656408</v>
      </c>
      <c r="G150" s="41">
        <f t="shared" ref="G150" si="751">M150+S150</f>
        <v>5.91618757</v>
      </c>
      <c r="H150" s="41">
        <f t="shared" ref="H150" si="752">SUM(I150:J150)</f>
        <v>1356.4420761599999</v>
      </c>
      <c r="I150" s="41">
        <v>1160.42951483</v>
      </c>
      <c r="J150" s="41">
        <f t="shared" ref="J150" si="753">SUM(K150:M150)</f>
        <v>196.01256133000001</v>
      </c>
      <c r="K150" s="41">
        <v>179.29980968000001</v>
      </c>
      <c r="L150" s="41">
        <v>10.79656408</v>
      </c>
      <c r="M150" s="41">
        <v>5.91618757</v>
      </c>
      <c r="N150" s="41">
        <f t="shared" ref="N150" si="754">SUM(O150:P150)</f>
        <v>210.8203384</v>
      </c>
      <c r="O150" s="41">
        <v>209.80153902999999</v>
      </c>
      <c r="P150" s="41">
        <f t="shared" ref="P150" si="755">SUM(Q150:S150)</f>
        <v>1.01879937</v>
      </c>
      <c r="Q150" s="41">
        <v>1.01879937</v>
      </c>
      <c r="R150" s="41">
        <v>0</v>
      </c>
      <c r="S150" s="41">
        <v>0</v>
      </c>
      <c r="T150" s="41"/>
      <c r="U150" s="41"/>
      <c r="V150" s="41"/>
      <c r="W150" s="41"/>
      <c r="X150" s="41"/>
    </row>
    <row r="151" spans="1:24" hidden="1" outlineLevel="1" collapsed="1">
      <c r="A151" s="8">
        <v>44805</v>
      </c>
      <c r="B151" s="41">
        <v>1661.3902980600001</v>
      </c>
      <c r="C151" s="41">
        <f t="shared" ref="C151" si="756">I151+O151</f>
        <v>1450.22057376</v>
      </c>
      <c r="D151" s="41">
        <f t="shared" ref="D151" si="757">J151+P151</f>
        <v>211.16972430000001</v>
      </c>
      <c r="E151" s="41">
        <f t="shared" ref="E151" si="758">K151+Q151</f>
        <v>194.71812487</v>
      </c>
      <c r="F151" s="41">
        <f t="shared" ref="F151" si="759">L151+R151</f>
        <v>10.547187279999999</v>
      </c>
      <c r="G151" s="41">
        <f t="shared" ref="G151" si="760">M151+S151</f>
        <v>5.9044121499999997</v>
      </c>
      <c r="H151" s="41">
        <f t="shared" ref="H151" si="761">SUM(I151:J151)</f>
        <v>1462.75326733</v>
      </c>
      <c r="I151" s="41">
        <v>1252.60235081</v>
      </c>
      <c r="J151" s="41">
        <f t="shared" ref="J151" si="762">SUM(K151:M151)</f>
        <v>210.15091652000001</v>
      </c>
      <c r="K151" s="41">
        <v>193.69931708999999</v>
      </c>
      <c r="L151" s="41">
        <v>10.547187279999999</v>
      </c>
      <c r="M151" s="41">
        <v>5.9044121499999997</v>
      </c>
      <c r="N151" s="41">
        <f t="shared" ref="N151" si="763">SUM(O151:P151)</f>
        <v>198.63703073000002</v>
      </c>
      <c r="O151" s="41">
        <v>197.61822295000002</v>
      </c>
      <c r="P151" s="41">
        <f t="shared" ref="P151" si="764">SUM(Q151:S151)</f>
        <v>1.0188077799999999</v>
      </c>
      <c r="Q151" s="41">
        <v>1.0188077799999999</v>
      </c>
      <c r="R151" s="41">
        <v>0</v>
      </c>
      <c r="S151" s="41">
        <v>0</v>
      </c>
      <c r="T151" s="41"/>
      <c r="U151" s="41"/>
      <c r="V151" s="41"/>
      <c r="W151" s="41"/>
      <c r="X151" s="41"/>
    </row>
    <row r="152" spans="1:24" hidden="1" outlineLevel="1" collapsed="1">
      <c r="A152" s="8">
        <v>44835</v>
      </c>
      <c r="B152" s="41">
        <v>1497.4604891199999</v>
      </c>
      <c r="C152" s="41">
        <f t="shared" ref="C152" si="765">I152+O152</f>
        <v>1320.3586866799999</v>
      </c>
      <c r="D152" s="41">
        <f t="shared" ref="D152" si="766">J152+P152</f>
        <v>177.10180244</v>
      </c>
      <c r="E152" s="41">
        <f t="shared" ref="E152" si="767">K152+Q152</f>
        <v>167.59732552</v>
      </c>
      <c r="F152" s="41">
        <f t="shared" ref="F152" si="768">L152+R152</f>
        <v>9.3644841999999997</v>
      </c>
      <c r="G152" s="41">
        <f t="shared" ref="G152" si="769">M152+S152</f>
        <v>0.13999271999999999</v>
      </c>
      <c r="H152" s="41">
        <f t="shared" ref="H152" si="770">SUM(I152:J152)</f>
        <v>1380.71236202</v>
      </c>
      <c r="I152" s="41">
        <v>1204.62937614</v>
      </c>
      <c r="J152" s="41">
        <f t="shared" ref="J152" si="771">SUM(K152:M152)</f>
        <v>176.08298588</v>
      </c>
      <c r="K152" s="41">
        <v>166.57850895999999</v>
      </c>
      <c r="L152" s="41">
        <v>9.3644841999999997</v>
      </c>
      <c r="M152" s="41">
        <v>0.13999271999999999</v>
      </c>
      <c r="N152" s="41">
        <f t="shared" ref="N152" si="772">SUM(O152:P152)</f>
        <v>116.7481271</v>
      </c>
      <c r="O152" s="41">
        <v>115.72931054</v>
      </c>
      <c r="P152" s="41">
        <f t="shared" ref="P152" si="773">SUM(Q152:S152)</f>
        <v>1.0188165600000001</v>
      </c>
      <c r="Q152" s="41">
        <v>1.0188165600000001</v>
      </c>
      <c r="R152" s="41">
        <v>0</v>
      </c>
      <c r="S152" s="41">
        <v>0</v>
      </c>
      <c r="T152" s="41"/>
      <c r="U152" s="41"/>
      <c r="V152" s="41"/>
      <c r="W152" s="41"/>
      <c r="X152" s="41"/>
    </row>
    <row r="153" spans="1:24" hidden="1" outlineLevel="1" collapsed="1">
      <c r="A153" s="8">
        <v>44866</v>
      </c>
      <c r="B153" s="41">
        <v>1186.0720889500001</v>
      </c>
      <c r="C153" s="41">
        <f t="shared" ref="C153" si="774">I153+O153</f>
        <v>1044.8330520700001</v>
      </c>
      <c r="D153" s="41">
        <f t="shared" ref="D153" si="775">J153+P153</f>
        <v>141.23903687999999</v>
      </c>
      <c r="E153" s="41">
        <f t="shared" ref="E153" si="776">K153+Q153</f>
        <v>131.79457077999999</v>
      </c>
      <c r="F153" s="41">
        <f t="shared" ref="F153" si="777">L153+R153</f>
        <v>9.3044733799999992</v>
      </c>
      <c r="G153" s="41">
        <f t="shared" ref="G153" si="778">M153+S153</f>
        <v>0.13999271999999999</v>
      </c>
      <c r="H153" s="41">
        <f t="shared" ref="H153" si="779">SUM(I153:J153)</f>
        <v>1116.4113782100001</v>
      </c>
      <c r="I153" s="41">
        <v>976.19116630000008</v>
      </c>
      <c r="J153" s="41">
        <f t="shared" ref="J153" si="780">SUM(K153:M153)</f>
        <v>140.22021190999999</v>
      </c>
      <c r="K153" s="41">
        <v>130.77574580999999</v>
      </c>
      <c r="L153" s="41">
        <v>9.3044733799999992</v>
      </c>
      <c r="M153" s="41">
        <v>0.13999271999999999</v>
      </c>
      <c r="N153" s="41">
        <f t="shared" ref="N153" si="781">SUM(O153:P153)</f>
        <v>69.660710739999999</v>
      </c>
      <c r="O153" s="41">
        <v>68.641885770000002</v>
      </c>
      <c r="P153" s="41">
        <f t="shared" ref="P153" si="782">SUM(Q153:S153)</f>
        <v>1.0188249700000001</v>
      </c>
      <c r="Q153" s="41">
        <v>1.0188249700000001</v>
      </c>
      <c r="R153" s="41">
        <v>0</v>
      </c>
      <c r="S153" s="41">
        <v>0</v>
      </c>
      <c r="T153" s="41"/>
      <c r="U153" s="41"/>
      <c r="V153" s="41"/>
      <c r="W153" s="41"/>
      <c r="X153" s="41"/>
    </row>
    <row r="154" spans="1:24" hidden="1" outlineLevel="1" collapsed="1">
      <c r="A154" s="8">
        <v>44896</v>
      </c>
      <c r="B154" s="41">
        <v>1251.76908822</v>
      </c>
      <c r="C154" s="41">
        <f t="shared" ref="C154" si="783">I154+O154</f>
        <v>1110.2139987</v>
      </c>
      <c r="D154" s="41">
        <f t="shared" ref="D154" si="784">J154+P154</f>
        <v>141.55508952</v>
      </c>
      <c r="E154" s="41">
        <f t="shared" ref="E154" si="785">K154+Q154</f>
        <v>132.07147183999999</v>
      </c>
      <c r="F154" s="41">
        <f t="shared" ref="F154" si="786">L154+R154</f>
        <v>9.3436249599999996</v>
      </c>
      <c r="G154" s="41">
        <f t="shared" ref="G154" si="787">M154+S154</f>
        <v>0.13999271999999999</v>
      </c>
      <c r="H154" s="41">
        <f t="shared" ref="H154" si="788">SUM(I154:J154)</f>
        <v>1182.19078152</v>
      </c>
      <c r="I154" s="41">
        <v>1041.6545257400001</v>
      </c>
      <c r="J154" s="41">
        <f t="shared" ref="J154" si="789">SUM(K154:M154)</f>
        <v>140.53625578</v>
      </c>
      <c r="K154" s="41">
        <v>131.0526381</v>
      </c>
      <c r="L154" s="41">
        <v>9.3436249599999996</v>
      </c>
      <c r="M154" s="41">
        <v>0.13999271999999999</v>
      </c>
      <c r="N154" s="41">
        <f t="shared" ref="N154" si="790">SUM(O154:P154)</f>
        <v>69.578306700000013</v>
      </c>
      <c r="O154" s="41">
        <v>68.559472960000008</v>
      </c>
      <c r="P154" s="41">
        <f t="shared" ref="P154" si="791">SUM(Q154:S154)</f>
        <v>1.01883374</v>
      </c>
      <c r="Q154" s="41">
        <v>1.01883374</v>
      </c>
      <c r="R154" s="41">
        <v>0</v>
      </c>
      <c r="S154" s="41">
        <v>0</v>
      </c>
      <c r="T154" s="41"/>
      <c r="U154" s="41"/>
      <c r="V154" s="41"/>
      <c r="W154" s="41"/>
      <c r="X154" s="41"/>
    </row>
    <row r="155" spans="1:24" hidden="1" outlineLevel="1" collapsed="1">
      <c r="A155" s="8">
        <v>44927</v>
      </c>
      <c r="B155" s="41">
        <v>1236.8873267100003</v>
      </c>
      <c r="C155" s="41">
        <f t="shared" ref="C155" si="792">I155+O155</f>
        <v>1097.1577716900001</v>
      </c>
      <c r="D155" s="41">
        <f t="shared" ref="D155" si="793">J155+P155</f>
        <v>139.72955501999999</v>
      </c>
      <c r="E155" s="41">
        <f t="shared" ref="E155" si="794">K155+Q155</f>
        <v>130.28508629999999</v>
      </c>
      <c r="F155" s="41">
        <f t="shared" ref="F155" si="795">L155+R155</f>
        <v>9.3044759999999993</v>
      </c>
      <c r="G155" s="41">
        <f t="shared" ref="G155" si="796">M155+S155</f>
        <v>0.13999271999999999</v>
      </c>
      <c r="H155" s="41">
        <f t="shared" ref="H155" si="797">SUM(I155:J155)</f>
        <v>1164.4690564700002</v>
      </c>
      <c r="I155" s="41">
        <v>1025.7583436100001</v>
      </c>
      <c r="J155" s="41">
        <f t="shared" ref="J155" si="798">SUM(K155:M155)</f>
        <v>138.71071286</v>
      </c>
      <c r="K155" s="41">
        <v>129.26624414</v>
      </c>
      <c r="L155" s="41">
        <v>9.3044759999999993</v>
      </c>
      <c r="M155" s="41">
        <v>0.13999271999999999</v>
      </c>
      <c r="N155" s="41">
        <f t="shared" ref="N155" si="799">SUM(O155:P155)</f>
        <v>72.418270240000012</v>
      </c>
      <c r="O155" s="41">
        <v>71.399428080000007</v>
      </c>
      <c r="P155" s="41">
        <f t="shared" ref="P155" si="800">SUM(Q155:S155)</f>
        <v>1.0188421599999999</v>
      </c>
      <c r="Q155" s="41">
        <v>1.0188421599999999</v>
      </c>
      <c r="R155" s="41">
        <v>0</v>
      </c>
      <c r="S155" s="41">
        <v>0</v>
      </c>
      <c r="T155" s="41"/>
      <c r="U155" s="41"/>
      <c r="V155" s="41"/>
      <c r="W155" s="41"/>
      <c r="X155" s="41"/>
    </row>
    <row r="156" spans="1:24" hidden="1" outlineLevel="1" collapsed="1">
      <c r="A156" s="8">
        <v>44958</v>
      </c>
      <c r="B156" s="41">
        <v>1179.88793781</v>
      </c>
      <c r="C156" s="41">
        <f t="shared" ref="C156" si="801">I156+O156</f>
        <v>1036.0799339299999</v>
      </c>
      <c r="D156" s="41">
        <f t="shared" ref="D156" si="802">J156+P156</f>
        <v>143.80800388</v>
      </c>
      <c r="E156" s="41">
        <f t="shared" ref="E156" si="803">K156+Q156</f>
        <v>134.38362846999999</v>
      </c>
      <c r="F156" s="41">
        <f t="shared" ref="F156" si="804">L156+R156</f>
        <v>9.284382690000001</v>
      </c>
      <c r="G156" s="41">
        <f t="shared" ref="G156" si="805">M156+S156</f>
        <v>0.13999271999999999</v>
      </c>
      <c r="H156" s="41">
        <f t="shared" ref="H156" si="806">SUM(I156:J156)</f>
        <v>1106.2373940800001</v>
      </c>
      <c r="I156" s="41">
        <v>963.44824040000003</v>
      </c>
      <c r="J156" s="41">
        <f t="shared" ref="J156" si="807">SUM(K156:M156)</f>
        <v>142.78915368</v>
      </c>
      <c r="K156" s="41">
        <v>133.36477826999999</v>
      </c>
      <c r="L156" s="41">
        <v>9.284382690000001</v>
      </c>
      <c r="M156" s="41">
        <v>0.13999271999999999</v>
      </c>
      <c r="N156" s="41">
        <f t="shared" ref="N156" si="808">SUM(O156:P156)</f>
        <v>73.650543729999995</v>
      </c>
      <c r="O156" s="41">
        <v>72.631693529999993</v>
      </c>
      <c r="P156" s="41">
        <f t="shared" ref="P156" si="809">SUM(Q156:S156)</f>
        <v>1.0188501999999999</v>
      </c>
      <c r="Q156" s="41">
        <v>1.0188501999999999</v>
      </c>
      <c r="R156" s="41">
        <v>0</v>
      </c>
      <c r="S156" s="41">
        <v>0</v>
      </c>
      <c r="T156" s="41"/>
      <c r="U156" s="41"/>
      <c r="V156" s="41"/>
      <c r="W156" s="41"/>
      <c r="X156" s="41"/>
    </row>
    <row r="157" spans="1:24" hidden="1" outlineLevel="1" collapsed="1">
      <c r="A157" s="8">
        <v>44986</v>
      </c>
      <c r="B157" s="41">
        <v>1127.64426011</v>
      </c>
      <c r="C157" s="41">
        <f t="shared" ref="C157" si="810">I157+O157</f>
        <v>983.87942807999991</v>
      </c>
      <c r="D157" s="41">
        <f t="shared" ref="D157" si="811">J157+P157</f>
        <v>143.76483203000001</v>
      </c>
      <c r="E157" s="41">
        <f t="shared" ref="E157" si="812">K157+Q157</f>
        <v>134.55138403999999</v>
      </c>
      <c r="F157" s="41">
        <f t="shared" ref="F157" si="813">L157+R157</f>
        <v>9.0734552700000002</v>
      </c>
      <c r="G157" s="41">
        <f t="shared" ref="G157" si="814">M157+S157</f>
        <v>0.13999271999999999</v>
      </c>
      <c r="H157" s="41">
        <f t="shared" ref="H157" si="815">SUM(I157:J157)</f>
        <v>1054.8131229199998</v>
      </c>
      <c r="I157" s="41">
        <v>912.06714949999991</v>
      </c>
      <c r="J157" s="41">
        <f t="shared" ref="J157" si="816">SUM(K157:M157)</f>
        <v>142.74597342000001</v>
      </c>
      <c r="K157" s="41">
        <v>133.53252542999999</v>
      </c>
      <c r="L157" s="41">
        <v>9.0734552700000002</v>
      </c>
      <c r="M157" s="41">
        <v>0.13999271999999999</v>
      </c>
      <c r="N157" s="41">
        <f t="shared" ref="N157" si="817">SUM(O157:P157)</f>
        <v>72.831137189999993</v>
      </c>
      <c r="O157" s="41">
        <v>71.812278579999997</v>
      </c>
      <c r="P157" s="41">
        <f t="shared" ref="P157" si="818">SUM(Q157:S157)</f>
        <v>1.0188586100000001</v>
      </c>
      <c r="Q157" s="41">
        <v>1.0188586100000001</v>
      </c>
      <c r="R157" s="41">
        <v>0</v>
      </c>
      <c r="S157" s="41">
        <v>0</v>
      </c>
      <c r="T157" s="41"/>
      <c r="U157" s="41"/>
      <c r="V157" s="41"/>
      <c r="W157" s="41"/>
      <c r="X157" s="41"/>
    </row>
    <row r="158" spans="1:24" hidden="1" outlineLevel="1" collapsed="1">
      <c r="A158" s="8">
        <v>45017</v>
      </c>
      <c r="B158" s="41">
        <v>1120.9240996199999</v>
      </c>
      <c r="C158" s="41">
        <f t="shared" ref="C158" si="819">I158+O158</f>
        <v>977.07042208999997</v>
      </c>
      <c r="D158" s="41">
        <f t="shared" ref="D158" si="820">J158+P158</f>
        <v>143.85367753</v>
      </c>
      <c r="E158" s="41">
        <f t="shared" ref="E158" si="821">K158+Q158</f>
        <v>135.64037314999999</v>
      </c>
      <c r="F158" s="41">
        <f t="shared" ref="F158" si="822">L158+R158</f>
        <v>8.0733116599999999</v>
      </c>
      <c r="G158" s="41">
        <f t="shared" ref="G158" si="823">M158+S158</f>
        <v>0.13999271999999999</v>
      </c>
      <c r="H158" s="41">
        <f t="shared" ref="H158" si="824">SUM(I158:J158)</f>
        <v>1047.2634870500001</v>
      </c>
      <c r="I158" s="41">
        <v>904.42867653999997</v>
      </c>
      <c r="J158" s="41">
        <f t="shared" ref="J158" si="825">SUM(K158:M158)</f>
        <v>142.83481051000001</v>
      </c>
      <c r="K158" s="41">
        <v>134.62150613</v>
      </c>
      <c r="L158" s="41">
        <v>8.0733116599999999</v>
      </c>
      <c r="M158" s="41">
        <v>0.13999271999999999</v>
      </c>
      <c r="N158" s="41">
        <f t="shared" ref="N158" si="826">SUM(O158:P158)</f>
        <v>73.660612569999998</v>
      </c>
      <c r="O158" s="41">
        <v>72.641745549999996</v>
      </c>
      <c r="P158" s="41">
        <f t="shared" ref="P158" si="827">SUM(Q158:S158)</f>
        <v>1.0188670200000001</v>
      </c>
      <c r="Q158" s="41">
        <v>1.0188670200000001</v>
      </c>
      <c r="R158" s="41">
        <v>0</v>
      </c>
      <c r="S158" s="41">
        <v>0</v>
      </c>
      <c r="T158" s="41"/>
      <c r="U158" s="41"/>
      <c r="V158" s="41"/>
      <c r="W158" s="41"/>
      <c r="X158" s="41"/>
    </row>
    <row r="159" spans="1:24" hidden="1" outlineLevel="1" collapsed="1">
      <c r="A159" s="8">
        <v>45047</v>
      </c>
      <c r="B159" s="41">
        <v>1077.6666401699999</v>
      </c>
      <c r="C159" s="41">
        <f t="shared" ref="C159" si="828">I159+O159</f>
        <v>919.68820651999999</v>
      </c>
      <c r="D159" s="41">
        <f t="shared" ref="D159" si="829">J159+P159</f>
        <v>157.97843365</v>
      </c>
      <c r="E159" s="41">
        <f t="shared" ref="E159" si="830">K159+Q159</f>
        <v>151.76536217</v>
      </c>
      <c r="F159" s="41">
        <f t="shared" ref="F159" si="831">L159+R159</f>
        <v>6.0730787600000005</v>
      </c>
      <c r="G159" s="41">
        <f t="shared" ref="G159" si="832">M159+S159</f>
        <v>0.13999271999999999</v>
      </c>
      <c r="H159" s="41">
        <f t="shared" ref="H159" si="833">SUM(I159:J159)</f>
        <v>1048.34750467</v>
      </c>
      <c r="I159" s="41">
        <v>891.38794682000002</v>
      </c>
      <c r="J159" s="41">
        <f t="shared" ref="J159" si="834">SUM(K159:M159)</f>
        <v>156.95955785000001</v>
      </c>
      <c r="K159" s="41">
        <v>150.74648637000001</v>
      </c>
      <c r="L159" s="41">
        <v>6.0730787600000005</v>
      </c>
      <c r="M159" s="41">
        <v>0.13999271999999999</v>
      </c>
      <c r="N159" s="41">
        <f t="shared" ref="N159" si="835">SUM(O159:P159)</f>
        <v>29.319135500000002</v>
      </c>
      <c r="O159" s="41">
        <v>28.300259700000002</v>
      </c>
      <c r="P159" s="41">
        <f t="shared" ref="P159" si="836">SUM(Q159:S159)</f>
        <v>1.0188758</v>
      </c>
      <c r="Q159" s="41">
        <v>1.0188758</v>
      </c>
      <c r="R159" s="41">
        <v>0</v>
      </c>
      <c r="S159" s="41">
        <v>0</v>
      </c>
      <c r="T159" s="41"/>
      <c r="U159" s="41"/>
      <c r="V159" s="41"/>
      <c r="W159" s="41"/>
      <c r="X159" s="41"/>
    </row>
    <row r="160" spans="1:24" hidden="1" outlineLevel="1" collapsed="1">
      <c r="A160" s="8">
        <v>45078</v>
      </c>
      <c r="B160" s="41">
        <v>1049.1588972300001</v>
      </c>
      <c r="C160" s="41">
        <f t="shared" ref="C160" si="837">I160+O160</f>
        <v>901.21624953000003</v>
      </c>
      <c r="D160" s="41">
        <f t="shared" ref="D160" si="838">J160+P160</f>
        <v>147.94264770000001</v>
      </c>
      <c r="E160" s="41">
        <f t="shared" ref="E160" si="839">K160+Q160</f>
        <v>141.73057632000001</v>
      </c>
      <c r="F160" s="41">
        <f t="shared" ref="F160" si="840">L160+R160</f>
        <v>6.0720786600000007</v>
      </c>
      <c r="G160" s="41">
        <f t="shared" ref="G160" si="841">M160+S160</f>
        <v>0.13999271999999999</v>
      </c>
      <c r="H160" s="41">
        <f t="shared" ref="H160" si="842">SUM(I160:J160)</f>
        <v>1020.9628734</v>
      </c>
      <c r="I160" s="41">
        <v>874.03910990999998</v>
      </c>
      <c r="J160" s="41">
        <f t="shared" ref="J160" si="843">SUM(K160:M160)</f>
        <v>146.92376349</v>
      </c>
      <c r="K160" s="41">
        <v>140.71169211</v>
      </c>
      <c r="L160" s="41">
        <v>6.0720786600000007</v>
      </c>
      <c r="M160" s="41">
        <v>0.13999271999999999</v>
      </c>
      <c r="N160" s="41">
        <f t="shared" ref="N160" si="844">SUM(O160:P160)</f>
        <v>28.196023830000001</v>
      </c>
      <c r="O160" s="41">
        <v>27.177139620000002</v>
      </c>
      <c r="P160" s="41">
        <f t="shared" ref="P160" si="845">SUM(Q160:S160)</f>
        <v>1.01888421</v>
      </c>
      <c r="Q160" s="41">
        <v>1.01888421</v>
      </c>
      <c r="R160" s="41">
        <v>0</v>
      </c>
      <c r="S160" s="41">
        <v>0</v>
      </c>
      <c r="T160" s="41"/>
      <c r="U160" s="41"/>
      <c r="V160" s="41"/>
      <c r="W160" s="41"/>
      <c r="X160" s="41"/>
    </row>
    <row r="161" spans="1:24" hidden="1" outlineLevel="1" collapsed="1">
      <c r="A161" s="8">
        <v>45108</v>
      </c>
      <c r="B161" s="41">
        <v>1016.3613569</v>
      </c>
      <c r="C161" s="41">
        <f t="shared" ref="C161" si="846">I161+O161</f>
        <v>1016.20535438</v>
      </c>
      <c r="D161" s="41">
        <f t="shared" ref="D161" si="847">J161+P161</f>
        <v>0.15600251999999998</v>
      </c>
      <c r="E161" s="41">
        <f t="shared" ref="E161" si="848">K161+Q161</f>
        <v>1.57898E-2</v>
      </c>
      <c r="F161" s="41">
        <f t="shared" ref="F161" si="849">L161+R161</f>
        <v>2.2000000000000001E-4</v>
      </c>
      <c r="G161" s="41">
        <f t="shared" ref="G161" si="850">M161+S161</f>
        <v>0.13999271999999999</v>
      </c>
      <c r="H161" s="41">
        <f t="shared" ref="H161" si="851">SUM(I161:J161)</f>
        <v>987.83910545000003</v>
      </c>
      <c r="I161" s="41">
        <v>987.68310293000002</v>
      </c>
      <c r="J161" s="41">
        <f t="shared" ref="J161" si="852">SUM(K161:M161)</f>
        <v>0.15600251999999998</v>
      </c>
      <c r="K161" s="41">
        <v>1.57898E-2</v>
      </c>
      <c r="L161" s="41">
        <v>2.2000000000000001E-4</v>
      </c>
      <c r="M161" s="41">
        <v>0.13999271999999999</v>
      </c>
      <c r="N161" s="41">
        <f t="shared" ref="N161" si="853">SUM(O161:P161)</f>
        <v>28.522251450000002</v>
      </c>
      <c r="O161" s="41">
        <v>28.522251450000002</v>
      </c>
      <c r="P161" s="41">
        <f t="shared" ref="P161" si="854">SUM(Q161:S161)</f>
        <v>0</v>
      </c>
      <c r="Q161" s="41">
        <v>0</v>
      </c>
      <c r="R161" s="41">
        <v>0</v>
      </c>
      <c r="S161" s="41">
        <v>0</v>
      </c>
      <c r="T161" s="41"/>
      <c r="U161" s="41"/>
      <c r="V161" s="41"/>
      <c r="W161" s="41"/>
      <c r="X161" s="41"/>
    </row>
    <row r="162" spans="1:24" hidden="1" outlineLevel="1" collapsed="1">
      <c r="A162" s="8">
        <v>45139</v>
      </c>
      <c r="B162" s="41">
        <v>1025.7868629700001</v>
      </c>
      <c r="C162" s="41">
        <f t="shared" ref="C162" si="855">I162+O162</f>
        <v>1025.6308204700001</v>
      </c>
      <c r="D162" s="41">
        <f t="shared" ref="D162" si="856">J162+P162</f>
        <v>0.1560425</v>
      </c>
      <c r="E162" s="41">
        <f t="shared" ref="E162" si="857">K162+Q162</f>
        <v>1.5829780000000002E-2</v>
      </c>
      <c r="F162" s="41">
        <f t="shared" ref="F162" si="858">L162+R162</f>
        <v>2.2000000000000001E-4</v>
      </c>
      <c r="G162" s="41">
        <f t="shared" ref="G162" si="859">M162+S162</f>
        <v>0.13999271999999999</v>
      </c>
      <c r="H162" s="41">
        <f t="shared" ref="H162" si="860">SUM(I162:J162)</f>
        <v>996.05494236000004</v>
      </c>
      <c r="I162" s="41">
        <v>995.89889986000003</v>
      </c>
      <c r="J162" s="41">
        <f t="shared" ref="J162" si="861">SUM(K162:M162)</f>
        <v>0.1560425</v>
      </c>
      <c r="K162" s="41">
        <v>1.5829780000000002E-2</v>
      </c>
      <c r="L162" s="41">
        <v>2.2000000000000001E-4</v>
      </c>
      <c r="M162" s="41">
        <v>0.13999271999999999</v>
      </c>
      <c r="N162" s="41">
        <f t="shared" ref="N162" si="862">SUM(O162:P162)</f>
        <v>29.73192061</v>
      </c>
      <c r="O162" s="41">
        <v>29.73192061</v>
      </c>
      <c r="P162" s="41">
        <f t="shared" ref="P162" si="863">SUM(Q162:S162)</f>
        <v>0</v>
      </c>
      <c r="Q162" s="41">
        <v>0</v>
      </c>
      <c r="R162" s="41">
        <v>0</v>
      </c>
      <c r="S162" s="41">
        <v>0</v>
      </c>
      <c r="T162" s="41"/>
      <c r="U162" s="41"/>
      <c r="V162" s="41"/>
      <c r="W162" s="41"/>
      <c r="X162" s="41"/>
    </row>
    <row r="163" spans="1:24" hidden="1" outlineLevel="1" collapsed="1">
      <c r="A163" s="8">
        <v>45170</v>
      </c>
      <c r="B163" s="41">
        <v>1022.64210824</v>
      </c>
      <c r="C163" s="41">
        <f t="shared" ref="C163" si="864">I163+O163</f>
        <v>842.38709286999995</v>
      </c>
      <c r="D163" s="41">
        <f t="shared" ref="D163" si="865">J163+P163</f>
        <v>180.25501537</v>
      </c>
      <c r="E163" s="41">
        <f t="shared" ref="E163" si="866">K163+Q163</f>
        <v>174.03945630999999</v>
      </c>
      <c r="F163" s="41">
        <f t="shared" ref="F163" si="867">L163+R163</f>
        <v>6.0729662099999997</v>
      </c>
      <c r="G163" s="41">
        <f t="shared" ref="G163" si="868">M163+S163</f>
        <v>0.14259284999999999</v>
      </c>
      <c r="H163" s="41">
        <f t="shared" ref="H163" si="869">SUM(I163:J163)</f>
        <v>992.01906856999994</v>
      </c>
      <c r="I163" s="41">
        <v>812.78296263999994</v>
      </c>
      <c r="J163" s="41">
        <f t="shared" ref="J163" si="870">SUM(K163:M163)</f>
        <v>179.23610593000001</v>
      </c>
      <c r="K163" s="41">
        <v>173.02054687</v>
      </c>
      <c r="L163" s="41">
        <v>6.0729662099999997</v>
      </c>
      <c r="M163" s="41">
        <v>0.14259284999999999</v>
      </c>
      <c r="N163" s="41">
        <f t="shared" ref="N163" si="871">SUM(O163:P163)</f>
        <v>30.623039670000004</v>
      </c>
      <c r="O163" s="41">
        <v>29.604130230000003</v>
      </c>
      <c r="P163" s="41">
        <f t="shared" ref="P163" si="872">SUM(Q163:S163)</f>
        <v>1.0189094400000001</v>
      </c>
      <c r="Q163" s="41">
        <v>1.0189094400000001</v>
      </c>
      <c r="R163" s="41">
        <v>0</v>
      </c>
      <c r="S163" s="41">
        <v>0</v>
      </c>
      <c r="T163" s="41"/>
      <c r="U163" s="41"/>
      <c r="V163" s="41"/>
      <c r="W163" s="41"/>
      <c r="X163" s="41"/>
    </row>
    <row r="164" spans="1:24" hidden="1" outlineLevel="1" collapsed="1">
      <c r="A164" s="8">
        <v>45200</v>
      </c>
      <c r="B164" s="41">
        <v>929.27896217</v>
      </c>
      <c r="C164" s="41">
        <f t="shared" ref="C164" si="873">I164+O164</f>
        <v>765.09575469000004</v>
      </c>
      <c r="D164" s="41">
        <f t="shared" ref="D164" si="874">J164+P164</f>
        <v>164.18320747999999</v>
      </c>
      <c r="E164" s="41">
        <f t="shared" ref="E164" si="875">K164+Q164</f>
        <v>157.96763636999998</v>
      </c>
      <c r="F164" s="41">
        <f t="shared" ref="F164" si="876">L164+R164</f>
        <v>6.0729782600000002</v>
      </c>
      <c r="G164" s="41">
        <f t="shared" ref="G164" si="877">M164+S164</f>
        <v>0.14259284999999999</v>
      </c>
      <c r="H164" s="41">
        <f t="shared" ref="H164" si="878">SUM(I164:J164)</f>
        <v>897.99875148000001</v>
      </c>
      <c r="I164" s="41">
        <v>734.82881434000001</v>
      </c>
      <c r="J164" s="41">
        <f t="shared" ref="J164" si="879">SUM(K164:M164)</f>
        <v>163.16993714</v>
      </c>
      <c r="K164" s="41">
        <v>156.95436602999999</v>
      </c>
      <c r="L164" s="41">
        <v>6.0729782600000002</v>
      </c>
      <c r="M164" s="41">
        <v>0.14259284999999999</v>
      </c>
      <c r="N164" s="41">
        <f t="shared" ref="N164" si="880">SUM(O164:P164)</f>
        <v>31.280210689999997</v>
      </c>
      <c r="O164" s="41">
        <v>30.266940349999999</v>
      </c>
      <c r="P164" s="41">
        <f t="shared" ref="P164" si="881">SUM(Q164:S164)</f>
        <v>1.01327034</v>
      </c>
      <c r="Q164" s="41">
        <v>1.01327034</v>
      </c>
      <c r="R164" s="41">
        <v>0</v>
      </c>
      <c r="S164" s="41">
        <v>0</v>
      </c>
      <c r="T164" s="41"/>
      <c r="U164" s="41"/>
      <c r="V164" s="41"/>
      <c r="W164" s="41"/>
      <c r="X164" s="41"/>
    </row>
    <row r="165" spans="1:24" collapsed="1">
      <c r="A165" s="8">
        <v>45231</v>
      </c>
      <c r="B165" s="41">
        <v>937.87214115000006</v>
      </c>
      <c r="C165" s="41">
        <f t="shared" ref="C165" si="882">I165+O165</f>
        <v>775.52164498999991</v>
      </c>
      <c r="D165" s="41">
        <f t="shared" ref="D165" si="883">J165+P165</f>
        <v>162.35049616000001</v>
      </c>
      <c r="E165" s="41">
        <f t="shared" ref="E165" si="884">K165+Q165</f>
        <v>156.13607340000001</v>
      </c>
      <c r="F165" s="41">
        <f t="shared" ref="F165" si="885">L165+R165</f>
        <v>6.07294</v>
      </c>
      <c r="G165" s="41">
        <f t="shared" ref="G165" si="886">M165+S165</f>
        <v>0.14148276000000001</v>
      </c>
      <c r="H165" s="41">
        <f t="shared" ref="H165" si="887">SUM(I165:J165)</f>
        <v>906.93858354999998</v>
      </c>
      <c r="I165" s="41">
        <v>745.60162522999997</v>
      </c>
      <c r="J165" s="41">
        <f t="shared" ref="J165" si="888">SUM(K165:M165)</f>
        <v>161.33695832000001</v>
      </c>
      <c r="K165" s="41">
        <v>155.12253556000002</v>
      </c>
      <c r="L165" s="41">
        <v>6.07294</v>
      </c>
      <c r="M165" s="41">
        <v>0.14148276000000001</v>
      </c>
      <c r="N165" s="41">
        <f t="shared" ref="N165" si="889">SUM(O165:P165)</f>
        <v>30.9335576</v>
      </c>
      <c r="O165" s="41">
        <v>29.920019759999999</v>
      </c>
      <c r="P165" s="41">
        <f t="shared" ref="P165" si="890">SUM(Q165:S165)</f>
        <v>1.0135378399999999</v>
      </c>
      <c r="Q165" s="41">
        <v>1.0135378399999999</v>
      </c>
      <c r="R165" s="41">
        <v>0</v>
      </c>
      <c r="S165" s="41">
        <v>0</v>
      </c>
      <c r="T165" s="41"/>
      <c r="U165" s="41"/>
      <c r="V165" s="41"/>
      <c r="W165" s="41"/>
      <c r="X165" s="41"/>
    </row>
    <row r="166" spans="1:24">
      <c r="A166" s="8">
        <v>45261</v>
      </c>
      <c r="B166" s="41">
        <v>937.44671008</v>
      </c>
      <c r="C166" s="41">
        <f t="shared" ref="C166" si="891">I166+O166</f>
        <v>779.22840977999999</v>
      </c>
      <c r="D166" s="41">
        <f t="shared" ref="D166" si="892">J166+P166</f>
        <v>158.21830029999998</v>
      </c>
      <c r="E166" s="41">
        <f t="shared" ref="E166" si="893">K166+Q166</f>
        <v>152.07386528999999</v>
      </c>
      <c r="F166" s="41">
        <f t="shared" ref="F166" si="894">L166+R166</f>
        <v>6.00295223</v>
      </c>
      <c r="G166" s="41">
        <f t="shared" ref="G166" si="895">M166+S166</f>
        <v>0.14148278</v>
      </c>
      <c r="H166" s="41">
        <f t="shared" ref="H166" si="896">SUM(I166:J166)</f>
        <v>909.47470247000001</v>
      </c>
      <c r="I166" s="41">
        <v>752.31473080000001</v>
      </c>
      <c r="J166" s="41">
        <f t="shared" ref="J166" si="897">SUM(K166:M166)</f>
        <v>157.15997166999998</v>
      </c>
      <c r="K166" s="41">
        <v>151.01553665999998</v>
      </c>
      <c r="L166" s="41">
        <v>6.00295223</v>
      </c>
      <c r="M166" s="41">
        <v>0.14148278</v>
      </c>
      <c r="N166" s="41">
        <f t="shared" ref="N166" si="898">SUM(O166:P166)</f>
        <v>27.972007609999999</v>
      </c>
      <c r="O166" s="41">
        <v>26.91367898</v>
      </c>
      <c r="P166" s="41">
        <f t="shared" ref="P166" si="899">SUM(Q166:S166)</f>
        <v>1.0583286300000001</v>
      </c>
      <c r="Q166" s="41">
        <v>1.0583286300000001</v>
      </c>
      <c r="R166" s="41">
        <v>0</v>
      </c>
      <c r="S166" s="41">
        <v>0</v>
      </c>
      <c r="T166" s="41"/>
      <c r="U166" s="41"/>
      <c r="V166" s="41"/>
      <c r="W166" s="41"/>
      <c r="X166" s="41"/>
    </row>
    <row r="167" spans="1:24">
      <c r="A167" s="8">
        <v>45292</v>
      </c>
      <c r="B167" s="41">
        <v>889.47607235999999</v>
      </c>
      <c r="C167" s="41">
        <f t="shared" ref="C167" si="900">I167+O167</f>
        <v>723.20508702999996</v>
      </c>
      <c r="D167" s="41">
        <f t="shared" ref="D167" si="901">J167+P167</f>
        <v>166.27098533</v>
      </c>
      <c r="E167" s="41">
        <f t="shared" ref="E167" si="902">K167+Q167</f>
        <v>161.12753803000001</v>
      </c>
      <c r="F167" s="41">
        <f t="shared" ref="F167" si="903">L167+R167</f>
        <v>5.0019645099999996</v>
      </c>
      <c r="G167" s="41">
        <f t="shared" ref="G167" si="904">M167+S167</f>
        <v>0.14148279</v>
      </c>
      <c r="H167" s="41">
        <f t="shared" ref="H167" si="905">SUM(I167:J167)</f>
        <v>862.02504393000004</v>
      </c>
      <c r="I167" s="41">
        <v>696.80939268999998</v>
      </c>
      <c r="J167" s="41">
        <f t="shared" ref="J167" si="906">SUM(K167:M167)</f>
        <v>165.21565124</v>
      </c>
      <c r="K167" s="41">
        <v>160.07220394000001</v>
      </c>
      <c r="L167" s="41">
        <v>5.0019645099999996</v>
      </c>
      <c r="M167" s="41">
        <v>0.14148279</v>
      </c>
      <c r="N167" s="41">
        <f t="shared" ref="N167" si="907">SUM(O167:P167)</f>
        <v>27.451028429999997</v>
      </c>
      <c r="O167" s="41">
        <v>26.395694339999999</v>
      </c>
      <c r="P167" s="41">
        <f t="shared" ref="P167" si="908">SUM(Q167:S167)</f>
        <v>1.0553340899999999</v>
      </c>
      <c r="Q167" s="41">
        <v>1.0553340899999999</v>
      </c>
      <c r="R167" s="41">
        <v>0</v>
      </c>
      <c r="S167" s="41">
        <v>0</v>
      </c>
      <c r="T167" s="41"/>
      <c r="U167" s="41"/>
      <c r="V167" s="41"/>
      <c r="W167" s="41"/>
      <c r="X167" s="41"/>
    </row>
    <row r="168" spans="1:24">
      <c r="A168" s="8">
        <v>45323</v>
      </c>
      <c r="B168" s="41">
        <v>558.50188310999988</v>
      </c>
      <c r="C168" s="41">
        <f t="shared" ref="C168" si="909">I168+O168</f>
        <v>394.57738189999998</v>
      </c>
      <c r="D168" s="41">
        <f t="shared" ref="D168" si="910">J168+P168</f>
        <v>163.92450121000002</v>
      </c>
      <c r="E168" s="41">
        <f t="shared" ref="E168" si="911">K168+Q168</f>
        <v>163.78109193</v>
      </c>
      <c r="F168" s="41">
        <f t="shared" ref="F168" si="912">L168+R168</f>
        <v>1.9765E-3</v>
      </c>
      <c r="G168" s="41">
        <f t="shared" ref="G168" si="913">M168+S168</f>
        <v>0.14143278000000001</v>
      </c>
      <c r="H168" s="41">
        <f t="shared" ref="H168" si="914">SUM(I168:J168)</f>
        <v>527.77413385</v>
      </c>
      <c r="I168" s="41">
        <v>363.84963263999998</v>
      </c>
      <c r="J168" s="41">
        <f t="shared" ref="J168" si="915">SUM(K168:M168)</f>
        <v>163.92450121000002</v>
      </c>
      <c r="K168" s="41">
        <v>163.78109193</v>
      </c>
      <c r="L168" s="41">
        <v>1.9765E-3</v>
      </c>
      <c r="M168" s="41">
        <v>0.14143278000000001</v>
      </c>
      <c r="N168" s="41">
        <f t="shared" ref="N168" si="916">SUM(O168:P168)</f>
        <v>30.72774926</v>
      </c>
      <c r="O168" s="41">
        <v>30.72774926</v>
      </c>
      <c r="P168" s="41">
        <f t="shared" ref="P168" si="917">SUM(Q168:S168)</f>
        <v>0</v>
      </c>
      <c r="Q168" s="41">
        <v>0</v>
      </c>
      <c r="R168" s="41">
        <v>0</v>
      </c>
      <c r="S168" s="41">
        <v>0</v>
      </c>
      <c r="T168" s="41"/>
      <c r="U168" s="41"/>
      <c r="V168" s="41"/>
      <c r="W168" s="41"/>
      <c r="X168" s="41"/>
    </row>
    <row r="169" spans="1:24">
      <c r="A169" s="8">
        <v>45352</v>
      </c>
      <c r="B169" s="41">
        <v>583.56720888999996</v>
      </c>
      <c r="C169" s="41">
        <f t="shared" ref="C169" si="918">I169+O169</f>
        <v>421.81794962999999</v>
      </c>
      <c r="D169" s="41">
        <f t="shared" ref="D169" si="919">J169+P169</f>
        <v>161.74925926000003</v>
      </c>
      <c r="E169" s="41">
        <f t="shared" ref="E169" si="920">K169+Q169</f>
        <v>161.60583788000002</v>
      </c>
      <c r="F169" s="41">
        <f t="shared" ref="F169" si="921">L169+R169</f>
        <v>1.9885599999999999E-3</v>
      </c>
      <c r="G169" s="41">
        <f t="shared" ref="G169" si="922">M169+S169</f>
        <v>0.14143281999999999</v>
      </c>
      <c r="H169" s="41">
        <f t="shared" ref="H169" si="923">SUM(I169:J169)</f>
        <v>545.55889144000002</v>
      </c>
      <c r="I169" s="41">
        <v>383.80963217999999</v>
      </c>
      <c r="J169" s="41">
        <f t="shared" ref="J169" si="924">SUM(K169:M169)</f>
        <v>161.74925926000003</v>
      </c>
      <c r="K169" s="41">
        <v>161.60583788000002</v>
      </c>
      <c r="L169" s="41">
        <v>1.9885599999999999E-3</v>
      </c>
      <c r="M169" s="41">
        <v>0.14143281999999999</v>
      </c>
      <c r="N169" s="41">
        <f t="shared" ref="N169" si="925">SUM(O169:P169)</f>
        <v>38.00831745</v>
      </c>
      <c r="O169" s="41">
        <v>38.00831745</v>
      </c>
      <c r="P169" s="41">
        <f t="shared" ref="P169" si="926">SUM(Q169:S169)</f>
        <v>0</v>
      </c>
      <c r="Q169" s="41">
        <v>0</v>
      </c>
      <c r="R169" s="41">
        <v>0</v>
      </c>
      <c r="S169" s="41">
        <v>0</v>
      </c>
      <c r="T169" s="41"/>
      <c r="U169" s="41"/>
      <c r="V169" s="41"/>
      <c r="W169" s="41"/>
      <c r="X169" s="41"/>
    </row>
    <row r="170" spans="1:24">
      <c r="A170" s="8">
        <v>45383</v>
      </c>
      <c r="B170" s="41">
        <v>539.41468257000008</v>
      </c>
      <c r="C170" s="41">
        <f t="shared" ref="C170" si="927">I170+O170</f>
        <v>382.23591770000002</v>
      </c>
      <c r="D170" s="41">
        <f t="shared" ref="D170" si="928">J170+P170</f>
        <v>157.17876487000001</v>
      </c>
      <c r="E170" s="41">
        <f t="shared" ref="E170" si="929">K170+Q170</f>
        <v>157.03533093000001</v>
      </c>
      <c r="F170" s="41">
        <f t="shared" ref="F170" si="930">L170+R170</f>
        <v>2.0011299999999998E-3</v>
      </c>
      <c r="G170" s="41">
        <f t="shared" ref="G170" si="931">M170+S170</f>
        <v>0.14143280999999999</v>
      </c>
      <c r="H170" s="41">
        <f t="shared" ref="H170" si="932">SUM(I170:J170)</f>
        <v>503.73155438000003</v>
      </c>
      <c r="I170" s="41">
        <v>346.55278951000003</v>
      </c>
      <c r="J170" s="41">
        <f t="shared" ref="J170" si="933">SUM(K170:M170)</f>
        <v>157.17876487000001</v>
      </c>
      <c r="K170" s="41">
        <v>157.03533093000001</v>
      </c>
      <c r="L170" s="41">
        <v>2.0011299999999998E-3</v>
      </c>
      <c r="M170" s="41">
        <v>0.14143280999999999</v>
      </c>
      <c r="N170" s="41">
        <f t="shared" ref="N170" si="934">SUM(O170:P170)</f>
        <v>35.683128189999998</v>
      </c>
      <c r="O170" s="41">
        <v>35.683128189999998</v>
      </c>
      <c r="P170" s="41">
        <f t="shared" ref="P170" si="935">SUM(Q170:S170)</f>
        <v>0</v>
      </c>
      <c r="Q170" s="41">
        <v>0</v>
      </c>
      <c r="R170" s="41">
        <v>0</v>
      </c>
      <c r="S170" s="41">
        <v>0</v>
      </c>
      <c r="T170" s="41"/>
      <c r="U170" s="41"/>
      <c r="V170" s="41"/>
      <c r="W170" s="41"/>
      <c r="X170" s="41"/>
    </row>
    <row r="171" spans="1:24">
      <c r="A171" s="8">
        <v>45413</v>
      </c>
      <c r="B171" s="41">
        <v>548.31141423999998</v>
      </c>
      <c r="C171" s="41">
        <f t="shared" ref="C171" si="936">I171+O171</f>
        <v>392.94592294999995</v>
      </c>
      <c r="D171" s="41">
        <f t="shared" ref="D171" si="937">J171+P171</f>
        <v>155.36549129000002</v>
      </c>
      <c r="E171" s="41">
        <f t="shared" ref="E171" si="938">K171+Q171</f>
        <v>155.36203739000001</v>
      </c>
      <c r="F171" s="41">
        <f t="shared" ref="F171" si="939">L171+R171</f>
        <v>2.0137900000000001E-3</v>
      </c>
      <c r="G171" s="41">
        <f t="shared" ref="G171" si="940">M171+S171</f>
        <v>1.4401100000000001E-3</v>
      </c>
      <c r="H171" s="41">
        <f t="shared" ref="H171" si="941">SUM(I171:J171)</f>
        <v>515.69767927999999</v>
      </c>
      <c r="I171" s="41">
        <v>360.33218798999997</v>
      </c>
      <c r="J171" s="41">
        <f t="shared" ref="J171" si="942">SUM(K171:M171)</f>
        <v>155.36549129000002</v>
      </c>
      <c r="K171" s="41">
        <v>155.36203739000001</v>
      </c>
      <c r="L171" s="41">
        <v>2.0137900000000001E-3</v>
      </c>
      <c r="M171" s="41">
        <v>1.4401100000000001E-3</v>
      </c>
      <c r="N171" s="41">
        <f t="shared" ref="N171" si="943">SUM(O171:P171)</f>
        <v>32.613734960000002</v>
      </c>
      <c r="O171" s="41">
        <v>32.613734960000002</v>
      </c>
      <c r="P171" s="41">
        <f t="shared" ref="P171" si="944">SUM(Q171:S171)</f>
        <v>0</v>
      </c>
      <c r="Q171" s="41">
        <v>0</v>
      </c>
      <c r="R171" s="41">
        <v>0</v>
      </c>
      <c r="S171" s="41">
        <v>0</v>
      </c>
      <c r="T171" s="41"/>
      <c r="U171" s="41"/>
      <c r="V171" s="41"/>
      <c r="W171" s="41"/>
      <c r="X171" s="41"/>
    </row>
    <row r="172" spans="1:24">
      <c r="A172" s="8">
        <v>45444</v>
      </c>
      <c r="B172" s="41">
        <v>529.01823213</v>
      </c>
      <c r="C172" s="41">
        <f t="shared" ref="C172" si="945">I172+O172</f>
        <v>376.31933101999999</v>
      </c>
      <c r="D172" s="41">
        <f t="shared" ref="D172" si="946">J172+P172</f>
        <v>152.69890110999998</v>
      </c>
      <c r="E172" s="41">
        <f t="shared" ref="E172" si="947">K172+Q172</f>
        <v>152.69543487999999</v>
      </c>
      <c r="F172" s="41">
        <f t="shared" ref="F172" si="948">L172+R172</f>
        <v>2.0261300000000001E-3</v>
      </c>
      <c r="G172" s="41">
        <f t="shared" ref="G172" si="949">M172+S172</f>
        <v>1.4400999999999999E-3</v>
      </c>
      <c r="H172" s="41">
        <f t="shared" ref="H172" si="950">SUM(I172:J172)</f>
        <v>497.05021637999994</v>
      </c>
      <c r="I172" s="41">
        <v>344.35131526999999</v>
      </c>
      <c r="J172" s="41">
        <f t="shared" ref="J172" si="951">SUM(K172:M172)</f>
        <v>152.69890110999998</v>
      </c>
      <c r="K172" s="41">
        <v>152.69543487999999</v>
      </c>
      <c r="L172" s="41">
        <v>2.0261300000000001E-3</v>
      </c>
      <c r="M172" s="41">
        <v>1.4400999999999999E-3</v>
      </c>
      <c r="N172" s="41">
        <f t="shared" ref="N172" si="952">SUM(O172:P172)</f>
        <v>31.968015749999999</v>
      </c>
      <c r="O172" s="41">
        <v>31.968015749999999</v>
      </c>
      <c r="P172" s="41">
        <f t="shared" ref="P172" si="953">SUM(Q172:S172)</f>
        <v>0</v>
      </c>
      <c r="Q172" s="41">
        <v>0</v>
      </c>
      <c r="R172" s="41">
        <v>0</v>
      </c>
      <c r="S172" s="41">
        <v>0</v>
      </c>
      <c r="T172" s="41"/>
      <c r="U172" s="41"/>
      <c r="V172" s="41"/>
      <c r="W172" s="41"/>
      <c r="X172" s="41"/>
    </row>
    <row r="173" spans="1:24">
      <c r="A173" s="8">
        <v>45474</v>
      </c>
      <c r="B173" s="41">
        <v>499.02767493999994</v>
      </c>
      <c r="C173" s="41">
        <f t="shared" ref="C173" si="954">I173+O173</f>
        <v>347.12511897999997</v>
      </c>
      <c r="D173" s="41">
        <f t="shared" ref="D173" si="955">J173+P173</f>
        <v>151.90255595999997</v>
      </c>
      <c r="E173" s="41">
        <f t="shared" ref="E173" si="956">K173+Q173</f>
        <v>151.89907972999998</v>
      </c>
      <c r="F173" s="41">
        <f t="shared" ref="F173" si="957">L173+R173</f>
        <v>2.0360899999999999E-3</v>
      </c>
      <c r="G173" s="41">
        <f t="shared" ref="G173" si="958">M173+S173</f>
        <v>1.4401399999999999E-3</v>
      </c>
      <c r="H173" s="41">
        <f t="shared" ref="H173" si="959">SUM(I173:J173)</f>
        <v>466.76672436999996</v>
      </c>
      <c r="I173" s="41">
        <v>314.86416840999999</v>
      </c>
      <c r="J173" s="41">
        <f t="shared" ref="J173" si="960">SUM(K173:M173)</f>
        <v>151.90255595999997</v>
      </c>
      <c r="K173" s="41">
        <v>151.89907972999998</v>
      </c>
      <c r="L173" s="41">
        <v>2.0360899999999999E-3</v>
      </c>
      <c r="M173" s="41">
        <v>1.4401399999999999E-3</v>
      </c>
      <c r="N173" s="41">
        <f t="shared" ref="N173" si="961">SUM(O173:P173)</f>
        <v>32.260950569999999</v>
      </c>
      <c r="O173" s="41">
        <v>32.260950569999999</v>
      </c>
      <c r="P173" s="41">
        <f t="shared" ref="P173" si="962">SUM(Q173:S173)</f>
        <v>0</v>
      </c>
      <c r="Q173" s="41">
        <v>0</v>
      </c>
      <c r="R173" s="41">
        <v>0</v>
      </c>
      <c r="S173" s="41">
        <v>0</v>
      </c>
      <c r="T173" s="41"/>
      <c r="U173" s="41"/>
      <c r="V173" s="41"/>
      <c r="W173" s="41"/>
      <c r="X173" s="41"/>
    </row>
    <row r="174" spans="1:24">
      <c r="A174" s="8">
        <v>45505</v>
      </c>
      <c r="B174" s="41">
        <v>480.27882278000004</v>
      </c>
      <c r="C174" s="41">
        <f t="shared" ref="C174" si="963">I174+O174</f>
        <v>333.05102843000003</v>
      </c>
      <c r="D174" s="41">
        <f t="shared" ref="D174" si="964">J174+P174</f>
        <v>147.22779434999998</v>
      </c>
      <c r="E174" s="41">
        <f t="shared" ref="E174" si="965">K174+Q174</f>
        <v>147.2243052</v>
      </c>
      <c r="F174" s="41">
        <f t="shared" ref="F174" si="966">L174+R174</f>
        <v>2.0490199999999999E-3</v>
      </c>
      <c r="G174" s="41">
        <f t="shared" ref="G174" si="967">M174+S174</f>
        <v>1.44013E-3</v>
      </c>
      <c r="H174" s="41">
        <f t="shared" ref="H174" si="968">SUM(I174:J174)</f>
        <v>449.70494066000003</v>
      </c>
      <c r="I174" s="41">
        <v>302.47714631000002</v>
      </c>
      <c r="J174" s="41">
        <f t="shared" ref="J174" si="969">SUM(K174:M174)</f>
        <v>147.22779434999998</v>
      </c>
      <c r="K174" s="41">
        <v>147.2243052</v>
      </c>
      <c r="L174" s="41">
        <v>2.0490199999999999E-3</v>
      </c>
      <c r="M174" s="41">
        <v>1.44013E-3</v>
      </c>
      <c r="N174" s="41">
        <f t="shared" ref="N174" si="970">SUM(O174:P174)</f>
        <v>30.57388212</v>
      </c>
      <c r="O174" s="41">
        <v>30.57388212</v>
      </c>
      <c r="P174" s="41">
        <f t="shared" ref="P174" si="971">SUM(Q174:S174)</f>
        <v>0</v>
      </c>
      <c r="Q174" s="41">
        <v>0</v>
      </c>
      <c r="R174" s="41">
        <v>0</v>
      </c>
      <c r="S174" s="41">
        <v>0</v>
      </c>
      <c r="T174" s="41"/>
      <c r="U174" s="41"/>
      <c r="V174" s="41"/>
      <c r="W174" s="41"/>
      <c r="X174" s="41"/>
    </row>
    <row r="175" spans="1:24">
      <c r="A175" s="8">
        <v>45536</v>
      </c>
      <c r="B175" s="41">
        <v>447.65391326000002</v>
      </c>
      <c r="C175" s="41">
        <f t="shared" ref="C175" si="972">I175+O175</f>
        <v>311.93813514000004</v>
      </c>
      <c r="D175" s="41">
        <f t="shared" ref="D175" si="973">J175+P175</f>
        <v>135.71577812000001</v>
      </c>
      <c r="E175" s="41">
        <f t="shared" ref="E175" si="974">K175+Q175</f>
        <v>135.71227635</v>
      </c>
      <c r="F175" s="41">
        <f t="shared" ref="F175" si="975">L175+R175</f>
        <v>2.0616200000000001E-3</v>
      </c>
      <c r="G175" s="41">
        <f t="shared" ref="G175" si="976">M175+S175</f>
        <v>1.4401500000000001E-3</v>
      </c>
      <c r="H175" s="41">
        <f t="shared" ref="H175" si="977">SUM(I175:J175)</f>
        <v>417.03724367000007</v>
      </c>
      <c r="I175" s="41">
        <v>281.32146555000003</v>
      </c>
      <c r="J175" s="41">
        <f t="shared" ref="J175" si="978">SUM(K175:M175)</f>
        <v>135.71577812000001</v>
      </c>
      <c r="K175" s="41">
        <v>135.71227635</v>
      </c>
      <c r="L175" s="41">
        <v>2.0616200000000001E-3</v>
      </c>
      <c r="M175" s="41">
        <v>1.4401500000000001E-3</v>
      </c>
      <c r="N175" s="41">
        <f t="shared" ref="N175" si="979">SUM(O175:P175)</f>
        <v>30.616669590000001</v>
      </c>
      <c r="O175" s="41">
        <v>30.616669590000001</v>
      </c>
      <c r="P175" s="41">
        <f t="shared" ref="P175" si="980">SUM(Q175:S175)</f>
        <v>0</v>
      </c>
      <c r="Q175" s="41">
        <v>0</v>
      </c>
      <c r="R175" s="41">
        <v>0</v>
      </c>
      <c r="S175" s="41">
        <v>0</v>
      </c>
      <c r="T175" s="41"/>
      <c r="U175" s="41"/>
      <c r="V175" s="41"/>
      <c r="W175" s="41"/>
      <c r="X175" s="41"/>
    </row>
    <row r="176" spans="1:24">
      <c r="A176" s="8">
        <v>45566</v>
      </c>
      <c r="B176" s="41">
        <v>443.81624000000005</v>
      </c>
      <c r="C176" s="41">
        <f t="shared" ref="C176" si="981">I176+O176</f>
        <v>327.67940295</v>
      </c>
      <c r="D176" s="41">
        <f t="shared" ref="D176" si="982">J176+P176</f>
        <v>116.13683704999998</v>
      </c>
      <c r="E176" s="41">
        <f t="shared" ref="E176" si="983">K176+Q176</f>
        <v>116.13332213999999</v>
      </c>
      <c r="F176" s="41">
        <f t="shared" ref="F176" si="984">L176+R176</f>
        <v>2.0747399999999998E-3</v>
      </c>
      <c r="G176" s="41">
        <f t="shared" ref="G176" si="985">M176+S176</f>
        <v>1.4401699999999999E-3</v>
      </c>
      <c r="H176" s="41">
        <f t="shared" ref="H176" si="986">SUM(I176:J176)</f>
        <v>412.51694036999999</v>
      </c>
      <c r="I176" s="41">
        <v>296.38010331999999</v>
      </c>
      <c r="J176" s="41">
        <f t="shared" ref="J176" si="987">SUM(K176:M176)</f>
        <v>116.13683704999998</v>
      </c>
      <c r="K176" s="41">
        <v>116.13332213999999</v>
      </c>
      <c r="L176" s="41">
        <v>2.0747399999999998E-3</v>
      </c>
      <c r="M176" s="41">
        <v>1.4401699999999999E-3</v>
      </c>
      <c r="N176" s="41">
        <f t="shared" ref="N176" si="988">SUM(O176:P176)</f>
        <v>31.29929963</v>
      </c>
      <c r="O176" s="41">
        <v>31.29929963</v>
      </c>
      <c r="P176" s="41">
        <f t="shared" ref="P176" si="989">SUM(Q176:S176)</f>
        <v>0</v>
      </c>
      <c r="Q176" s="41">
        <v>0</v>
      </c>
      <c r="R176" s="41">
        <v>0</v>
      </c>
      <c r="S176" s="41">
        <v>0</v>
      </c>
      <c r="T176" s="41"/>
      <c r="U176" s="41"/>
      <c r="V176" s="41"/>
      <c r="W176" s="41"/>
      <c r="X176" s="41"/>
    </row>
    <row r="177" spans="1:24">
      <c r="A177" s="8">
        <v>45597</v>
      </c>
      <c r="B177" s="41">
        <v>510.71220863999997</v>
      </c>
      <c r="C177" s="41">
        <f t="shared" ref="C177" si="990">I177+O177</f>
        <v>394.86479427</v>
      </c>
      <c r="D177" s="41">
        <f t="shared" ref="D177" si="991">J177+P177</f>
        <v>115.84741437</v>
      </c>
      <c r="E177" s="41">
        <f t="shared" ref="E177" si="992">K177+Q177</f>
        <v>115.8358205</v>
      </c>
      <c r="F177" s="41">
        <f t="shared" ref="F177" si="993">L177+R177</f>
        <v>2.0898100000000001E-3</v>
      </c>
      <c r="G177" s="41">
        <f t="shared" ref="G177" si="994">M177+S177</f>
        <v>9.5040599999999999E-3</v>
      </c>
      <c r="H177" s="41">
        <f t="shared" ref="H177" si="995">SUM(I177:J177)</f>
        <v>481.20945575999997</v>
      </c>
      <c r="I177" s="41">
        <v>365.36204139</v>
      </c>
      <c r="J177" s="41">
        <f t="shared" ref="J177" si="996">SUM(K177:M177)</f>
        <v>115.84741437</v>
      </c>
      <c r="K177" s="41">
        <v>115.8358205</v>
      </c>
      <c r="L177" s="41">
        <v>2.0898100000000001E-3</v>
      </c>
      <c r="M177" s="41">
        <v>9.5040599999999999E-3</v>
      </c>
      <c r="N177" s="41">
        <f t="shared" ref="N177" si="997">SUM(O177:P177)</f>
        <v>29.502752879999999</v>
      </c>
      <c r="O177" s="41">
        <v>29.502752879999999</v>
      </c>
      <c r="P177" s="41">
        <f t="shared" ref="P177" si="998">SUM(Q177:S177)</f>
        <v>0</v>
      </c>
      <c r="Q177" s="41">
        <v>0</v>
      </c>
      <c r="R177" s="41">
        <v>0</v>
      </c>
      <c r="S177" s="41">
        <v>0</v>
      </c>
      <c r="T177" s="41"/>
      <c r="U177" s="41"/>
      <c r="V177" s="41"/>
      <c r="W177" s="41"/>
      <c r="X177" s="4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6" t="s">
        <v>130</v>
      </c>
      <c r="B1" s="10"/>
    </row>
    <row r="2" spans="1:25" ht="5.25" customHeight="1"/>
    <row r="3" spans="1:25" ht="27" customHeight="1">
      <c r="A3" s="218" t="s">
        <v>82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5" ht="12.75" customHeight="1">
      <c r="A4" s="178" t="s">
        <v>129</v>
      </c>
      <c r="B4" s="179"/>
      <c r="C4" s="179"/>
      <c r="D4" s="179"/>
      <c r="E4" s="179"/>
      <c r="F4" s="179"/>
    </row>
    <row r="5" spans="1:25" ht="12.75" customHeight="1">
      <c r="A5" s="36" t="s">
        <v>230</v>
      </c>
      <c r="B5" s="36"/>
      <c r="C5" s="36"/>
      <c r="D5" s="34"/>
      <c r="E5" s="34"/>
      <c r="F5" s="34"/>
    </row>
    <row r="6" spans="1:25" s="19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5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5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5" s="19" customFormat="1" ht="14.2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5" ht="12.75" hidden="1" customHeight="1" outlineLevel="1">
      <c r="A11" s="8">
        <v>40544</v>
      </c>
      <c r="B11" s="41">
        <v>7323.1813644800004</v>
      </c>
      <c r="C11" s="41">
        <f>I11+O11</f>
        <v>1818.11897318</v>
      </c>
      <c r="D11" s="41">
        <f>J11+P11</f>
        <v>5505.0623912999999</v>
      </c>
      <c r="E11" s="41">
        <f>K11+Q11</f>
        <v>2817.7891405700002</v>
      </c>
      <c r="F11" s="41">
        <f>L11+R11</f>
        <v>2409.2696439800002</v>
      </c>
      <c r="G11" s="41">
        <f>M11+S11</f>
        <v>278.00360675000002</v>
      </c>
      <c r="H11" s="41">
        <f>SUM(I11:J11)</f>
        <v>4859.62052503</v>
      </c>
      <c r="I11" s="41">
        <v>1500.0223744299999</v>
      </c>
      <c r="J11" s="41">
        <f>SUM(K11:M11)</f>
        <v>3359.5981506000003</v>
      </c>
      <c r="K11" s="41">
        <v>1549.42878195</v>
      </c>
      <c r="L11" s="41">
        <v>1632.9263524</v>
      </c>
      <c r="M11" s="41">
        <v>177.24301625000001</v>
      </c>
      <c r="N11" s="41">
        <f>SUM(O11:P11)</f>
        <v>2463.56083945</v>
      </c>
      <c r="O11" s="41">
        <v>318.09659875</v>
      </c>
      <c r="P11" s="41">
        <f>SUM(Q11:S11)</f>
        <v>2145.4642407000001</v>
      </c>
      <c r="Q11" s="41">
        <v>1268.3603586199999</v>
      </c>
      <c r="R11" s="41">
        <v>776.34329158000003</v>
      </c>
      <c r="S11" s="41">
        <v>100.76059050000001</v>
      </c>
    </row>
    <row r="12" spans="1:25" ht="12.75" hidden="1" customHeight="1" outlineLevel="1">
      <c r="A12" s="8">
        <v>40575</v>
      </c>
      <c r="B12" s="41">
        <v>7449.8275627599996</v>
      </c>
      <c r="C12" s="41">
        <f t="shared" ref="C12:C67" si="0">I12+O12</f>
        <v>1865.5951990099998</v>
      </c>
      <c r="D12" s="41">
        <f t="shared" ref="D12:D67" si="1">J12+P12</f>
        <v>5584.2323637499994</v>
      </c>
      <c r="E12" s="41">
        <f t="shared" ref="E12:E67" si="2">K12+Q12</f>
        <v>2828.99861134</v>
      </c>
      <c r="F12" s="41">
        <f t="shared" ref="F12:F67" si="3">L12+R12</f>
        <v>2456.7663563199999</v>
      </c>
      <c r="G12" s="41">
        <f t="shared" ref="G12:G67" si="4">M12+S12</f>
        <v>298.46739609000002</v>
      </c>
      <c r="H12" s="41">
        <f t="shared" ref="H12:H67" si="5">SUM(I12:J12)</f>
        <v>4986.1881361899996</v>
      </c>
      <c r="I12" s="41">
        <v>1546.9580646899999</v>
      </c>
      <c r="J12" s="41">
        <f t="shared" ref="J12:J67" si="6">SUM(K12:M12)</f>
        <v>3439.2300715000001</v>
      </c>
      <c r="K12" s="41">
        <v>1573.01426416</v>
      </c>
      <c r="L12" s="41">
        <v>1669.9931705399999</v>
      </c>
      <c r="M12" s="41">
        <v>196.2226368</v>
      </c>
      <c r="N12" s="41">
        <f t="shared" ref="N12:N67" si="7">SUM(O12:P12)</f>
        <v>2463.6394265699996</v>
      </c>
      <c r="O12" s="41">
        <v>318.63713431999997</v>
      </c>
      <c r="P12" s="41">
        <f t="shared" ref="P12:P67" si="8">SUM(Q12:S12)</f>
        <v>2145.0022922499998</v>
      </c>
      <c r="Q12" s="41">
        <v>1255.98434718</v>
      </c>
      <c r="R12" s="41">
        <v>786.77318577999995</v>
      </c>
      <c r="S12" s="41">
        <v>102.24475929</v>
      </c>
      <c r="T12" s="41"/>
      <c r="U12" s="41"/>
      <c r="V12" s="41"/>
      <c r="W12" s="41"/>
      <c r="X12" s="41"/>
      <c r="Y12" s="41"/>
    </row>
    <row r="13" spans="1:25" ht="12.75" hidden="1" customHeight="1" outlineLevel="1">
      <c r="A13" s="8">
        <v>40603</v>
      </c>
      <c r="B13" s="41">
        <v>7547.9856509300007</v>
      </c>
      <c r="C13" s="41">
        <f t="shared" si="0"/>
        <v>1887.74760827</v>
      </c>
      <c r="D13" s="41">
        <f t="shared" si="1"/>
        <v>5660.2380426599993</v>
      </c>
      <c r="E13" s="41">
        <f t="shared" si="2"/>
        <v>2818.4316119499999</v>
      </c>
      <c r="F13" s="41">
        <f t="shared" si="3"/>
        <v>2547.2070798099999</v>
      </c>
      <c r="G13" s="41">
        <f t="shared" si="4"/>
        <v>294.59935089999999</v>
      </c>
      <c r="H13" s="41">
        <f t="shared" si="5"/>
        <v>5069.49499406</v>
      </c>
      <c r="I13" s="41">
        <v>1558.3805403599999</v>
      </c>
      <c r="J13" s="41">
        <f t="shared" si="6"/>
        <v>3511.1144536999996</v>
      </c>
      <c r="K13" s="41">
        <v>1580.41067436</v>
      </c>
      <c r="L13" s="41">
        <v>1739.8141848299999</v>
      </c>
      <c r="M13" s="41">
        <v>190.88959450999999</v>
      </c>
      <c r="N13" s="41">
        <f t="shared" si="7"/>
        <v>2478.4906568700003</v>
      </c>
      <c r="O13" s="41">
        <v>329.36706791</v>
      </c>
      <c r="P13" s="41">
        <f t="shared" si="8"/>
        <v>2149.1235889600002</v>
      </c>
      <c r="Q13" s="41">
        <v>1238.0209375899999</v>
      </c>
      <c r="R13" s="41">
        <v>807.39289498000005</v>
      </c>
      <c r="S13" s="41">
        <v>103.70975639</v>
      </c>
      <c r="T13" s="41"/>
      <c r="U13" s="41"/>
      <c r="V13" s="41"/>
      <c r="W13" s="41"/>
      <c r="X13" s="41"/>
      <c r="Y13" s="41"/>
    </row>
    <row r="14" spans="1:25" ht="12.75" hidden="1" customHeight="1" outlineLevel="1">
      <c r="A14" s="8">
        <v>40634</v>
      </c>
      <c r="B14" s="41">
        <v>7658.2132874199997</v>
      </c>
      <c r="C14" s="41">
        <f t="shared" si="0"/>
        <v>1935.29536272</v>
      </c>
      <c r="D14" s="41">
        <f t="shared" si="1"/>
        <v>5722.9179246999993</v>
      </c>
      <c r="E14" s="41">
        <f t="shared" si="2"/>
        <v>2781.7368916</v>
      </c>
      <c r="F14" s="41">
        <f t="shared" si="3"/>
        <v>2637.6082375599999</v>
      </c>
      <c r="G14" s="41">
        <f t="shared" si="4"/>
        <v>303.57279554000002</v>
      </c>
      <c r="H14" s="41">
        <f t="shared" si="5"/>
        <v>5149.7149994499996</v>
      </c>
      <c r="I14" s="41">
        <v>1599.9547208399999</v>
      </c>
      <c r="J14" s="41">
        <f t="shared" si="6"/>
        <v>3549.7602786099997</v>
      </c>
      <c r="K14" s="41">
        <v>1548.7905805</v>
      </c>
      <c r="L14" s="41">
        <v>1802.3939869799999</v>
      </c>
      <c r="M14" s="41">
        <v>198.57571113</v>
      </c>
      <c r="N14" s="41">
        <f t="shared" si="7"/>
        <v>2508.4982879699996</v>
      </c>
      <c r="O14" s="41">
        <v>335.34064188000002</v>
      </c>
      <c r="P14" s="41">
        <f t="shared" si="8"/>
        <v>2173.1576460899996</v>
      </c>
      <c r="Q14" s="41">
        <v>1232.9463111</v>
      </c>
      <c r="R14" s="41">
        <v>835.21425058</v>
      </c>
      <c r="S14" s="41">
        <v>104.99708441</v>
      </c>
      <c r="T14" s="41"/>
      <c r="U14" s="41"/>
      <c r="V14" s="41"/>
      <c r="W14" s="41"/>
      <c r="X14" s="41"/>
      <c r="Y14" s="41"/>
    </row>
    <row r="15" spans="1:25" ht="12.75" hidden="1" customHeight="1" outlineLevel="1">
      <c r="A15" s="8">
        <v>40664</v>
      </c>
      <c r="B15" s="41">
        <v>7676.1734542900003</v>
      </c>
      <c r="C15" s="41">
        <f t="shared" si="0"/>
        <v>1918.7769921399999</v>
      </c>
      <c r="D15" s="41">
        <f t="shared" si="1"/>
        <v>5757.3964621499999</v>
      </c>
      <c r="E15" s="41">
        <f t="shared" si="2"/>
        <v>2753.7079332900003</v>
      </c>
      <c r="F15" s="41">
        <f t="shared" si="3"/>
        <v>2754.5831607099999</v>
      </c>
      <c r="G15" s="41">
        <f t="shared" si="4"/>
        <v>249.10536815</v>
      </c>
      <c r="H15" s="41">
        <f t="shared" si="5"/>
        <v>5168.7639470900003</v>
      </c>
      <c r="I15" s="41">
        <v>1571.8869376299999</v>
      </c>
      <c r="J15" s="41">
        <f t="shared" si="6"/>
        <v>3596.8770094600004</v>
      </c>
      <c r="K15" s="41">
        <v>1549.42117072</v>
      </c>
      <c r="L15" s="41">
        <v>1885.37032335</v>
      </c>
      <c r="M15" s="41">
        <v>162.08551539000001</v>
      </c>
      <c r="N15" s="41">
        <f t="shared" si="7"/>
        <v>2507.4095072</v>
      </c>
      <c r="O15" s="41">
        <v>346.89005451000003</v>
      </c>
      <c r="P15" s="41">
        <f t="shared" si="8"/>
        <v>2160.51945269</v>
      </c>
      <c r="Q15" s="41">
        <v>1204.2867625700001</v>
      </c>
      <c r="R15" s="41">
        <v>869.21283735999998</v>
      </c>
      <c r="S15" s="41">
        <v>87.019852760000006</v>
      </c>
      <c r="T15" s="41"/>
      <c r="U15" s="41"/>
      <c r="V15" s="41"/>
      <c r="W15" s="41"/>
      <c r="X15" s="41"/>
      <c r="Y15" s="41"/>
    </row>
    <row r="16" spans="1:25" ht="12.75" hidden="1" customHeight="1" outlineLevel="1">
      <c r="A16" s="8">
        <v>40695</v>
      </c>
      <c r="B16" s="41">
        <v>7844.4557274499994</v>
      </c>
      <c r="C16" s="41">
        <f t="shared" si="0"/>
        <v>2021.7661181000001</v>
      </c>
      <c r="D16" s="41">
        <f t="shared" si="1"/>
        <v>5822.68960935</v>
      </c>
      <c r="E16" s="41">
        <f t="shared" si="2"/>
        <v>2729.2375986500001</v>
      </c>
      <c r="F16" s="41">
        <f t="shared" si="3"/>
        <v>2826.6226249900001</v>
      </c>
      <c r="G16" s="41">
        <f t="shared" si="4"/>
        <v>266.82938571</v>
      </c>
      <c r="H16" s="41">
        <f t="shared" si="5"/>
        <v>5257.5486358500002</v>
      </c>
      <c r="I16" s="41">
        <v>1654.80207249</v>
      </c>
      <c r="J16" s="41">
        <f t="shared" si="6"/>
        <v>3602.74656336</v>
      </c>
      <c r="K16" s="41">
        <v>1513.7784002999999</v>
      </c>
      <c r="L16" s="41">
        <v>1913.0375409599999</v>
      </c>
      <c r="M16" s="41">
        <v>175.93062209999999</v>
      </c>
      <c r="N16" s="41">
        <f t="shared" si="7"/>
        <v>2586.9070916000001</v>
      </c>
      <c r="O16" s="41">
        <v>366.96404561000003</v>
      </c>
      <c r="P16" s="41">
        <f t="shared" si="8"/>
        <v>2219.94304599</v>
      </c>
      <c r="Q16" s="41">
        <v>1215.45919835</v>
      </c>
      <c r="R16" s="41">
        <v>913.58508402999996</v>
      </c>
      <c r="S16" s="41">
        <v>90.898763610000003</v>
      </c>
      <c r="T16" s="41"/>
      <c r="U16" s="41"/>
      <c r="V16" s="41"/>
      <c r="W16" s="41"/>
      <c r="X16" s="41"/>
      <c r="Y16" s="41"/>
    </row>
    <row r="17" spans="1:25" ht="12.75" hidden="1" customHeight="1" outlineLevel="1">
      <c r="A17" s="8">
        <v>40725</v>
      </c>
      <c r="B17" s="41">
        <v>7872.9587721000007</v>
      </c>
      <c r="C17" s="41">
        <f t="shared" si="0"/>
        <v>2014.4864840499999</v>
      </c>
      <c r="D17" s="41">
        <f t="shared" si="1"/>
        <v>5858.4722880500003</v>
      </c>
      <c r="E17" s="41">
        <f t="shared" si="2"/>
        <v>2702.7414900499998</v>
      </c>
      <c r="F17" s="41">
        <f t="shared" si="3"/>
        <v>2882.6450202199999</v>
      </c>
      <c r="G17" s="41">
        <f t="shared" si="4"/>
        <v>273.08577778</v>
      </c>
      <c r="H17" s="41">
        <f t="shared" si="5"/>
        <v>5278.7516927100005</v>
      </c>
      <c r="I17" s="41">
        <v>1669.1661693900001</v>
      </c>
      <c r="J17" s="41">
        <f t="shared" si="6"/>
        <v>3609.58552332</v>
      </c>
      <c r="K17" s="41">
        <v>1486.28980544</v>
      </c>
      <c r="L17" s="41">
        <v>1946.7163779</v>
      </c>
      <c r="M17" s="41">
        <v>176.57933997999999</v>
      </c>
      <c r="N17" s="41">
        <f t="shared" si="7"/>
        <v>2594.2070793900002</v>
      </c>
      <c r="O17" s="41">
        <v>345.32031466000001</v>
      </c>
      <c r="P17" s="41">
        <f t="shared" si="8"/>
        <v>2248.8867647300003</v>
      </c>
      <c r="Q17" s="41">
        <v>1216.45168461</v>
      </c>
      <c r="R17" s="41">
        <v>935.92864231999999</v>
      </c>
      <c r="S17" s="41">
        <v>96.5064378</v>
      </c>
      <c r="T17" s="41"/>
      <c r="U17" s="41"/>
      <c r="V17" s="41"/>
      <c r="W17" s="41"/>
      <c r="X17" s="41"/>
      <c r="Y17" s="41"/>
    </row>
    <row r="18" spans="1:25" ht="12.75" hidden="1" customHeight="1" outlineLevel="1">
      <c r="A18" s="8">
        <v>40756</v>
      </c>
      <c r="B18" s="41">
        <v>7878.7147163099999</v>
      </c>
      <c r="C18" s="41">
        <f t="shared" si="0"/>
        <v>2014.7829148199999</v>
      </c>
      <c r="D18" s="41">
        <f t="shared" si="1"/>
        <v>5863.93180149</v>
      </c>
      <c r="E18" s="41">
        <f t="shared" si="2"/>
        <v>2647.7273888300001</v>
      </c>
      <c r="F18" s="41">
        <f t="shared" si="3"/>
        <v>2939.5638526100001</v>
      </c>
      <c r="G18" s="41">
        <f t="shared" si="4"/>
        <v>276.64056004999998</v>
      </c>
      <c r="H18" s="41">
        <f t="shared" si="5"/>
        <v>5248.9849705500001</v>
      </c>
      <c r="I18" s="41">
        <v>1650.3938148499999</v>
      </c>
      <c r="J18" s="41">
        <f t="shared" si="6"/>
        <v>3598.5911557000004</v>
      </c>
      <c r="K18" s="41">
        <v>1442.4713367700001</v>
      </c>
      <c r="L18" s="41">
        <v>1976.6759976200001</v>
      </c>
      <c r="M18" s="41">
        <v>179.44382131</v>
      </c>
      <c r="N18" s="41">
        <f t="shared" si="7"/>
        <v>2629.7297457600002</v>
      </c>
      <c r="O18" s="41">
        <v>364.38909997000002</v>
      </c>
      <c r="P18" s="41">
        <f t="shared" si="8"/>
        <v>2265.3406457900001</v>
      </c>
      <c r="Q18" s="41">
        <v>1205.25605206</v>
      </c>
      <c r="R18" s="41">
        <v>962.88785499000005</v>
      </c>
      <c r="S18" s="41">
        <v>97.196738740000001</v>
      </c>
      <c r="T18" s="41"/>
      <c r="U18" s="41"/>
      <c r="V18" s="41"/>
      <c r="W18" s="41"/>
      <c r="X18" s="41"/>
      <c r="Y18" s="41"/>
    </row>
    <row r="19" spans="1:25" ht="12.75" hidden="1" customHeight="1" outlineLevel="1">
      <c r="A19" s="8">
        <v>40787</v>
      </c>
      <c r="B19" s="41">
        <v>7669.9795624600001</v>
      </c>
      <c r="C19" s="41">
        <f t="shared" si="0"/>
        <v>1936.16302885</v>
      </c>
      <c r="D19" s="41">
        <f t="shared" si="1"/>
        <v>5733.8165336100001</v>
      </c>
      <c r="E19" s="41">
        <f t="shared" si="2"/>
        <v>2569.7935037100001</v>
      </c>
      <c r="F19" s="41">
        <f t="shared" si="3"/>
        <v>2880.64480637</v>
      </c>
      <c r="G19" s="41">
        <f t="shared" si="4"/>
        <v>283.37822353000001</v>
      </c>
      <c r="H19" s="41">
        <f t="shared" si="5"/>
        <v>5097.8919960000003</v>
      </c>
      <c r="I19" s="41">
        <v>1585.5334613499999</v>
      </c>
      <c r="J19" s="41">
        <f t="shared" si="6"/>
        <v>3512.3585346500004</v>
      </c>
      <c r="K19" s="41">
        <v>1372.2703382300001</v>
      </c>
      <c r="L19" s="41">
        <v>1955.0568388500001</v>
      </c>
      <c r="M19" s="41">
        <v>185.03135757000001</v>
      </c>
      <c r="N19" s="41">
        <f t="shared" si="7"/>
        <v>2572.0875664599998</v>
      </c>
      <c r="O19" s="41">
        <v>350.62956750000001</v>
      </c>
      <c r="P19" s="41">
        <f t="shared" si="8"/>
        <v>2221.4579989599997</v>
      </c>
      <c r="Q19" s="41">
        <v>1197.52316548</v>
      </c>
      <c r="R19" s="41">
        <v>925.58796752000001</v>
      </c>
      <c r="S19" s="41">
        <v>98.346865960000002</v>
      </c>
      <c r="T19" s="41"/>
      <c r="U19" s="41"/>
      <c r="V19" s="41"/>
      <c r="W19" s="41"/>
      <c r="X19" s="41"/>
      <c r="Y19" s="41"/>
    </row>
    <row r="20" spans="1:25" ht="12.75" hidden="1" customHeight="1" outlineLevel="1">
      <c r="A20" s="8">
        <v>40817</v>
      </c>
      <c r="B20" s="41">
        <v>7776.0666279699999</v>
      </c>
      <c r="C20" s="41">
        <f t="shared" si="0"/>
        <v>1962.1653973299999</v>
      </c>
      <c r="D20" s="41">
        <f t="shared" si="1"/>
        <v>5813.90123064</v>
      </c>
      <c r="E20" s="41">
        <f t="shared" si="2"/>
        <v>2669.2136885199998</v>
      </c>
      <c r="F20" s="41">
        <f t="shared" si="3"/>
        <v>2855.6721205200001</v>
      </c>
      <c r="G20" s="41">
        <f t="shared" si="4"/>
        <v>289.01542160000002</v>
      </c>
      <c r="H20" s="41">
        <f t="shared" si="5"/>
        <v>5142.2368842100004</v>
      </c>
      <c r="I20" s="41">
        <v>1612.39693519</v>
      </c>
      <c r="J20" s="41">
        <f t="shared" si="6"/>
        <v>3529.8399490199999</v>
      </c>
      <c r="K20" s="41">
        <v>1445.2274336800001</v>
      </c>
      <c r="L20" s="41">
        <v>1896.0440452400001</v>
      </c>
      <c r="M20" s="41">
        <v>188.56847010000001</v>
      </c>
      <c r="N20" s="41">
        <f t="shared" si="7"/>
        <v>2633.8297437599999</v>
      </c>
      <c r="O20" s="41">
        <v>349.76846214</v>
      </c>
      <c r="P20" s="41">
        <f t="shared" si="8"/>
        <v>2284.06128162</v>
      </c>
      <c r="Q20" s="41">
        <v>1223.9862548399999</v>
      </c>
      <c r="R20" s="41">
        <v>959.62807527999996</v>
      </c>
      <c r="S20" s="41">
        <v>100.4469515</v>
      </c>
      <c r="T20" s="41"/>
      <c r="U20" s="41"/>
      <c r="V20" s="41"/>
      <c r="W20" s="41"/>
      <c r="X20" s="41"/>
      <c r="Y20" s="41"/>
    </row>
    <row r="21" spans="1:25" ht="12.75" hidden="1" customHeight="1" outlineLevel="1">
      <c r="A21" s="8">
        <v>40848</v>
      </c>
      <c r="B21" s="41">
        <v>7860.6572620200004</v>
      </c>
      <c r="C21" s="41">
        <f t="shared" si="0"/>
        <v>1893.73131111</v>
      </c>
      <c r="D21" s="41">
        <f t="shared" si="1"/>
        <v>5966.9259509100002</v>
      </c>
      <c r="E21" s="41">
        <f t="shared" si="2"/>
        <v>2776.1518261199999</v>
      </c>
      <c r="F21" s="41">
        <f t="shared" si="3"/>
        <v>2884.6841111399999</v>
      </c>
      <c r="G21" s="41">
        <f t="shared" si="4"/>
        <v>306.09001365</v>
      </c>
      <c r="H21" s="41">
        <f t="shared" si="5"/>
        <v>5207.9470594300001</v>
      </c>
      <c r="I21" s="41">
        <v>1557.32469294</v>
      </c>
      <c r="J21" s="41">
        <f t="shared" si="6"/>
        <v>3650.6223664900003</v>
      </c>
      <c r="K21" s="41">
        <v>1527.0724402400001</v>
      </c>
      <c r="L21" s="41">
        <v>1921.2585285299999</v>
      </c>
      <c r="M21" s="41">
        <v>202.29139771999999</v>
      </c>
      <c r="N21" s="41">
        <f t="shared" si="7"/>
        <v>2652.7102025899999</v>
      </c>
      <c r="O21" s="41">
        <v>336.40661817</v>
      </c>
      <c r="P21" s="41">
        <f t="shared" si="8"/>
        <v>2316.3035844199999</v>
      </c>
      <c r="Q21" s="41">
        <v>1249.07938588</v>
      </c>
      <c r="R21" s="41">
        <v>963.42558260999999</v>
      </c>
      <c r="S21" s="41">
        <v>103.79861593</v>
      </c>
      <c r="T21" s="41"/>
      <c r="U21" s="41"/>
      <c r="V21" s="41"/>
      <c r="W21" s="41"/>
      <c r="X21" s="41"/>
      <c r="Y21" s="41"/>
    </row>
    <row r="22" spans="1:25" ht="12.75" hidden="1" customHeight="1" outlineLevel="1">
      <c r="A22" s="8">
        <v>40878</v>
      </c>
      <c r="B22" s="41">
        <v>8092.16257683</v>
      </c>
      <c r="C22" s="41">
        <f t="shared" si="0"/>
        <v>1918.60207769</v>
      </c>
      <c r="D22" s="41">
        <f t="shared" si="1"/>
        <v>6173.5604991400005</v>
      </c>
      <c r="E22" s="41">
        <f t="shared" si="2"/>
        <v>3064.8026302400003</v>
      </c>
      <c r="F22" s="41">
        <f t="shared" si="3"/>
        <v>2834.2315291200002</v>
      </c>
      <c r="G22" s="41">
        <f t="shared" si="4"/>
        <v>274.52633978</v>
      </c>
      <c r="H22" s="41">
        <f t="shared" si="5"/>
        <v>5445.0983641000003</v>
      </c>
      <c r="I22" s="41">
        <v>1612.83709473</v>
      </c>
      <c r="J22" s="41">
        <f t="shared" si="6"/>
        <v>3832.2612693700003</v>
      </c>
      <c r="K22" s="41">
        <v>1776.8532475500001</v>
      </c>
      <c r="L22" s="41">
        <v>1875.04813556</v>
      </c>
      <c r="M22" s="41">
        <v>180.35988626</v>
      </c>
      <c r="N22" s="41">
        <f t="shared" si="7"/>
        <v>2647.0642127300002</v>
      </c>
      <c r="O22" s="41">
        <v>305.76498296</v>
      </c>
      <c r="P22" s="41">
        <f t="shared" si="8"/>
        <v>2341.2992297700002</v>
      </c>
      <c r="Q22" s="41">
        <v>1287.94938269</v>
      </c>
      <c r="R22" s="41">
        <v>959.18339356000001</v>
      </c>
      <c r="S22" s="41">
        <v>94.166453520000005</v>
      </c>
      <c r="T22" s="41"/>
      <c r="U22" s="41"/>
      <c r="V22" s="41"/>
      <c r="W22" s="41"/>
      <c r="X22" s="41"/>
      <c r="Y22" s="41"/>
    </row>
    <row r="23" spans="1:25" ht="12.75" hidden="1" customHeight="1" outlineLevel="1">
      <c r="A23" s="8">
        <v>40909</v>
      </c>
      <c r="B23" s="41">
        <v>8340.3321401100002</v>
      </c>
      <c r="C23" s="41">
        <f t="shared" si="0"/>
        <v>1947.75813103</v>
      </c>
      <c r="D23" s="41">
        <f t="shared" si="1"/>
        <v>6392.57400908</v>
      </c>
      <c r="E23" s="41">
        <f t="shared" si="2"/>
        <v>3257.0401805000001</v>
      </c>
      <c r="F23" s="41">
        <f t="shared" si="3"/>
        <v>2858.7008276800002</v>
      </c>
      <c r="G23" s="41">
        <f t="shared" si="4"/>
        <v>276.8330009</v>
      </c>
      <c r="H23" s="41">
        <f t="shared" si="5"/>
        <v>5614.5922601000002</v>
      </c>
      <c r="I23" s="41">
        <v>1637.53776941</v>
      </c>
      <c r="J23" s="41">
        <f t="shared" si="6"/>
        <v>3977.05449069</v>
      </c>
      <c r="K23" s="41">
        <v>1938.95761937</v>
      </c>
      <c r="L23" s="41">
        <v>1857.3108117100001</v>
      </c>
      <c r="M23" s="41">
        <v>180.78605961</v>
      </c>
      <c r="N23" s="41">
        <f t="shared" si="7"/>
        <v>2725.73988001</v>
      </c>
      <c r="O23" s="41">
        <v>310.22036162000001</v>
      </c>
      <c r="P23" s="41">
        <f t="shared" si="8"/>
        <v>2415.51951839</v>
      </c>
      <c r="Q23" s="41">
        <v>1318.0825611299999</v>
      </c>
      <c r="R23" s="41">
        <v>1001.39001597</v>
      </c>
      <c r="S23" s="41">
        <v>96.046941290000007</v>
      </c>
      <c r="T23" s="41"/>
      <c r="U23" s="41"/>
      <c r="V23" s="41"/>
      <c r="W23" s="41"/>
      <c r="X23" s="41"/>
      <c r="Y23" s="41"/>
    </row>
    <row r="24" spans="1:25" ht="12.75" hidden="1" customHeight="1" outlineLevel="1">
      <c r="A24" s="8">
        <v>40940</v>
      </c>
      <c r="B24" s="41">
        <v>8601.4728083800001</v>
      </c>
      <c r="C24" s="41">
        <f t="shared" si="0"/>
        <v>2016.59632061</v>
      </c>
      <c r="D24" s="41">
        <f t="shared" si="1"/>
        <v>6584.8764877699996</v>
      </c>
      <c r="E24" s="41">
        <f t="shared" si="2"/>
        <v>3433.3459443399997</v>
      </c>
      <c r="F24" s="41">
        <f t="shared" si="3"/>
        <v>2887.4991487799998</v>
      </c>
      <c r="G24" s="41">
        <f t="shared" si="4"/>
        <v>264.03139465000004</v>
      </c>
      <c r="H24" s="41">
        <f t="shared" si="5"/>
        <v>5820.7286637999996</v>
      </c>
      <c r="I24" s="41">
        <v>1708.7362524299999</v>
      </c>
      <c r="J24" s="41">
        <f t="shared" si="6"/>
        <v>4111.9924113699999</v>
      </c>
      <c r="K24" s="41">
        <v>2067.1887819899998</v>
      </c>
      <c r="L24" s="41">
        <v>1876.2874104099999</v>
      </c>
      <c r="M24" s="41">
        <v>168.51621897000001</v>
      </c>
      <c r="N24" s="41">
        <f t="shared" si="7"/>
        <v>2780.74414458</v>
      </c>
      <c r="O24" s="41">
        <v>307.86006817999998</v>
      </c>
      <c r="P24" s="41">
        <f t="shared" si="8"/>
        <v>2472.8840764000001</v>
      </c>
      <c r="Q24" s="41">
        <v>1366.1571623499999</v>
      </c>
      <c r="R24" s="41">
        <v>1011.21173837</v>
      </c>
      <c r="S24" s="41">
        <v>95.515175679999999</v>
      </c>
      <c r="T24" s="41"/>
      <c r="U24" s="41"/>
      <c r="V24" s="41"/>
      <c r="W24" s="41"/>
      <c r="X24" s="41"/>
      <c r="Y24" s="41"/>
    </row>
    <row r="25" spans="1:25" ht="12.75" hidden="1" customHeight="1" outlineLevel="1">
      <c r="A25" s="8">
        <v>40969</v>
      </c>
      <c r="B25" s="41">
        <v>8750.8781758199984</v>
      </c>
      <c r="C25" s="41">
        <f t="shared" si="0"/>
        <v>2062.3877715399999</v>
      </c>
      <c r="D25" s="41">
        <f t="shared" si="1"/>
        <v>6688.4904042799999</v>
      </c>
      <c r="E25" s="41">
        <f t="shared" si="2"/>
        <v>3482.0580756099998</v>
      </c>
      <c r="F25" s="41">
        <f t="shared" si="3"/>
        <v>2941.4905006399999</v>
      </c>
      <c r="G25" s="41">
        <f t="shared" si="4"/>
        <v>264.94182803000001</v>
      </c>
      <c r="H25" s="41">
        <f t="shared" si="5"/>
        <v>5984.9824633999997</v>
      </c>
      <c r="I25" s="41">
        <v>1738.16286197</v>
      </c>
      <c r="J25" s="41">
        <f t="shared" si="6"/>
        <v>4246.8196014300001</v>
      </c>
      <c r="K25" s="41">
        <v>2163.1781132000001</v>
      </c>
      <c r="L25" s="41">
        <v>1914.14192432</v>
      </c>
      <c r="M25" s="41">
        <v>169.49956391000001</v>
      </c>
      <c r="N25" s="41">
        <f t="shared" si="7"/>
        <v>2765.8957124199997</v>
      </c>
      <c r="O25" s="41">
        <v>324.22490957000002</v>
      </c>
      <c r="P25" s="41">
        <f t="shared" si="8"/>
        <v>2441.6708028499997</v>
      </c>
      <c r="Q25" s="41">
        <v>1318.87996241</v>
      </c>
      <c r="R25" s="41">
        <v>1027.3485763199999</v>
      </c>
      <c r="S25" s="41">
        <v>95.442264120000004</v>
      </c>
      <c r="T25" s="41"/>
      <c r="U25" s="41"/>
      <c r="V25" s="41"/>
      <c r="W25" s="41"/>
      <c r="X25" s="41"/>
      <c r="Y25" s="41"/>
    </row>
    <row r="26" spans="1:25" ht="12.75" hidden="1" customHeight="1" outlineLevel="1">
      <c r="A26" s="8">
        <v>41000</v>
      </c>
      <c r="B26" s="41">
        <v>9130.1152126300003</v>
      </c>
      <c r="C26" s="41">
        <f t="shared" si="0"/>
        <v>2140.4271299500001</v>
      </c>
      <c r="D26" s="41">
        <f t="shared" si="1"/>
        <v>6989.6880826799998</v>
      </c>
      <c r="E26" s="41">
        <f t="shared" si="2"/>
        <v>3698.3455624600001</v>
      </c>
      <c r="F26" s="41">
        <f t="shared" si="3"/>
        <v>3026.3936153200002</v>
      </c>
      <c r="G26" s="41">
        <f t="shared" si="4"/>
        <v>264.9489049</v>
      </c>
      <c r="H26" s="41">
        <f t="shared" si="5"/>
        <v>6299.2093092199993</v>
      </c>
      <c r="I26" s="41">
        <v>1839.7553063800001</v>
      </c>
      <c r="J26" s="41">
        <f t="shared" si="6"/>
        <v>4459.4540028399997</v>
      </c>
      <c r="K26" s="41">
        <v>2334.1541817799998</v>
      </c>
      <c r="L26" s="41">
        <v>1956.8152576299999</v>
      </c>
      <c r="M26" s="41">
        <v>168.48456343000001</v>
      </c>
      <c r="N26" s="41">
        <f t="shared" si="7"/>
        <v>2830.9059034100001</v>
      </c>
      <c r="O26" s="41">
        <v>300.67182357000002</v>
      </c>
      <c r="P26" s="41">
        <f t="shared" si="8"/>
        <v>2530.23407984</v>
      </c>
      <c r="Q26" s="41">
        <v>1364.1913806800001</v>
      </c>
      <c r="R26" s="41">
        <v>1069.5783576900001</v>
      </c>
      <c r="S26" s="41">
        <v>96.464341469999994</v>
      </c>
      <c r="T26" s="41"/>
      <c r="U26" s="41"/>
      <c r="V26" s="41"/>
      <c r="W26" s="41"/>
      <c r="X26" s="41"/>
      <c r="Y26" s="41"/>
    </row>
    <row r="27" spans="1:25" ht="12.75" hidden="1" customHeight="1" outlineLevel="1">
      <c r="A27" s="8">
        <v>41030</v>
      </c>
      <c r="B27" s="41">
        <v>9170.6554397599994</v>
      </c>
      <c r="C27" s="41">
        <f t="shared" si="0"/>
        <v>2115.9713567100002</v>
      </c>
      <c r="D27" s="41">
        <f t="shared" si="1"/>
        <v>7054.6840830499996</v>
      </c>
      <c r="E27" s="41">
        <f t="shared" si="2"/>
        <v>3724.1302391400004</v>
      </c>
      <c r="F27" s="41">
        <f t="shared" si="3"/>
        <v>3063.86892343</v>
      </c>
      <c r="G27" s="41">
        <f t="shared" si="4"/>
        <v>266.68492048000002</v>
      </c>
      <c r="H27" s="41">
        <f t="shared" si="5"/>
        <v>6351.3558839599991</v>
      </c>
      <c r="I27" s="41">
        <v>1823.3483112700001</v>
      </c>
      <c r="J27" s="41">
        <f t="shared" si="6"/>
        <v>4528.0075726899995</v>
      </c>
      <c r="K27" s="41">
        <v>2354.9520925800002</v>
      </c>
      <c r="L27" s="41">
        <v>2002.8552695599999</v>
      </c>
      <c r="M27" s="41">
        <v>170.20021055000001</v>
      </c>
      <c r="N27" s="41">
        <f t="shared" si="7"/>
        <v>2819.2995558000002</v>
      </c>
      <c r="O27" s="41">
        <v>292.62304544</v>
      </c>
      <c r="P27" s="41">
        <f t="shared" si="8"/>
        <v>2526.6765103600001</v>
      </c>
      <c r="Q27" s="41">
        <v>1369.17814656</v>
      </c>
      <c r="R27" s="41">
        <v>1061.0136538700001</v>
      </c>
      <c r="S27" s="41">
        <v>96.484709929999994</v>
      </c>
      <c r="T27" s="41"/>
      <c r="U27" s="41"/>
      <c r="V27" s="41"/>
      <c r="W27" s="41"/>
      <c r="X27" s="41"/>
      <c r="Y27" s="41"/>
    </row>
    <row r="28" spans="1:25" ht="12.75" hidden="1" customHeight="1" outlineLevel="1">
      <c r="A28" s="8">
        <v>41061</v>
      </c>
      <c r="B28" s="41">
        <v>9313.2612310900004</v>
      </c>
      <c r="C28" s="41">
        <f t="shared" si="0"/>
        <v>2201.3802156000002</v>
      </c>
      <c r="D28" s="41">
        <f t="shared" si="1"/>
        <v>7111.8810154900002</v>
      </c>
      <c r="E28" s="41">
        <f t="shared" si="2"/>
        <v>3759.8210150000004</v>
      </c>
      <c r="F28" s="41">
        <f t="shared" si="3"/>
        <v>3089.9393992200003</v>
      </c>
      <c r="G28" s="41">
        <f t="shared" si="4"/>
        <v>262.12060127000001</v>
      </c>
      <c r="H28" s="41">
        <f t="shared" si="5"/>
        <v>6440.0666710699998</v>
      </c>
      <c r="I28" s="41">
        <v>1906.9144355000001</v>
      </c>
      <c r="J28" s="41">
        <f t="shared" si="6"/>
        <v>4533.1522355699999</v>
      </c>
      <c r="K28" s="41">
        <v>2356.8826929000002</v>
      </c>
      <c r="L28" s="41">
        <v>2012.22269895</v>
      </c>
      <c r="M28" s="41">
        <v>164.04684372</v>
      </c>
      <c r="N28" s="41">
        <f t="shared" si="7"/>
        <v>2873.1945600200002</v>
      </c>
      <c r="O28" s="41">
        <v>294.46578010000002</v>
      </c>
      <c r="P28" s="41">
        <f t="shared" si="8"/>
        <v>2578.7287799200003</v>
      </c>
      <c r="Q28" s="41">
        <v>1402.9383221000001</v>
      </c>
      <c r="R28" s="41">
        <v>1077.71670027</v>
      </c>
      <c r="S28" s="41">
        <v>98.073757549999996</v>
      </c>
      <c r="T28" s="41"/>
      <c r="U28" s="41"/>
      <c r="V28" s="41"/>
      <c r="W28" s="41"/>
      <c r="X28" s="41"/>
      <c r="Y28" s="41"/>
    </row>
    <row r="29" spans="1:25" ht="12.75" hidden="1" customHeight="1" outlineLevel="1">
      <c r="A29" s="8">
        <v>41091</v>
      </c>
      <c r="B29" s="41">
        <v>9422.3082610499987</v>
      </c>
      <c r="C29" s="41">
        <f t="shared" si="0"/>
        <v>2180.3156980700001</v>
      </c>
      <c r="D29" s="41">
        <f t="shared" si="1"/>
        <v>7241.99256298</v>
      </c>
      <c r="E29" s="41">
        <f t="shared" si="2"/>
        <v>3808.3497740899998</v>
      </c>
      <c r="F29" s="41">
        <f t="shared" si="3"/>
        <v>3164.7894181499996</v>
      </c>
      <c r="G29" s="41">
        <f t="shared" si="4"/>
        <v>268.85337074</v>
      </c>
      <c r="H29" s="41">
        <f t="shared" si="5"/>
        <v>6440.0277196899997</v>
      </c>
      <c r="I29" s="41">
        <v>1880.5552666200001</v>
      </c>
      <c r="J29" s="41">
        <f t="shared" si="6"/>
        <v>4559.4724530699996</v>
      </c>
      <c r="K29" s="41">
        <v>2376.3278751799999</v>
      </c>
      <c r="L29" s="41">
        <v>2023.1320296599999</v>
      </c>
      <c r="M29" s="41">
        <v>160.01254822999999</v>
      </c>
      <c r="N29" s="41">
        <f t="shared" si="7"/>
        <v>2982.2805413599999</v>
      </c>
      <c r="O29" s="41">
        <v>299.76043145</v>
      </c>
      <c r="P29" s="41">
        <f t="shared" si="8"/>
        <v>2682.52010991</v>
      </c>
      <c r="Q29" s="41">
        <v>1432.0218989099999</v>
      </c>
      <c r="R29" s="41">
        <v>1141.6573884899999</v>
      </c>
      <c r="S29" s="41">
        <v>108.84082251</v>
      </c>
      <c r="T29" s="41"/>
      <c r="U29" s="41"/>
      <c r="V29" s="41"/>
      <c r="W29" s="41"/>
      <c r="X29" s="41"/>
      <c r="Y29" s="41"/>
    </row>
    <row r="30" spans="1:25" ht="12.75" hidden="1" customHeight="1" outlineLevel="1">
      <c r="A30" s="8">
        <v>41122</v>
      </c>
      <c r="B30" s="41">
        <v>9579.9306704699993</v>
      </c>
      <c r="C30" s="41">
        <f t="shared" si="0"/>
        <v>2176.8363087100001</v>
      </c>
      <c r="D30" s="41">
        <f t="shared" si="1"/>
        <v>7403.0943617600005</v>
      </c>
      <c r="E30" s="41">
        <f t="shared" si="2"/>
        <v>3905.9952345600004</v>
      </c>
      <c r="F30" s="41">
        <f t="shared" si="3"/>
        <v>3221.68635455</v>
      </c>
      <c r="G30" s="41">
        <f t="shared" si="4"/>
        <v>275.41277264999997</v>
      </c>
      <c r="H30" s="41">
        <f t="shared" si="5"/>
        <v>6478.8612937199996</v>
      </c>
      <c r="I30" s="41">
        <v>1868.21637126</v>
      </c>
      <c r="J30" s="41">
        <f t="shared" si="6"/>
        <v>4610.6449224600001</v>
      </c>
      <c r="K30" s="41">
        <v>2434.7613473400002</v>
      </c>
      <c r="L30" s="41">
        <v>2017.49888356</v>
      </c>
      <c r="M30" s="41">
        <v>158.38469155999999</v>
      </c>
      <c r="N30" s="41">
        <f t="shared" si="7"/>
        <v>3101.0693767500002</v>
      </c>
      <c r="O30" s="41">
        <v>308.61993745000001</v>
      </c>
      <c r="P30" s="41">
        <f t="shared" si="8"/>
        <v>2792.4494393</v>
      </c>
      <c r="Q30" s="41">
        <v>1471.23388722</v>
      </c>
      <c r="R30" s="41">
        <v>1204.1874709900001</v>
      </c>
      <c r="S30" s="41">
        <v>117.02808109</v>
      </c>
      <c r="T30" s="41"/>
      <c r="U30" s="41"/>
      <c r="V30" s="41"/>
      <c r="W30" s="41"/>
      <c r="X30" s="41"/>
      <c r="Y30" s="41"/>
    </row>
    <row r="31" spans="1:25" ht="12.75" hidden="1" customHeight="1" outlineLevel="1">
      <c r="A31" s="8">
        <v>41153</v>
      </c>
      <c r="B31" s="41">
        <v>9717.9831421400013</v>
      </c>
      <c r="C31" s="41">
        <f t="shared" si="0"/>
        <v>2152.5009788399998</v>
      </c>
      <c r="D31" s="41">
        <f t="shared" si="1"/>
        <v>7565.4821633000001</v>
      </c>
      <c r="E31" s="41">
        <f t="shared" si="2"/>
        <v>3976.5818536100001</v>
      </c>
      <c r="F31" s="41">
        <f t="shared" si="3"/>
        <v>3294.5164492100002</v>
      </c>
      <c r="G31" s="41">
        <f t="shared" si="4"/>
        <v>294.38386048000001</v>
      </c>
      <c r="H31" s="41">
        <f t="shared" si="5"/>
        <v>6485.74879607</v>
      </c>
      <c r="I31" s="41">
        <v>1835.56424709</v>
      </c>
      <c r="J31" s="41">
        <f t="shared" si="6"/>
        <v>4650.1845489799998</v>
      </c>
      <c r="K31" s="41">
        <v>2486.6933205400001</v>
      </c>
      <c r="L31" s="41">
        <v>2002.01759713</v>
      </c>
      <c r="M31" s="41">
        <v>161.47363131</v>
      </c>
      <c r="N31" s="41">
        <f t="shared" si="7"/>
        <v>3232.2343460700004</v>
      </c>
      <c r="O31" s="41">
        <v>316.93673174999998</v>
      </c>
      <c r="P31" s="41">
        <f t="shared" si="8"/>
        <v>2915.2976143200003</v>
      </c>
      <c r="Q31" s="41">
        <v>1489.88853307</v>
      </c>
      <c r="R31" s="41">
        <v>1292.49885208</v>
      </c>
      <c r="S31" s="41">
        <v>132.91022917000001</v>
      </c>
      <c r="T31" s="41"/>
      <c r="U31" s="41"/>
      <c r="V31" s="41"/>
      <c r="W31" s="41"/>
      <c r="X31" s="41"/>
      <c r="Y31" s="41"/>
    </row>
    <row r="32" spans="1:25" ht="12.75" hidden="1" customHeight="1" outlineLevel="1">
      <c r="A32" s="8">
        <v>41183</v>
      </c>
      <c r="B32" s="41">
        <v>9869.6580284000011</v>
      </c>
      <c r="C32" s="41">
        <f t="shared" si="0"/>
        <v>2101.1859335999998</v>
      </c>
      <c r="D32" s="41">
        <f t="shared" si="1"/>
        <v>7768.4720948000004</v>
      </c>
      <c r="E32" s="41">
        <f t="shared" si="2"/>
        <v>4086.2102250199996</v>
      </c>
      <c r="F32" s="41">
        <f t="shared" si="3"/>
        <v>3378.2013079300004</v>
      </c>
      <c r="G32" s="41">
        <f t="shared" si="4"/>
        <v>304.06056185</v>
      </c>
      <c r="H32" s="41">
        <f t="shared" si="5"/>
        <v>6468.4515046400002</v>
      </c>
      <c r="I32" s="41">
        <v>1787.7481281099999</v>
      </c>
      <c r="J32" s="41">
        <f t="shared" si="6"/>
        <v>4680.7033765300002</v>
      </c>
      <c r="K32" s="41">
        <v>2503.1820306999998</v>
      </c>
      <c r="L32" s="41">
        <v>2020.6623110800001</v>
      </c>
      <c r="M32" s="41">
        <v>156.85903475000001</v>
      </c>
      <c r="N32" s="41">
        <f t="shared" si="7"/>
        <v>3401.20652376</v>
      </c>
      <c r="O32" s="41">
        <v>313.43780549000002</v>
      </c>
      <c r="P32" s="41">
        <f t="shared" si="8"/>
        <v>3087.7687182700001</v>
      </c>
      <c r="Q32" s="41">
        <v>1583.02819432</v>
      </c>
      <c r="R32" s="41">
        <v>1357.5389968500001</v>
      </c>
      <c r="S32" s="41">
        <v>147.20152709999999</v>
      </c>
      <c r="T32" s="41"/>
      <c r="U32" s="41"/>
      <c r="V32" s="41"/>
      <c r="W32" s="41"/>
      <c r="X32" s="41"/>
      <c r="Y32" s="41"/>
    </row>
    <row r="33" spans="1:25" ht="12.75" hidden="1" customHeight="1" outlineLevel="1">
      <c r="A33" s="8">
        <v>41214</v>
      </c>
      <c r="B33" s="41">
        <v>10034.319492959999</v>
      </c>
      <c r="C33" s="41">
        <f t="shared" si="0"/>
        <v>2065.24292775</v>
      </c>
      <c r="D33" s="41">
        <f t="shared" si="1"/>
        <v>7969.0765652099999</v>
      </c>
      <c r="E33" s="41">
        <f t="shared" si="2"/>
        <v>4241.4088919300002</v>
      </c>
      <c r="F33" s="41">
        <f t="shared" si="3"/>
        <v>3416.1545226600001</v>
      </c>
      <c r="G33" s="41">
        <f t="shared" si="4"/>
        <v>311.51315061999998</v>
      </c>
      <c r="H33" s="41">
        <f t="shared" si="5"/>
        <v>6518.3996385700002</v>
      </c>
      <c r="I33" s="41">
        <v>1743.18270035</v>
      </c>
      <c r="J33" s="41">
        <f t="shared" si="6"/>
        <v>4775.21693822</v>
      </c>
      <c r="K33" s="41">
        <v>2609.5573856300002</v>
      </c>
      <c r="L33" s="41">
        <v>2007.6538648799999</v>
      </c>
      <c r="M33" s="41">
        <v>158.00568770999999</v>
      </c>
      <c r="N33" s="41">
        <f t="shared" si="7"/>
        <v>3515.9198543899997</v>
      </c>
      <c r="O33" s="41">
        <v>322.06022739999997</v>
      </c>
      <c r="P33" s="41">
        <f t="shared" si="8"/>
        <v>3193.8596269899999</v>
      </c>
      <c r="Q33" s="41">
        <v>1631.8515063</v>
      </c>
      <c r="R33" s="41">
        <v>1408.50065778</v>
      </c>
      <c r="S33" s="41">
        <v>153.50746290999999</v>
      </c>
      <c r="T33" s="41"/>
      <c r="U33" s="41"/>
      <c r="V33" s="41"/>
      <c r="W33" s="41"/>
      <c r="X33" s="41"/>
      <c r="Y33" s="41"/>
    </row>
    <row r="34" spans="1:25" ht="12.75" hidden="1" customHeight="1" outlineLevel="1">
      <c r="A34" s="8">
        <v>41244</v>
      </c>
      <c r="B34" s="41">
        <v>10373.401675180001</v>
      </c>
      <c r="C34" s="41">
        <f t="shared" si="0"/>
        <v>2164.19861201</v>
      </c>
      <c r="D34" s="41">
        <f t="shared" si="1"/>
        <v>8209.20306317</v>
      </c>
      <c r="E34" s="41">
        <f t="shared" si="2"/>
        <v>4410.11007823</v>
      </c>
      <c r="F34" s="41">
        <f t="shared" si="3"/>
        <v>3474.3070848500001</v>
      </c>
      <c r="G34" s="41">
        <f t="shared" si="4"/>
        <v>324.78590009000004</v>
      </c>
      <c r="H34" s="41">
        <f t="shared" si="5"/>
        <v>6819.2894353900001</v>
      </c>
      <c r="I34" s="41">
        <v>1867.9491932799999</v>
      </c>
      <c r="J34" s="41">
        <f t="shared" si="6"/>
        <v>4951.34024211</v>
      </c>
      <c r="K34" s="41">
        <v>2772.5950778900001</v>
      </c>
      <c r="L34" s="41">
        <v>2013.03251531</v>
      </c>
      <c r="M34" s="41">
        <v>165.71264891000001</v>
      </c>
      <c r="N34" s="41">
        <f t="shared" si="7"/>
        <v>3554.1122397899999</v>
      </c>
      <c r="O34" s="41">
        <v>296.24941873</v>
      </c>
      <c r="P34" s="41">
        <f t="shared" si="8"/>
        <v>3257.86282106</v>
      </c>
      <c r="Q34" s="41">
        <v>1637.5150003399999</v>
      </c>
      <c r="R34" s="41">
        <v>1461.2745695399999</v>
      </c>
      <c r="S34" s="41">
        <v>159.07325118</v>
      </c>
      <c r="T34" s="41"/>
      <c r="U34" s="41"/>
      <c r="V34" s="41"/>
      <c r="W34" s="41"/>
      <c r="X34" s="41"/>
      <c r="Y34" s="41"/>
    </row>
    <row r="35" spans="1:25" ht="12.75" hidden="1" customHeight="1" outlineLevel="1">
      <c r="A35" s="8">
        <v>41275</v>
      </c>
      <c r="B35" s="41">
        <v>10692.071197739999</v>
      </c>
      <c r="C35" s="41">
        <f t="shared" si="0"/>
        <v>2151.6422691600001</v>
      </c>
      <c r="D35" s="41">
        <f t="shared" si="1"/>
        <v>8540.4289285800005</v>
      </c>
      <c r="E35" s="41">
        <f t="shared" si="2"/>
        <v>4598.1366152499995</v>
      </c>
      <c r="F35" s="41">
        <f t="shared" si="3"/>
        <v>3605.0907697100001</v>
      </c>
      <c r="G35" s="41">
        <f t="shared" si="4"/>
        <v>337.20154362</v>
      </c>
      <c r="H35" s="41">
        <f t="shared" si="5"/>
        <v>7076.5404186300002</v>
      </c>
      <c r="I35" s="41">
        <v>1845.84215657</v>
      </c>
      <c r="J35" s="41">
        <f t="shared" si="6"/>
        <v>5230.6982620600002</v>
      </c>
      <c r="K35" s="41">
        <v>2992.0526304800001</v>
      </c>
      <c r="L35" s="41">
        <v>2062.0266012100001</v>
      </c>
      <c r="M35" s="41">
        <v>176.61903036999999</v>
      </c>
      <c r="N35" s="41">
        <f t="shared" si="7"/>
        <v>3615.5307791099999</v>
      </c>
      <c r="O35" s="41">
        <v>305.80011259000003</v>
      </c>
      <c r="P35" s="41">
        <f t="shared" si="8"/>
        <v>3309.7306665199999</v>
      </c>
      <c r="Q35" s="41">
        <v>1606.0839847699999</v>
      </c>
      <c r="R35" s="41">
        <v>1543.0641685000001</v>
      </c>
      <c r="S35" s="41">
        <v>160.58251325000001</v>
      </c>
      <c r="T35" s="41"/>
      <c r="U35" s="41"/>
      <c r="V35" s="41"/>
      <c r="W35" s="41"/>
      <c r="X35" s="41"/>
      <c r="Y35" s="41"/>
    </row>
    <row r="36" spans="1:25" ht="12.75" hidden="1" customHeight="1" outlineLevel="1">
      <c r="A36" s="8">
        <v>41306</v>
      </c>
      <c r="B36" s="41">
        <v>10778.36664505</v>
      </c>
      <c r="C36" s="41">
        <f t="shared" si="0"/>
        <v>2097.3390946499999</v>
      </c>
      <c r="D36" s="41">
        <f t="shared" si="1"/>
        <v>8681.0275504000001</v>
      </c>
      <c r="E36" s="41">
        <f t="shared" si="2"/>
        <v>4642.6795578700003</v>
      </c>
      <c r="F36" s="41">
        <f t="shared" si="3"/>
        <v>3959.2868244000001</v>
      </c>
      <c r="G36" s="41">
        <f t="shared" si="4"/>
        <v>79.061168129999999</v>
      </c>
      <c r="H36" s="41">
        <f t="shared" si="5"/>
        <v>7273.77988241</v>
      </c>
      <c r="I36" s="41">
        <v>1851.96338715</v>
      </c>
      <c r="J36" s="41">
        <f t="shared" si="6"/>
        <v>5421.81649526</v>
      </c>
      <c r="K36" s="41">
        <v>3101.3364913400001</v>
      </c>
      <c r="L36" s="41">
        <v>2271.47826837</v>
      </c>
      <c r="M36" s="41">
        <v>49.001735549999999</v>
      </c>
      <c r="N36" s="41">
        <f t="shared" si="7"/>
        <v>3504.5867626399995</v>
      </c>
      <c r="O36" s="41">
        <v>245.3757075</v>
      </c>
      <c r="P36" s="41">
        <f t="shared" si="8"/>
        <v>3259.2110551399996</v>
      </c>
      <c r="Q36" s="41">
        <v>1541.34306653</v>
      </c>
      <c r="R36" s="41">
        <v>1687.8085560300001</v>
      </c>
      <c r="S36" s="41">
        <v>30.059432579999999</v>
      </c>
      <c r="T36" s="41"/>
      <c r="U36" s="41"/>
      <c r="V36" s="41"/>
      <c r="W36" s="41"/>
      <c r="X36" s="41"/>
      <c r="Y36" s="41"/>
    </row>
    <row r="37" spans="1:25" ht="12.75" hidden="1" customHeight="1" outlineLevel="1">
      <c r="A37" s="8">
        <v>41334</v>
      </c>
      <c r="B37" s="41">
        <v>10951.95693156</v>
      </c>
      <c r="C37" s="41">
        <f t="shared" si="0"/>
        <v>2126.6766684899999</v>
      </c>
      <c r="D37" s="41">
        <f t="shared" si="1"/>
        <v>8825.2802630699989</v>
      </c>
      <c r="E37" s="41">
        <f t="shared" si="2"/>
        <v>4650.9286425999999</v>
      </c>
      <c r="F37" s="41">
        <f t="shared" si="3"/>
        <v>4085.6627029700003</v>
      </c>
      <c r="G37" s="41">
        <f t="shared" si="4"/>
        <v>88.688917500000002</v>
      </c>
      <c r="H37" s="41">
        <f t="shared" si="5"/>
        <v>7525.11542405</v>
      </c>
      <c r="I37" s="41">
        <v>1886.0762937899999</v>
      </c>
      <c r="J37" s="41">
        <f t="shared" si="6"/>
        <v>5639.0391302600001</v>
      </c>
      <c r="K37" s="41">
        <v>3190.8823117000002</v>
      </c>
      <c r="L37" s="41">
        <v>2379.9935710700001</v>
      </c>
      <c r="M37" s="41">
        <v>68.163247490000003</v>
      </c>
      <c r="N37" s="41">
        <f t="shared" si="7"/>
        <v>3426.8415075099997</v>
      </c>
      <c r="O37" s="41">
        <v>240.6003747</v>
      </c>
      <c r="P37" s="41">
        <f t="shared" si="8"/>
        <v>3186.2411328099997</v>
      </c>
      <c r="Q37" s="41">
        <v>1460.0463308999999</v>
      </c>
      <c r="R37" s="41">
        <v>1705.6691318999999</v>
      </c>
      <c r="S37" s="41">
        <v>20.525670009999999</v>
      </c>
      <c r="T37" s="41"/>
      <c r="U37" s="41"/>
      <c r="V37" s="41"/>
      <c r="W37" s="41"/>
      <c r="X37" s="41"/>
      <c r="Y37" s="41"/>
    </row>
    <row r="38" spans="1:25" ht="12.75" hidden="1" customHeight="1" outlineLevel="1">
      <c r="A38" s="8">
        <v>41365</v>
      </c>
      <c r="B38" s="41">
        <v>11185.10159084</v>
      </c>
      <c r="C38" s="41">
        <f t="shared" si="0"/>
        <v>2318.2200086299999</v>
      </c>
      <c r="D38" s="41">
        <f t="shared" si="1"/>
        <v>8866.8815822100005</v>
      </c>
      <c r="E38" s="41">
        <f t="shared" si="2"/>
        <v>4553.6121716399994</v>
      </c>
      <c r="F38" s="41">
        <f t="shared" si="3"/>
        <v>4224.2748842600004</v>
      </c>
      <c r="G38" s="41">
        <f t="shared" si="4"/>
        <v>88.994526310000012</v>
      </c>
      <c r="H38" s="41">
        <f t="shared" si="5"/>
        <v>7817.7803703</v>
      </c>
      <c r="I38" s="41">
        <v>2049.89728044</v>
      </c>
      <c r="J38" s="41">
        <f t="shared" si="6"/>
        <v>5767.8830898599999</v>
      </c>
      <c r="K38" s="41">
        <v>3208.7905038499998</v>
      </c>
      <c r="L38" s="41">
        <v>2490.0859562000001</v>
      </c>
      <c r="M38" s="41">
        <v>69.006629810000007</v>
      </c>
      <c r="N38" s="41">
        <f t="shared" si="7"/>
        <v>3367.3212205399996</v>
      </c>
      <c r="O38" s="41">
        <v>268.32272819000002</v>
      </c>
      <c r="P38" s="41">
        <f t="shared" si="8"/>
        <v>3098.9984923499997</v>
      </c>
      <c r="Q38" s="41">
        <v>1344.82166779</v>
      </c>
      <c r="R38" s="41">
        <v>1734.1889280600001</v>
      </c>
      <c r="S38" s="41">
        <v>19.987896500000002</v>
      </c>
      <c r="T38" s="41"/>
      <c r="U38" s="41"/>
      <c r="V38" s="41"/>
      <c r="W38" s="41"/>
      <c r="X38" s="41"/>
      <c r="Y38" s="41"/>
    </row>
    <row r="39" spans="1:25" ht="12.75" hidden="1" customHeight="1" outlineLevel="1">
      <c r="A39" s="8">
        <v>41395</v>
      </c>
      <c r="B39" s="41">
        <v>11262.837459140001</v>
      </c>
      <c r="C39" s="41">
        <f t="shared" si="0"/>
        <v>2241.6824224000002</v>
      </c>
      <c r="D39" s="41">
        <f t="shared" si="1"/>
        <v>9021.1550367399996</v>
      </c>
      <c r="E39" s="41">
        <f t="shared" si="2"/>
        <v>4556.1606633699994</v>
      </c>
      <c r="F39" s="41">
        <f t="shared" si="3"/>
        <v>4372.0276460599998</v>
      </c>
      <c r="G39" s="41">
        <f t="shared" si="4"/>
        <v>92.96672731000001</v>
      </c>
      <c r="H39" s="41">
        <f t="shared" si="5"/>
        <v>7899.6652386300002</v>
      </c>
      <c r="I39" s="41">
        <v>1974.8999642799999</v>
      </c>
      <c r="J39" s="41">
        <f t="shared" si="6"/>
        <v>5924.7652743500003</v>
      </c>
      <c r="K39" s="41">
        <v>3251.7226241499998</v>
      </c>
      <c r="L39" s="41">
        <v>2599.8677801200001</v>
      </c>
      <c r="M39" s="41">
        <v>73.174870080000005</v>
      </c>
      <c r="N39" s="41">
        <f t="shared" si="7"/>
        <v>3363.1722205099995</v>
      </c>
      <c r="O39" s="41">
        <v>266.78245812</v>
      </c>
      <c r="P39" s="41">
        <f t="shared" si="8"/>
        <v>3096.3897623899998</v>
      </c>
      <c r="Q39" s="41">
        <v>1304.4380392200001</v>
      </c>
      <c r="R39" s="41">
        <v>1772.1598659399999</v>
      </c>
      <c r="S39" s="41">
        <v>19.791857230000002</v>
      </c>
      <c r="T39" s="41"/>
      <c r="U39" s="41"/>
      <c r="V39" s="41"/>
      <c r="W39" s="41"/>
      <c r="X39" s="41"/>
      <c r="Y39" s="41"/>
    </row>
    <row r="40" spans="1:25" ht="12.75" hidden="1" customHeight="1" outlineLevel="1">
      <c r="A40" s="8">
        <v>41426</v>
      </c>
      <c r="B40" s="41">
        <v>11568.627355529999</v>
      </c>
      <c r="C40" s="41">
        <f t="shared" si="0"/>
        <v>2396.1716991000003</v>
      </c>
      <c r="D40" s="41">
        <f t="shared" si="1"/>
        <v>9172.4556564299983</v>
      </c>
      <c r="E40" s="41">
        <f t="shared" si="2"/>
        <v>4583.6440281599998</v>
      </c>
      <c r="F40" s="41">
        <f t="shared" si="3"/>
        <v>4496.8555749500001</v>
      </c>
      <c r="G40" s="41">
        <f t="shared" si="4"/>
        <v>91.956053319999995</v>
      </c>
      <c r="H40" s="41">
        <f t="shared" si="5"/>
        <v>8218.0334341199996</v>
      </c>
      <c r="I40" s="41">
        <v>2127.8349957400001</v>
      </c>
      <c r="J40" s="41">
        <f t="shared" si="6"/>
        <v>6090.1984383799991</v>
      </c>
      <c r="K40" s="41">
        <v>3336.5234681699999</v>
      </c>
      <c r="L40" s="41">
        <v>2681.5764935699999</v>
      </c>
      <c r="M40" s="41">
        <v>72.098476640000001</v>
      </c>
      <c r="N40" s="41">
        <f t="shared" si="7"/>
        <v>3350.5939214099999</v>
      </c>
      <c r="O40" s="41">
        <v>268.33670336</v>
      </c>
      <c r="P40" s="41">
        <f t="shared" si="8"/>
        <v>3082.2572180499997</v>
      </c>
      <c r="Q40" s="41">
        <v>1247.1205599899999</v>
      </c>
      <c r="R40" s="41">
        <v>1815.27908138</v>
      </c>
      <c r="S40" s="41">
        <v>19.857576680000001</v>
      </c>
      <c r="T40" s="41"/>
      <c r="U40" s="41"/>
      <c r="V40" s="41"/>
      <c r="W40" s="41"/>
      <c r="X40" s="41"/>
      <c r="Y40" s="41"/>
    </row>
    <row r="41" spans="1:25" ht="12.75" hidden="1" customHeight="1" outlineLevel="1">
      <c r="A41" s="8">
        <v>41456</v>
      </c>
      <c r="B41" s="41">
        <v>11777.118846220001</v>
      </c>
      <c r="C41" s="41">
        <f t="shared" si="0"/>
        <v>2407.6028946399997</v>
      </c>
      <c r="D41" s="41">
        <f t="shared" si="1"/>
        <v>9369.5159515799987</v>
      </c>
      <c r="E41" s="41">
        <f t="shared" si="2"/>
        <v>4486.8960713899996</v>
      </c>
      <c r="F41" s="41">
        <f t="shared" si="3"/>
        <v>4785.26874494</v>
      </c>
      <c r="G41" s="41">
        <f t="shared" si="4"/>
        <v>97.351135249999999</v>
      </c>
      <c r="H41" s="41">
        <f t="shared" si="5"/>
        <v>8384.7645399099983</v>
      </c>
      <c r="I41" s="41">
        <v>2127.3101661699998</v>
      </c>
      <c r="J41" s="41">
        <f t="shared" si="6"/>
        <v>6257.454373739999</v>
      </c>
      <c r="K41" s="41">
        <v>3392.6063084399998</v>
      </c>
      <c r="L41" s="41">
        <v>2786.9951546299999</v>
      </c>
      <c r="M41" s="41">
        <v>77.85291067</v>
      </c>
      <c r="N41" s="41">
        <f t="shared" si="7"/>
        <v>3392.3543063100001</v>
      </c>
      <c r="O41" s="41">
        <v>280.29272846999999</v>
      </c>
      <c r="P41" s="41">
        <f t="shared" si="8"/>
        <v>3112.0615778400002</v>
      </c>
      <c r="Q41" s="41">
        <v>1094.2897629500001</v>
      </c>
      <c r="R41" s="41">
        <v>1998.2735903099999</v>
      </c>
      <c r="S41" s="41">
        <v>19.498224579999999</v>
      </c>
      <c r="T41" s="41"/>
      <c r="U41" s="41"/>
      <c r="V41" s="41"/>
      <c r="W41" s="41"/>
      <c r="X41" s="41"/>
      <c r="Y41" s="41"/>
    </row>
    <row r="42" spans="1:25" ht="12.75" hidden="1" customHeight="1" outlineLevel="1">
      <c r="A42" s="8">
        <v>41487</v>
      </c>
      <c r="B42" s="41">
        <v>11864.191984250001</v>
      </c>
      <c r="C42" s="41">
        <f t="shared" si="0"/>
        <v>2354.4610593299999</v>
      </c>
      <c r="D42" s="41">
        <f t="shared" si="1"/>
        <v>9509.7309249200007</v>
      </c>
      <c r="E42" s="41">
        <f t="shared" si="2"/>
        <v>4470.4121881299998</v>
      </c>
      <c r="F42" s="41">
        <f t="shared" si="3"/>
        <v>4912.7518841800002</v>
      </c>
      <c r="G42" s="41">
        <f t="shared" si="4"/>
        <v>126.56685261</v>
      </c>
      <c r="H42" s="41">
        <f t="shared" si="5"/>
        <v>8461.1609759700004</v>
      </c>
      <c r="I42" s="41">
        <v>2083.4511538100001</v>
      </c>
      <c r="J42" s="41">
        <f t="shared" si="6"/>
        <v>6377.7098221599999</v>
      </c>
      <c r="K42" s="41">
        <v>3398.0235983299999</v>
      </c>
      <c r="L42" s="41">
        <v>2873.1786721200001</v>
      </c>
      <c r="M42" s="41">
        <v>106.50755171</v>
      </c>
      <c r="N42" s="41">
        <f t="shared" si="7"/>
        <v>3403.0310082800002</v>
      </c>
      <c r="O42" s="41">
        <v>271.00990552000002</v>
      </c>
      <c r="P42" s="41">
        <f t="shared" si="8"/>
        <v>3132.0211027600003</v>
      </c>
      <c r="Q42" s="41">
        <v>1072.3885898000001</v>
      </c>
      <c r="R42" s="41">
        <v>2039.5732120600001</v>
      </c>
      <c r="S42" s="41">
        <v>20.0593009</v>
      </c>
      <c r="T42" s="41"/>
      <c r="U42" s="41"/>
      <c r="V42" s="41"/>
      <c r="W42" s="41"/>
      <c r="X42" s="41"/>
      <c r="Y42" s="41"/>
    </row>
    <row r="43" spans="1:25" ht="12.75" hidden="1" customHeight="1" outlineLevel="1">
      <c r="A43" s="8">
        <v>41518</v>
      </c>
      <c r="B43" s="41">
        <v>12026.59622465</v>
      </c>
      <c r="C43" s="41">
        <f t="shared" si="0"/>
        <v>2342.62326751</v>
      </c>
      <c r="D43" s="41">
        <f t="shared" si="1"/>
        <v>9683.9729571400003</v>
      </c>
      <c r="E43" s="41">
        <f t="shared" si="2"/>
        <v>4478.2790245899996</v>
      </c>
      <c r="F43" s="41">
        <f t="shared" si="3"/>
        <v>5017.0753593700001</v>
      </c>
      <c r="G43" s="41">
        <f t="shared" si="4"/>
        <v>188.61857318</v>
      </c>
      <c r="H43" s="41">
        <f t="shared" si="5"/>
        <v>8593.23574009</v>
      </c>
      <c r="I43" s="41">
        <v>2065.90873233</v>
      </c>
      <c r="J43" s="41">
        <f t="shared" si="6"/>
        <v>6527.32700776</v>
      </c>
      <c r="K43" s="41">
        <v>3423.1234182799999</v>
      </c>
      <c r="L43" s="41">
        <v>2935.78283637</v>
      </c>
      <c r="M43" s="41">
        <v>168.42075310999999</v>
      </c>
      <c r="N43" s="41">
        <f t="shared" si="7"/>
        <v>3433.3604845599998</v>
      </c>
      <c r="O43" s="41">
        <v>276.71453517999998</v>
      </c>
      <c r="P43" s="41">
        <f t="shared" si="8"/>
        <v>3156.6459493799998</v>
      </c>
      <c r="Q43" s="41">
        <v>1055.1556063099999</v>
      </c>
      <c r="R43" s="41">
        <v>2081.2925230000001</v>
      </c>
      <c r="S43" s="41">
        <v>20.197820069999999</v>
      </c>
      <c r="T43" s="41"/>
      <c r="U43" s="41"/>
      <c r="V43" s="41"/>
      <c r="W43" s="41"/>
      <c r="X43" s="41"/>
      <c r="Y43" s="41"/>
    </row>
    <row r="44" spans="1:25" ht="12.75" hidden="1" customHeight="1" outlineLevel="1">
      <c r="A44" s="8">
        <v>41548</v>
      </c>
      <c r="B44" s="41">
        <v>12137.471987149998</v>
      </c>
      <c r="C44" s="41">
        <f t="shared" si="0"/>
        <v>2305.5709689699997</v>
      </c>
      <c r="D44" s="41">
        <f t="shared" si="1"/>
        <v>9831.9010181800004</v>
      </c>
      <c r="E44" s="41">
        <f t="shared" si="2"/>
        <v>4464.6585951699999</v>
      </c>
      <c r="F44" s="41">
        <f t="shared" si="3"/>
        <v>5145.1651668800005</v>
      </c>
      <c r="G44" s="41">
        <f t="shared" si="4"/>
        <v>222.07725612999999</v>
      </c>
      <c r="H44" s="41">
        <f t="shared" si="5"/>
        <v>8725.0154115200003</v>
      </c>
      <c r="I44" s="41">
        <v>2034.4538821399999</v>
      </c>
      <c r="J44" s="41">
        <f t="shared" si="6"/>
        <v>6690.5615293800001</v>
      </c>
      <c r="K44" s="41">
        <v>3437.8065815099999</v>
      </c>
      <c r="L44" s="41">
        <v>3054.37247983</v>
      </c>
      <c r="M44" s="41">
        <v>198.38246803999999</v>
      </c>
      <c r="N44" s="41">
        <f t="shared" si="7"/>
        <v>3412.4565756300003</v>
      </c>
      <c r="O44" s="41">
        <v>271.11708683000001</v>
      </c>
      <c r="P44" s="41">
        <f t="shared" si="8"/>
        <v>3141.3394888000003</v>
      </c>
      <c r="Q44" s="41">
        <v>1026.85201366</v>
      </c>
      <c r="R44" s="41">
        <v>2090.79268705</v>
      </c>
      <c r="S44" s="41">
        <v>23.694788089999999</v>
      </c>
      <c r="T44" s="41"/>
      <c r="U44" s="41"/>
      <c r="V44" s="41"/>
      <c r="W44" s="41"/>
      <c r="X44" s="41"/>
      <c r="Y44" s="41"/>
    </row>
    <row r="45" spans="1:25" ht="12.75" hidden="1" customHeight="1" outlineLevel="1">
      <c r="A45" s="8">
        <v>41579</v>
      </c>
      <c r="B45" s="41">
        <v>12360.273205040001</v>
      </c>
      <c r="C45" s="41">
        <f t="shared" si="0"/>
        <v>2330.4899445900001</v>
      </c>
      <c r="D45" s="41">
        <f t="shared" si="1"/>
        <v>10029.78326045</v>
      </c>
      <c r="E45" s="41">
        <f t="shared" si="2"/>
        <v>4526.8225468000001</v>
      </c>
      <c r="F45" s="41">
        <f t="shared" si="3"/>
        <v>5263.2122089300001</v>
      </c>
      <c r="G45" s="41">
        <f t="shared" si="4"/>
        <v>239.74850472000003</v>
      </c>
      <c r="H45" s="41">
        <f t="shared" si="5"/>
        <v>8958.0746291300002</v>
      </c>
      <c r="I45" s="41">
        <v>2047.08841796</v>
      </c>
      <c r="J45" s="41">
        <f t="shared" si="6"/>
        <v>6910.9862111699995</v>
      </c>
      <c r="K45" s="41">
        <v>3557.8668873800002</v>
      </c>
      <c r="L45" s="41">
        <v>3136.5736098500001</v>
      </c>
      <c r="M45" s="41">
        <v>216.54571394000001</v>
      </c>
      <c r="N45" s="41">
        <f t="shared" si="7"/>
        <v>3402.1985759099998</v>
      </c>
      <c r="O45" s="41">
        <v>283.40152662999998</v>
      </c>
      <c r="P45" s="41">
        <f t="shared" si="8"/>
        <v>3118.79704928</v>
      </c>
      <c r="Q45" s="41">
        <v>968.95565941999996</v>
      </c>
      <c r="R45" s="41">
        <v>2126.6385990799999</v>
      </c>
      <c r="S45" s="41">
        <v>23.202790780000001</v>
      </c>
      <c r="T45" s="41"/>
      <c r="U45" s="41"/>
      <c r="V45" s="41"/>
      <c r="W45" s="41"/>
      <c r="X45" s="41"/>
      <c r="Y45" s="41"/>
    </row>
    <row r="46" spans="1:25" ht="12.75" hidden="1" customHeight="1" outlineLevel="1">
      <c r="A46" s="8">
        <v>41609</v>
      </c>
      <c r="B46" s="41">
        <v>12568.388709880001</v>
      </c>
      <c r="C46" s="41">
        <f t="shared" si="0"/>
        <v>2254.7462771300002</v>
      </c>
      <c r="D46" s="41">
        <f t="shared" si="1"/>
        <v>10313.642432749999</v>
      </c>
      <c r="E46" s="41">
        <f t="shared" si="2"/>
        <v>4545.2251717600002</v>
      </c>
      <c r="F46" s="41">
        <f t="shared" si="3"/>
        <v>5502.6566735699998</v>
      </c>
      <c r="G46" s="41">
        <f t="shared" si="4"/>
        <v>265.76058741999998</v>
      </c>
      <c r="H46" s="41">
        <f t="shared" si="5"/>
        <v>9135.4691909400008</v>
      </c>
      <c r="I46" s="41">
        <v>2002.4993387500001</v>
      </c>
      <c r="J46" s="41">
        <f t="shared" si="6"/>
        <v>7132.96985219</v>
      </c>
      <c r="K46" s="41">
        <v>3601.2256027399999</v>
      </c>
      <c r="L46" s="41">
        <v>3290.1802249799998</v>
      </c>
      <c r="M46" s="41">
        <v>241.56402446999999</v>
      </c>
      <c r="N46" s="41">
        <f t="shared" si="7"/>
        <v>3432.9195189399998</v>
      </c>
      <c r="O46" s="41">
        <v>252.24693837999999</v>
      </c>
      <c r="P46" s="41">
        <f t="shared" si="8"/>
        <v>3180.6725805599999</v>
      </c>
      <c r="Q46" s="41">
        <v>943.99956901999997</v>
      </c>
      <c r="R46" s="41">
        <v>2212.47644859</v>
      </c>
      <c r="S46" s="41">
        <v>24.196562950000001</v>
      </c>
      <c r="T46" s="41"/>
      <c r="U46" s="41"/>
      <c r="V46" s="41"/>
      <c r="W46" s="41"/>
      <c r="X46" s="41"/>
      <c r="Y46" s="41"/>
    </row>
    <row r="47" spans="1:25" ht="12.75" hidden="1" customHeight="1" outlineLevel="1">
      <c r="A47" s="8">
        <v>41640</v>
      </c>
      <c r="B47" s="41">
        <v>12481.01782494</v>
      </c>
      <c r="C47" s="41">
        <f t="shared" si="0"/>
        <v>2157.4953558500001</v>
      </c>
      <c r="D47" s="41">
        <f t="shared" si="1"/>
        <v>10323.52246909</v>
      </c>
      <c r="E47" s="41">
        <f t="shared" si="2"/>
        <v>4481.05840954</v>
      </c>
      <c r="F47" s="41">
        <f t="shared" si="3"/>
        <v>5548.6942381699992</v>
      </c>
      <c r="G47" s="41">
        <f t="shared" si="4"/>
        <v>293.76982138000005</v>
      </c>
      <c r="H47" s="41">
        <f t="shared" si="5"/>
        <v>9127.6602111800003</v>
      </c>
      <c r="I47" s="41">
        <v>1913.22635113</v>
      </c>
      <c r="J47" s="41">
        <f t="shared" si="6"/>
        <v>7214.4338600499996</v>
      </c>
      <c r="K47" s="41">
        <v>3596.5554132000002</v>
      </c>
      <c r="L47" s="41">
        <v>3348.3932375999998</v>
      </c>
      <c r="M47" s="41">
        <v>269.48520925000003</v>
      </c>
      <c r="N47" s="41">
        <f t="shared" si="7"/>
        <v>3353.3576137599998</v>
      </c>
      <c r="O47" s="41">
        <v>244.26900472</v>
      </c>
      <c r="P47" s="41">
        <f t="shared" si="8"/>
        <v>3109.0886090399999</v>
      </c>
      <c r="Q47" s="41">
        <v>884.50299633999998</v>
      </c>
      <c r="R47" s="41">
        <v>2200.3010005699998</v>
      </c>
      <c r="S47" s="41">
        <v>24.284612129999999</v>
      </c>
      <c r="T47" s="41"/>
      <c r="U47" s="41"/>
      <c r="V47" s="41"/>
      <c r="W47" s="41"/>
      <c r="X47" s="41"/>
      <c r="Y47" s="41"/>
    </row>
    <row r="48" spans="1:25" ht="12.75" hidden="1" customHeight="1" outlineLevel="1">
      <c r="A48" s="8">
        <v>41671</v>
      </c>
      <c r="B48" s="41">
        <v>12091.510723200001</v>
      </c>
      <c r="C48" s="41">
        <f t="shared" si="0"/>
        <v>1890.6154598399999</v>
      </c>
      <c r="D48" s="41">
        <f t="shared" si="1"/>
        <v>10200.895263359998</v>
      </c>
      <c r="E48" s="41">
        <f t="shared" si="2"/>
        <v>4167.0442283900002</v>
      </c>
      <c r="F48" s="41">
        <f t="shared" si="3"/>
        <v>5653.5604041799998</v>
      </c>
      <c r="G48" s="41">
        <f t="shared" si="4"/>
        <v>380.29063079000002</v>
      </c>
      <c r="H48" s="41">
        <f t="shared" si="5"/>
        <v>8190.0156730899998</v>
      </c>
      <c r="I48" s="41">
        <v>1584.2826246899999</v>
      </c>
      <c r="J48" s="41">
        <f t="shared" si="6"/>
        <v>6605.7330483999995</v>
      </c>
      <c r="K48" s="41">
        <v>3162.55926881</v>
      </c>
      <c r="L48" s="41">
        <v>3091.4352983899998</v>
      </c>
      <c r="M48" s="41">
        <v>351.73848120000002</v>
      </c>
      <c r="N48" s="41">
        <f t="shared" si="7"/>
        <v>3901.4950501099997</v>
      </c>
      <c r="O48" s="41">
        <v>306.33283514999999</v>
      </c>
      <c r="P48" s="41">
        <f t="shared" si="8"/>
        <v>3595.1622149599998</v>
      </c>
      <c r="Q48" s="41">
        <v>1004.48495958</v>
      </c>
      <c r="R48" s="41">
        <v>2562.1251057899999</v>
      </c>
      <c r="S48" s="41">
        <v>28.552149589999999</v>
      </c>
      <c r="T48" s="41"/>
      <c r="U48" s="41"/>
      <c r="V48" s="41"/>
      <c r="W48" s="41"/>
      <c r="X48" s="41"/>
      <c r="Y48" s="41"/>
    </row>
    <row r="49" spans="1:25" ht="12.75" hidden="1" customHeight="1" outlineLevel="1">
      <c r="A49" s="8">
        <v>41699</v>
      </c>
      <c r="B49" s="41">
        <v>11429.929286169998</v>
      </c>
      <c r="C49" s="41">
        <f t="shared" si="0"/>
        <v>1944.5027205699998</v>
      </c>
      <c r="D49" s="41">
        <f t="shared" si="1"/>
        <v>9485.4265655999989</v>
      </c>
      <c r="E49" s="41">
        <f t="shared" si="2"/>
        <v>3909.9104132799998</v>
      </c>
      <c r="F49" s="41">
        <f t="shared" si="3"/>
        <v>5218.6769518000001</v>
      </c>
      <c r="G49" s="41">
        <f t="shared" si="4"/>
        <v>356.83920052000002</v>
      </c>
      <c r="H49" s="41">
        <f t="shared" si="5"/>
        <v>7559.8879463099993</v>
      </c>
      <c r="I49" s="41">
        <v>1544.4736328199999</v>
      </c>
      <c r="J49" s="41">
        <f t="shared" si="6"/>
        <v>6015.4143134899996</v>
      </c>
      <c r="K49" s="41">
        <v>2915.4172406799998</v>
      </c>
      <c r="L49" s="41">
        <v>2774.1865518099999</v>
      </c>
      <c r="M49" s="41">
        <v>325.81052099999999</v>
      </c>
      <c r="N49" s="41">
        <f t="shared" si="7"/>
        <v>3870.0413398599999</v>
      </c>
      <c r="O49" s="41">
        <v>400.02908774999997</v>
      </c>
      <c r="P49" s="41">
        <f t="shared" si="8"/>
        <v>3470.0122521099997</v>
      </c>
      <c r="Q49" s="41">
        <v>994.49317259999998</v>
      </c>
      <c r="R49" s="41">
        <v>2444.4903999899998</v>
      </c>
      <c r="S49" s="41">
        <v>31.028679520000001</v>
      </c>
      <c r="T49" s="41"/>
      <c r="U49" s="41"/>
      <c r="V49" s="41"/>
      <c r="W49" s="41"/>
      <c r="X49" s="41"/>
      <c r="Y49" s="41"/>
    </row>
    <row r="50" spans="1:25" ht="12.75" hidden="1" customHeight="1" outlineLevel="1">
      <c r="A50" s="8">
        <v>41730</v>
      </c>
      <c r="B50" s="41">
        <v>10852.7933815</v>
      </c>
      <c r="C50" s="41">
        <f t="shared" si="0"/>
        <v>1951.3826611899999</v>
      </c>
      <c r="D50" s="41">
        <f t="shared" si="1"/>
        <v>8901.4107203099993</v>
      </c>
      <c r="E50" s="41">
        <f t="shared" si="2"/>
        <v>3696.1054132099998</v>
      </c>
      <c r="F50" s="41">
        <f t="shared" si="3"/>
        <v>4876.4256276799997</v>
      </c>
      <c r="G50" s="41">
        <f t="shared" si="4"/>
        <v>328.87967942</v>
      </c>
      <c r="H50" s="41">
        <f t="shared" si="5"/>
        <v>7147.3087480699996</v>
      </c>
      <c r="I50" s="41">
        <v>1565.1136937399999</v>
      </c>
      <c r="J50" s="41">
        <f t="shared" si="6"/>
        <v>5582.1950543299999</v>
      </c>
      <c r="K50" s="41">
        <v>2715.77971411</v>
      </c>
      <c r="L50" s="41">
        <v>2566.7241468799998</v>
      </c>
      <c r="M50" s="41">
        <v>299.69119333999998</v>
      </c>
      <c r="N50" s="41">
        <f t="shared" si="7"/>
        <v>3705.48463343</v>
      </c>
      <c r="O50" s="41">
        <v>386.26896744999999</v>
      </c>
      <c r="P50" s="41">
        <f t="shared" si="8"/>
        <v>3319.2156659799998</v>
      </c>
      <c r="Q50" s="41">
        <v>980.32569909999995</v>
      </c>
      <c r="R50" s="41">
        <v>2309.7014807999999</v>
      </c>
      <c r="S50" s="41">
        <v>29.188486080000001</v>
      </c>
      <c r="T50" s="41"/>
      <c r="U50" s="41"/>
      <c r="V50" s="41"/>
      <c r="W50" s="41"/>
      <c r="X50" s="41"/>
      <c r="Y50" s="41"/>
    </row>
    <row r="51" spans="1:25" ht="12.75" hidden="1" customHeight="1" outlineLevel="1">
      <c r="A51" s="8">
        <v>41760</v>
      </c>
      <c r="B51" s="41">
        <v>9567.0410400799992</v>
      </c>
      <c r="C51" s="41">
        <f t="shared" si="0"/>
        <v>1762.0575280799999</v>
      </c>
      <c r="D51" s="41">
        <f t="shared" si="1"/>
        <v>7804.9835119999989</v>
      </c>
      <c r="E51" s="41">
        <f t="shared" si="2"/>
        <v>3226.47738355</v>
      </c>
      <c r="F51" s="41">
        <f t="shared" si="3"/>
        <v>4270.5609034200006</v>
      </c>
      <c r="G51" s="41">
        <f t="shared" si="4"/>
        <v>307.94522503000002</v>
      </c>
      <c r="H51" s="41">
        <f t="shared" si="5"/>
        <v>6096.7640759299993</v>
      </c>
      <c r="I51" s="41">
        <v>1303.11908307</v>
      </c>
      <c r="J51" s="41">
        <f t="shared" si="6"/>
        <v>4793.6449928599995</v>
      </c>
      <c r="K51" s="41">
        <v>2338.75337476</v>
      </c>
      <c r="L51" s="41">
        <v>2183.9401791300002</v>
      </c>
      <c r="M51" s="41">
        <v>270.95143897000003</v>
      </c>
      <c r="N51" s="41">
        <f t="shared" si="7"/>
        <v>3470.2769641499999</v>
      </c>
      <c r="O51" s="41">
        <v>458.93844501000001</v>
      </c>
      <c r="P51" s="41">
        <f t="shared" si="8"/>
        <v>3011.3385191399998</v>
      </c>
      <c r="Q51" s="41">
        <v>887.72400878999997</v>
      </c>
      <c r="R51" s="41">
        <v>2086.62072429</v>
      </c>
      <c r="S51" s="41">
        <v>36.993786059999998</v>
      </c>
      <c r="T51" s="41"/>
      <c r="U51" s="41"/>
      <c r="V51" s="41"/>
      <c r="W51" s="41"/>
      <c r="X51" s="41"/>
      <c r="Y51" s="41"/>
    </row>
    <row r="52" spans="1:25" ht="12.75" hidden="1" customHeight="1" outlineLevel="1">
      <c r="A52" s="8">
        <v>41791</v>
      </c>
      <c r="B52" s="41">
        <v>9249.7451737299998</v>
      </c>
      <c r="C52" s="41">
        <f t="shared" si="0"/>
        <v>2077.6271993199998</v>
      </c>
      <c r="D52" s="41">
        <f t="shared" si="1"/>
        <v>7172.11797441</v>
      </c>
      <c r="E52" s="41">
        <f t="shared" si="2"/>
        <v>2990.55378883</v>
      </c>
      <c r="F52" s="41">
        <f t="shared" si="3"/>
        <v>3855.9616880499998</v>
      </c>
      <c r="G52" s="41">
        <f t="shared" si="4"/>
        <v>325.60249752999999</v>
      </c>
      <c r="H52" s="41">
        <f t="shared" si="5"/>
        <v>5998.9517857600003</v>
      </c>
      <c r="I52" s="41">
        <v>1586.7819887200001</v>
      </c>
      <c r="J52" s="41">
        <f t="shared" si="6"/>
        <v>4412.16979704</v>
      </c>
      <c r="K52" s="41">
        <v>2188.8464051999999</v>
      </c>
      <c r="L52" s="41">
        <v>1934.91057198</v>
      </c>
      <c r="M52" s="41">
        <v>288.41281986000001</v>
      </c>
      <c r="N52" s="41">
        <f t="shared" si="7"/>
        <v>3250.7933879699999</v>
      </c>
      <c r="O52" s="41">
        <v>490.84521059999997</v>
      </c>
      <c r="P52" s="41">
        <f t="shared" si="8"/>
        <v>2759.9481773699999</v>
      </c>
      <c r="Q52" s="41">
        <v>801.70738362999998</v>
      </c>
      <c r="R52" s="41">
        <v>1921.05111607</v>
      </c>
      <c r="S52" s="41">
        <v>37.189677670000002</v>
      </c>
      <c r="T52" s="41"/>
      <c r="U52" s="41"/>
      <c r="V52" s="41"/>
      <c r="W52" s="41"/>
      <c r="X52" s="41"/>
      <c r="Y52" s="41"/>
    </row>
    <row r="53" spans="1:25" ht="12.75" hidden="1" customHeight="1" outlineLevel="1">
      <c r="A53" s="8">
        <v>41821</v>
      </c>
      <c r="B53" s="41">
        <v>8719.6218408700006</v>
      </c>
      <c r="C53" s="41">
        <f t="shared" si="0"/>
        <v>2175.30591981</v>
      </c>
      <c r="D53" s="41">
        <f t="shared" si="1"/>
        <v>6544.3159210600006</v>
      </c>
      <c r="E53" s="41">
        <f t="shared" si="2"/>
        <v>2648.2832101200001</v>
      </c>
      <c r="F53" s="41">
        <f t="shared" si="3"/>
        <v>3605.4197854499998</v>
      </c>
      <c r="G53" s="41">
        <f t="shared" si="4"/>
        <v>290.61292548999995</v>
      </c>
      <c r="H53" s="41">
        <f t="shared" si="5"/>
        <v>5658.2676792299999</v>
      </c>
      <c r="I53" s="41">
        <v>1684.7390425599999</v>
      </c>
      <c r="J53" s="41">
        <f t="shared" si="6"/>
        <v>3973.5286366700002</v>
      </c>
      <c r="K53" s="41">
        <v>1913.41164286</v>
      </c>
      <c r="L53" s="41">
        <v>1794.0989619899999</v>
      </c>
      <c r="M53" s="41">
        <v>266.01803181999998</v>
      </c>
      <c r="N53" s="41">
        <f t="shared" si="7"/>
        <v>3061.3541616399998</v>
      </c>
      <c r="O53" s="41">
        <v>490.56687725</v>
      </c>
      <c r="P53" s="41">
        <f t="shared" si="8"/>
        <v>2570.78728439</v>
      </c>
      <c r="Q53" s="41">
        <v>734.87156726000001</v>
      </c>
      <c r="R53" s="41">
        <v>1811.3208234599999</v>
      </c>
      <c r="S53" s="41">
        <v>24.594893670000001</v>
      </c>
      <c r="T53" s="41"/>
      <c r="U53" s="41"/>
      <c r="V53" s="41"/>
      <c r="W53" s="41"/>
      <c r="X53" s="41"/>
      <c r="Y53" s="41"/>
    </row>
    <row r="54" spans="1:25" hidden="1" outlineLevel="1">
      <c r="A54" s="8">
        <v>41852</v>
      </c>
      <c r="B54" s="41">
        <v>8696.4785674300001</v>
      </c>
      <c r="C54" s="41">
        <f t="shared" si="0"/>
        <v>2337.0443823099999</v>
      </c>
      <c r="D54" s="41">
        <f t="shared" si="1"/>
        <v>6359.4341851200006</v>
      </c>
      <c r="E54" s="41">
        <f t="shared" si="2"/>
        <v>2446.83577208</v>
      </c>
      <c r="F54" s="41">
        <f t="shared" si="3"/>
        <v>3587.7570838199999</v>
      </c>
      <c r="G54" s="41">
        <f t="shared" si="4"/>
        <v>324.84132922000003</v>
      </c>
      <c r="H54" s="41">
        <f t="shared" si="5"/>
        <v>5441.2901581200003</v>
      </c>
      <c r="I54" s="41">
        <v>1763.7070223799999</v>
      </c>
      <c r="J54" s="41">
        <f t="shared" si="6"/>
        <v>3677.5831357400002</v>
      </c>
      <c r="K54" s="41">
        <v>1711.38148303</v>
      </c>
      <c r="L54" s="41">
        <v>1668.8563410300001</v>
      </c>
      <c r="M54" s="41">
        <v>297.34531168000001</v>
      </c>
      <c r="N54" s="41">
        <f t="shared" si="7"/>
        <v>3255.1884093100007</v>
      </c>
      <c r="O54" s="41">
        <v>573.33735993000005</v>
      </c>
      <c r="P54" s="41">
        <f t="shared" si="8"/>
        <v>2681.8510493800004</v>
      </c>
      <c r="Q54" s="41">
        <v>735.45428905000006</v>
      </c>
      <c r="R54" s="41">
        <v>1918.9007427900001</v>
      </c>
      <c r="S54" s="41">
        <v>27.49601754</v>
      </c>
      <c r="T54" s="41"/>
      <c r="U54" s="41"/>
      <c r="V54" s="41"/>
      <c r="W54" s="41"/>
      <c r="X54" s="41"/>
      <c r="Y54" s="41"/>
    </row>
    <row r="55" spans="1:25" hidden="1" outlineLevel="1" collapsed="1">
      <c r="A55" s="8">
        <v>41883</v>
      </c>
      <c r="B55" s="41">
        <v>7732.54443403</v>
      </c>
      <c r="C55" s="41">
        <f t="shared" si="0"/>
        <v>2129.1060937299999</v>
      </c>
      <c r="D55" s="41">
        <f t="shared" si="1"/>
        <v>5603.4383402999993</v>
      </c>
      <c r="E55" s="41">
        <f t="shared" si="2"/>
        <v>2126.75269179</v>
      </c>
      <c r="F55" s="41">
        <f t="shared" si="3"/>
        <v>3171.8949360900001</v>
      </c>
      <c r="G55" s="41">
        <f t="shared" si="4"/>
        <v>304.79071241999998</v>
      </c>
      <c r="H55" s="41">
        <f t="shared" si="5"/>
        <v>4987.5442868999999</v>
      </c>
      <c r="I55" s="41">
        <v>1640.7377903500001</v>
      </c>
      <c r="J55" s="41">
        <f t="shared" si="6"/>
        <v>3346.8064965499998</v>
      </c>
      <c r="K55" s="41">
        <v>1520.79974414</v>
      </c>
      <c r="L55" s="41">
        <v>1541.94013664</v>
      </c>
      <c r="M55" s="41">
        <v>284.06661577</v>
      </c>
      <c r="N55" s="41">
        <f t="shared" si="7"/>
        <v>2745.0001471299997</v>
      </c>
      <c r="O55" s="41">
        <v>488.36830337999999</v>
      </c>
      <c r="P55" s="41">
        <f t="shared" si="8"/>
        <v>2256.6318437499999</v>
      </c>
      <c r="Q55" s="41">
        <v>605.95294765000006</v>
      </c>
      <c r="R55" s="41">
        <v>1629.9547994500001</v>
      </c>
      <c r="S55" s="41">
        <v>20.72409665</v>
      </c>
      <c r="T55" s="41"/>
      <c r="U55" s="41"/>
      <c r="V55" s="41"/>
      <c r="W55" s="41"/>
      <c r="X55" s="41"/>
      <c r="Y55" s="41"/>
    </row>
    <row r="56" spans="1:25" hidden="1" outlineLevel="1" collapsed="1">
      <c r="A56" s="8">
        <v>41913</v>
      </c>
      <c r="B56" s="41">
        <v>7094.4390958200001</v>
      </c>
      <c r="C56" s="41">
        <f t="shared" si="0"/>
        <v>2087.3051397899999</v>
      </c>
      <c r="D56" s="41">
        <f t="shared" si="1"/>
        <v>5007.1339560300003</v>
      </c>
      <c r="E56" s="41">
        <f t="shared" si="2"/>
        <v>1941.96919</v>
      </c>
      <c r="F56" s="41">
        <f t="shared" si="3"/>
        <v>2783.5068514499999</v>
      </c>
      <c r="G56" s="41">
        <f t="shared" si="4"/>
        <v>281.65791458000001</v>
      </c>
      <c r="H56" s="41">
        <f t="shared" si="5"/>
        <v>4708.4717894200003</v>
      </c>
      <c r="I56" s="41">
        <v>1637.90410505</v>
      </c>
      <c r="J56" s="41">
        <f t="shared" si="6"/>
        <v>3070.5676843700003</v>
      </c>
      <c r="K56" s="41">
        <v>1405.4885491800001</v>
      </c>
      <c r="L56" s="41">
        <v>1403.93049397</v>
      </c>
      <c r="M56" s="41">
        <v>261.14864122</v>
      </c>
      <c r="N56" s="41">
        <f t="shared" si="7"/>
        <v>2385.9673063999999</v>
      </c>
      <c r="O56" s="41">
        <v>449.40103474</v>
      </c>
      <c r="P56" s="41">
        <f t="shared" si="8"/>
        <v>1936.56627166</v>
      </c>
      <c r="Q56" s="41">
        <v>536.48064081999996</v>
      </c>
      <c r="R56" s="41">
        <v>1379.5763574800001</v>
      </c>
      <c r="S56" s="41">
        <v>20.509273360000002</v>
      </c>
      <c r="T56" s="41"/>
      <c r="U56" s="41"/>
      <c r="V56" s="41"/>
      <c r="W56" s="41"/>
      <c r="X56" s="41"/>
      <c r="Y56" s="41"/>
    </row>
    <row r="57" spans="1:25" hidden="1" outlineLevel="1" collapsed="1">
      <c r="A57" s="8">
        <v>41944</v>
      </c>
      <c r="B57" s="41">
        <v>6281.65159236</v>
      </c>
      <c r="C57" s="41">
        <f t="shared" si="0"/>
        <v>1911.3729684899999</v>
      </c>
      <c r="D57" s="41">
        <f t="shared" si="1"/>
        <v>4370.278623870001</v>
      </c>
      <c r="E57" s="41">
        <f t="shared" si="2"/>
        <v>1735.8817609600001</v>
      </c>
      <c r="F57" s="41">
        <f t="shared" si="3"/>
        <v>2332.1354694299998</v>
      </c>
      <c r="G57" s="41">
        <f t="shared" si="4"/>
        <v>302.26139348000004</v>
      </c>
      <c r="H57" s="41">
        <f t="shared" si="5"/>
        <v>4053.6062567200006</v>
      </c>
      <c r="I57" s="41">
        <v>1456.8816522499999</v>
      </c>
      <c r="J57" s="41">
        <f t="shared" si="6"/>
        <v>2596.7246044700005</v>
      </c>
      <c r="K57" s="41">
        <v>1207.73772659</v>
      </c>
      <c r="L57" s="41">
        <v>1112.5125567600001</v>
      </c>
      <c r="M57" s="41">
        <v>276.47432112000001</v>
      </c>
      <c r="N57" s="41">
        <f t="shared" si="7"/>
        <v>2228.0453356399998</v>
      </c>
      <c r="O57" s="41">
        <v>454.49131624</v>
      </c>
      <c r="P57" s="41">
        <f t="shared" si="8"/>
        <v>1773.5540194</v>
      </c>
      <c r="Q57" s="41">
        <v>528.14403436999999</v>
      </c>
      <c r="R57" s="41">
        <v>1219.62291267</v>
      </c>
      <c r="S57" s="41">
        <v>25.78707236</v>
      </c>
      <c r="T57" s="41"/>
      <c r="U57" s="41"/>
      <c r="V57" s="41"/>
      <c r="W57" s="41"/>
      <c r="X57" s="41"/>
      <c r="Y57" s="41"/>
    </row>
    <row r="58" spans="1:25" hidden="1" outlineLevel="1" collapsed="1">
      <c r="A58" s="8">
        <v>41974</v>
      </c>
      <c r="B58" s="41">
        <v>4651.0137659100001</v>
      </c>
      <c r="C58" s="41">
        <f t="shared" si="0"/>
        <v>1663.36570373</v>
      </c>
      <c r="D58" s="41">
        <f t="shared" si="1"/>
        <v>2987.6480621800001</v>
      </c>
      <c r="E58" s="41">
        <f t="shared" si="2"/>
        <v>1453.6747248700001</v>
      </c>
      <c r="F58" s="41">
        <f t="shared" si="3"/>
        <v>1410.0073241099999</v>
      </c>
      <c r="G58" s="41">
        <f t="shared" si="4"/>
        <v>123.96601319999999</v>
      </c>
      <c r="H58" s="41">
        <f t="shared" si="5"/>
        <v>3130.3583521399996</v>
      </c>
      <c r="I58" s="41">
        <v>1262.5008459799999</v>
      </c>
      <c r="J58" s="41">
        <f t="shared" si="6"/>
        <v>1867.85750616</v>
      </c>
      <c r="K58" s="41">
        <v>1002.69500025</v>
      </c>
      <c r="L58" s="41">
        <v>769.66466826999999</v>
      </c>
      <c r="M58" s="41">
        <v>95.49783764</v>
      </c>
      <c r="N58" s="41">
        <f t="shared" si="7"/>
        <v>1520.65541377</v>
      </c>
      <c r="O58" s="41">
        <v>400.86485775</v>
      </c>
      <c r="P58" s="41">
        <f t="shared" si="8"/>
        <v>1119.7905560199999</v>
      </c>
      <c r="Q58" s="41">
        <v>450.97972462000001</v>
      </c>
      <c r="R58" s="41">
        <v>640.34265584000002</v>
      </c>
      <c r="S58" s="41">
        <v>28.468175559999999</v>
      </c>
      <c r="T58" s="41"/>
      <c r="U58" s="41"/>
      <c r="V58" s="41"/>
      <c r="W58" s="41"/>
      <c r="X58" s="41"/>
      <c r="Y58" s="41"/>
    </row>
    <row r="59" spans="1:25" hidden="1" outlineLevel="1" collapsed="1">
      <c r="A59" s="8">
        <v>42005</v>
      </c>
      <c r="B59" s="41">
        <v>4421.7528852900004</v>
      </c>
      <c r="C59" s="41">
        <f t="shared" si="0"/>
        <v>1627.2989512700001</v>
      </c>
      <c r="D59" s="41">
        <f t="shared" si="1"/>
        <v>2794.4539340199999</v>
      </c>
      <c r="E59" s="41">
        <f t="shared" si="2"/>
        <v>1400.68591666</v>
      </c>
      <c r="F59" s="41">
        <f t="shared" si="3"/>
        <v>1291.2235698200002</v>
      </c>
      <c r="G59" s="41">
        <f t="shared" si="4"/>
        <v>102.54444754000001</v>
      </c>
      <c r="H59" s="41">
        <f t="shared" si="5"/>
        <v>2992.7448358900001</v>
      </c>
      <c r="I59" s="41">
        <v>1229.9561647400001</v>
      </c>
      <c r="J59" s="41">
        <f t="shared" si="6"/>
        <v>1762.78867115</v>
      </c>
      <c r="K59" s="41">
        <v>973.53634218000002</v>
      </c>
      <c r="L59" s="41">
        <v>705.03819767000005</v>
      </c>
      <c r="M59" s="41">
        <v>84.214131300000005</v>
      </c>
      <c r="N59" s="41">
        <f t="shared" si="7"/>
        <v>1429.0080494000001</v>
      </c>
      <c r="O59" s="41">
        <v>397.34278653000001</v>
      </c>
      <c r="P59" s="41">
        <f t="shared" si="8"/>
        <v>1031.6652628700001</v>
      </c>
      <c r="Q59" s="41">
        <v>427.14957448000001</v>
      </c>
      <c r="R59" s="41">
        <v>586.18537215000003</v>
      </c>
      <c r="S59" s="41">
        <v>18.330316239999998</v>
      </c>
      <c r="T59" s="41"/>
      <c r="U59" s="41"/>
      <c r="V59" s="41"/>
      <c r="W59" s="41"/>
      <c r="X59" s="41"/>
      <c r="Y59" s="41"/>
    </row>
    <row r="60" spans="1:25" hidden="1" outlineLevel="1" collapsed="1">
      <c r="A60" s="8">
        <v>42036</v>
      </c>
      <c r="B60" s="41">
        <v>5170.1093735000004</v>
      </c>
      <c r="C60" s="41">
        <f t="shared" si="0"/>
        <v>1811.1713402999999</v>
      </c>
      <c r="D60" s="41">
        <f t="shared" si="1"/>
        <v>3358.9380332000001</v>
      </c>
      <c r="E60" s="41">
        <f t="shared" si="2"/>
        <v>1652.6740762700001</v>
      </c>
      <c r="F60" s="41">
        <f t="shared" si="3"/>
        <v>1594.1352211000001</v>
      </c>
      <c r="G60" s="41">
        <f t="shared" si="4"/>
        <v>112.12873583</v>
      </c>
      <c r="H60" s="41">
        <f t="shared" si="5"/>
        <v>2871.3862034799999</v>
      </c>
      <c r="I60" s="41">
        <v>1189.95085993</v>
      </c>
      <c r="J60" s="41">
        <f t="shared" si="6"/>
        <v>1681.43534355</v>
      </c>
      <c r="K60" s="41">
        <v>945.28105187000006</v>
      </c>
      <c r="L60" s="41">
        <v>652.41151832000003</v>
      </c>
      <c r="M60" s="41">
        <v>83.742773360000001</v>
      </c>
      <c r="N60" s="41">
        <f t="shared" si="7"/>
        <v>2298.72317002</v>
      </c>
      <c r="O60" s="41">
        <v>621.22048037000002</v>
      </c>
      <c r="P60" s="41">
        <f t="shared" si="8"/>
        <v>1677.5026896500001</v>
      </c>
      <c r="Q60" s="41">
        <v>707.39302439999994</v>
      </c>
      <c r="R60" s="41">
        <v>941.72370278000005</v>
      </c>
      <c r="S60" s="41">
        <v>28.385962469999999</v>
      </c>
      <c r="T60" s="41"/>
      <c r="U60" s="41"/>
      <c r="V60" s="41"/>
      <c r="W60" s="41"/>
      <c r="X60" s="41"/>
      <c r="Y60" s="41"/>
    </row>
    <row r="61" spans="1:25" hidden="1" outlineLevel="1" collapsed="1">
      <c r="A61" s="8">
        <v>42064</v>
      </c>
      <c r="B61" s="41">
        <v>4352.4661271300001</v>
      </c>
      <c r="C61" s="41">
        <f t="shared" si="0"/>
        <v>1572.01265859</v>
      </c>
      <c r="D61" s="41">
        <f t="shared" si="1"/>
        <v>2780.4534685400004</v>
      </c>
      <c r="E61" s="41">
        <f t="shared" si="2"/>
        <v>1425.8408257900001</v>
      </c>
      <c r="F61" s="41">
        <f t="shared" si="3"/>
        <v>1250.63733873</v>
      </c>
      <c r="G61" s="41">
        <f t="shared" si="4"/>
        <v>103.97530402000001</v>
      </c>
      <c r="H61" s="41">
        <f t="shared" si="5"/>
        <v>2615.4109053900002</v>
      </c>
      <c r="I61" s="41">
        <v>1112.8340095900001</v>
      </c>
      <c r="J61" s="41">
        <f t="shared" si="6"/>
        <v>1502.5768958000001</v>
      </c>
      <c r="K61" s="41">
        <v>868.82750166000005</v>
      </c>
      <c r="L61" s="41">
        <v>551.22854637</v>
      </c>
      <c r="M61" s="41">
        <v>82.520847770000003</v>
      </c>
      <c r="N61" s="41">
        <f t="shared" si="7"/>
        <v>1737.05522174</v>
      </c>
      <c r="O61" s="41">
        <v>459.17864900000001</v>
      </c>
      <c r="P61" s="41">
        <f t="shared" si="8"/>
        <v>1277.87657274</v>
      </c>
      <c r="Q61" s="41">
        <v>557.01332413</v>
      </c>
      <c r="R61" s="41">
        <v>699.40879236000001</v>
      </c>
      <c r="S61" s="41">
        <v>21.45445625</v>
      </c>
      <c r="T61" s="41"/>
      <c r="U61" s="41"/>
      <c r="V61" s="41"/>
      <c r="W61" s="41"/>
      <c r="X61" s="41"/>
      <c r="Y61" s="41"/>
    </row>
    <row r="62" spans="1:25" hidden="1" outlineLevel="1" collapsed="1">
      <c r="A62" s="8">
        <v>42095</v>
      </c>
      <c r="B62" s="41">
        <v>4076.2351402699996</v>
      </c>
      <c r="C62" s="41">
        <f t="shared" si="0"/>
        <v>1469.8701127100001</v>
      </c>
      <c r="D62" s="41">
        <f t="shared" si="1"/>
        <v>2606.3650275600003</v>
      </c>
      <c r="E62" s="41">
        <f t="shared" si="2"/>
        <v>1369.81640679</v>
      </c>
      <c r="F62" s="41">
        <f t="shared" si="3"/>
        <v>1129.9888175400001</v>
      </c>
      <c r="G62" s="41">
        <f t="shared" si="4"/>
        <v>106.55980323</v>
      </c>
      <c r="H62" s="41">
        <f t="shared" si="5"/>
        <v>2588.1773600900001</v>
      </c>
      <c r="I62" s="41">
        <v>1104.40831744</v>
      </c>
      <c r="J62" s="41">
        <f t="shared" si="6"/>
        <v>1483.7690426500001</v>
      </c>
      <c r="K62" s="41">
        <v>863.47606678</v>
      </c>
      <c r="L62" s="41">
        <v>532.05549316999998</v>
      </c>
      <c r="M62" s="41">
        <v>88.237482700000001</v>
      </c>
      <c r="N62" s="41">
        <f t="shared" si="7"/>
        <v>1488.05778018</v>
      </c>
      <c r="O62" s="41">
        <v>365.46179526999998</v>
      </c>
      <c r="P62" s="41">
        <f t="shared" si="8"/>
        <v>1122.59598491</v>
      </c>
      <c r="Q62" s="41">
        <v>506.34034000999998</v>
      </c>
      <c r="R62" s="41">
        <v>597.93332437000004</v>
      </c>
      <c r="S62" s="41">
        <v>18.322320529999999</v>
      </c>
      <c r="T62" s="41"/>
      <c r="U62" s="41"/>
      <c r="V62" s="41"/>
      <c r="W62" s="41"/>
      <c r="X62" s="41"/>
      <c r="Y62" s="41"/>
    </row>
    <row r="63" spans="1:25" hidden="1" outlineLevel="1" collapsed="1">
      <c r="A63" s="8">
        <v>42125</v>
      </c>
      <c r="B63" s="41">
        <v>3987.8213263300004</v>
      </c>
      <c r="C63" s="41">
        <f t="shared" si="0"/>
        <v>1572.2281254899999</v>
      </c>
      <c r="D63" s="41">
        <f t="shared" si="1"/>
        <v>2415.59320084</v>
      </c>
      <c r="E63" s="41">
        <f t="shared" si="2"/>
        <v>1238.36747169</v>
      </c>
      <c r="F63" s="41">
        <f t="shared" si="3"/>
        <v>1063.58155362</v>
      </c>
      <c r="G63" s="41">
        <f t="shared" si="4"/>
        <v>113.64417553</v>
      </c>
      <c r="H63" s="41">
        <f t="shared" si="5"/>
        <v>2600.9421297199997</v>
      </c>
      <c r="I63" s="41">
        <v>1188.77449817</v>
      </c>
      <c r="J63" s="41">
        <f t="shared" si="6"/>
        <v>1412.1676315499999</v>
      </c>
      <c r="K63" s="41">
        <v>820.12821195000004</v>
      </c>
      <c r="L63" s="41">
        <v>496.30725114000001</v>
      </c>
      <c r="M63" s="41">
        <v>95.732168459999997</v>
      </c>
      <c r="N63" s="41">
        <f t="shared" si="7"/>
        <v>1386.87919661</v>
      </c>
      <c r="O63" s="41">
        <v>383.45362732000001</v>
      </c>
      <c r="P63" s="41">
        <f t="shared" si="8"/>
        <v>1003.42556929</v>
      </c>
      <c r="Q63" s="41">
        <v>418.23925974000002</v>
      </c>
      <c r="R63" s="41">
        <v>567.27430247999996</v>
      </c>
      <c r="S63" s="41">
        <v>17.912007070000001</v>
      </c>
      <c r="T63" s="41"/>
      <c r="U63" s="41"/>
      <c r="V63" s="41"/>
      <c r="W63" s="41"/>
      <c r="X63" s="41"/>
      <c r="Y63" s="41"/>
    </row>
    <row r="64" spans="1:25" hidden="1" outlineLevel="1" collapsed="1">
      <c r="A64" s="8">
        <v>42156</v>
      </c>
      <c r="B64" s="41">
        <v>3940.9336675700001</v>
      </c>
      <c r="C64" s="41">
        <f t="shared" si="0"/>
        <v>1568.6978637699999</v>
      </c>
      <c r="D64" s="41">
        <f t="shared" si="1"/>
        <v>2372.2358038000002</v>
      </c>
      <c r="E64" s="41">
        <f t="shared" si="2"/>
        <v>1240.06186142</v>
      </c>
      <c r="F64" s="41">
        <f t="shared" si="3"/>
        <v>1014.71620968</v>
      </c>
      <c r="G64" s="41">
        <f t="shared" si="4"/>
        <v>117.45773270000001</v>
      </c>
      <c r="H64" s="41">
        <f t="shared" si="5"/>
        <v>2634.2075623700002</v>
      </c>
      <c r="I64" s="41">
        <v>1221.29447418</v>
      </c>
      <c r="J64" s="41">
        <f t="shared" si="6"/>
        <v>1412.9130881900001</v>
      </c>
      <c r="K64" s="41">
        <v>836.14864720000003</v>
      </c>
      <c r="L64" s="41">
        <v>476.33732636000002</v>
      </c>
      <c r="M64" s="41">
        <v>100.42711463000001</v>
      </c>
      <c r="N64" s="41">
        <f t="shared" si="7"/>
        <v>1306.7261051999999</v>
      </c>
      <c r="O64" s="41">
        <v>347.40338959000002</v>
      </c>
      <c r="P64" s="41">
        <f t="shared" si="8"/>
        <v>959.32271560999993</v>
      </c>
      <c r="Q64" s="41">
        <v>403.91321421999999</v>
      </c>
      <c r="R64" s="41">
        <v>538.37888332</v>
      </c>
      <c r="S64" s="41">
        <v>17.030618069999999</v>
      </c>
      <c r="T64" s="41"/>
      <c r="U64" s="41"/>
      <c r="V64" s="41"/>
      <c r="W64" s="41"/>
      <c r="X64" s="41"/>
      <c r="Y64" s="41"/>
    </row>
    <row r="65" spans="1:25" hidden="1" outlineLevel="1" collapsed="1">
      <c r="A65" s="8">
        <v>42186</v>
      </c>
      <c r="B65" s="41">
        <v>3782.1249614099997</v>
      </c>
      <c r="C65" s="41">
        <f t="shared" si="0"/>
        <v>1490.7924948999998</v>
      </c>
      <c r="D65" s="41">
        <f t="shared" si="1"/>
        <v>2291.3324665099999</v>
      </c>
      <c r="E65" s="41">
        <f t="shared" si="2"/>
        <v>1184.6694585800001</v>
      </c>
      <c r="F65" s="41">
        <f t="shared" si="3"/>
        <v>987.59845339999993</v>
      </c>
      <c r="G65" s="41">
        <f t="shared" si="4"/>
        <v>119.06455453</v>
      </c>
      <c r="H65" s="41">
        <f t="shared" si="5"/>
        <v>2506.9540855799996</v>
      </c>
      <c r="I65" s="41">
        <v>1152.4752922099999</v>
      </c>
      <c r="J65" s="41">
        <f t="shared" si="6"/>
        <v>1354.4787933699999</v>
      </c>
      <c r="K65" s="41">
        <v>792.01349722999998</v>
      </c>
      <c r="L65" s="41">
        <v>459.46131875999998</v>
      </c>
      <c r="M65" s="41">
        <v>103.00397737999999</v>
      </c>
      <c r="N65" s="41">
        <f t="shared" si="7"/>
        <v>1275.1708758299999</v>
      </c>
      <c r="O65" s="41">
        <v>338.31720268999999</v>
      </c>
      <c r="P65" s="41">
        <f t="shared" si="8"/>
        <v>936.85367313999996</v>
      </c>
      <c r="Q65" s="41">
        <v>392.65596134999998</v>
      </c>
      <c r="R65" s="41">
        <v>528.13713464</v>
      </c>
      <c r="S65" s="41">
        <v>16.06057715</v>
      </c>
      <c r="T65" s="41"/>
      <c r="U65" s="41"/>
      <c r="V65" s="41"/>
      <c r="W65" s="41"/>
      <c r="X65" s="41"/>
      <c r="Y65" s="41"/>
    </row>
    <row r="66" spans="1:25" ht="12.75" hidden="1" customHeight="1" outlineLevel="1" collapsed="1">
      <c r="A66" s="8">
        <v>42217</v>
      </c>
      <c r="B66" s="41">
        <v>3698.7399573200005</v>
      </c>
      <c r="C66" s="41">
        <f t="shared" si="0"/>
        <v>1444.4444204200001</v>
      </c>
      <c r="D66" s="41">
        <f t="shared" si="1"/>
        <v>2254.2955369000001</v>
      </c>
      <c r="E66" s="41">
        <f t="shared" si="2"/>
        <v>1292.36521556</v>
      </c>
      <c r="F66" s="41">
        <f t="shared" si="3"/>
        <v>840.33770871000002</v>
      </c>
      <c r="G66" s="41">
        <f t="shared" si="4"/>
        <v>121.59261263</v>
      </c>
      <c r="H66" s="41">
        <f t="shared" si="5"/>
        <v>2472.6517766699999</v>
      </c>
      <c r="I66" s="41">
        <v>1130.9260767200001</v>
      </c>
      <c r="J66" s="41">
        <f t="shared" si="6"/>
        <v>1341.72569995</v>
      </c>
      <c r="K66" s="41">
        <v>785.08422372999996</v>
      </c>
      <c r="L66" s="41">
        <v>450.21098393</v>
      </c>
      <c r="M66" s="41">
        <v>106.43049229</v>
      </c>
      <c r="N66" s="41">
        <f t="shared" si="7"/>
        <v>1226.0881806500001</v>
      </c>
      <c r="O66" s="41">
        <v>313.5183437</v>
      </c>
      <c r="P66" s="41">
        <f t="shared" si="8"/>
        <v>912.56983695000008</v>
      </c>
      <c r="Q66" s="41">
        <v>507.28099183</v>
      </c>
      <c r="R66" s="41">
        <v>390.12672478000002</v>
      </c>
      <c r="S66" s="41">
        <v>15.16212034</v>
      </c>
      <c r="T66" s="41"/>
      <c r="U66" s="41"/>
      <c r="V66" s="41"/>
      <c r="W66" s="41"/>
      <c r="X66" s="41"/>
      <c r="Y66" s="41"/>
    </row>
    <row r="67" spans="1:25" ht="12.75" hidden="1" customHeight="1" outlineLevel="1" collapsed="1">
      <c r="A67" s="8">
        <v>42248</v>
      </c>
      <c r="B67" s="41">
        <v>3519.60638475</v>
      </c>
      <c r="C67" s="41">
        <f t="shared" si="0"/>
        <v>1413.8287065499999</v>
      </c>
      <c r="D67" s="41">
        <f t="shared" si="1"/>
        <v>2105.7776782000001</v>
      </c>
      <c r="E67" s="41">
        <f t="shared" si="2"/>
        <v>1218.8493377499999</v>
      </c>
      <c r="F67" s="41">
        <f t="shared" si="3"/>
        <v>768.38373823999996</v>
      </c>
      <c r="G67" s="41">
        <f t="shared" si="4"/>
        <v>118.54460221000001</v>
      </c>
      <c r="H67" s="41">
        <f t="shared" si="5"/>
        <v>2400.06565125</v>
      </c>
      <c r="I67" s="41">
        <v>1149.68488284</v>
      </c>
      <c r="J67" s="41">
        <f t="shared" si="6"/>
        <v>1250.3807684100002</v>
      </c>
      <c r="K67" s="41">
        <v>738.35093125000003</v>
      </c>
      <c r="L67" s="41">
        <v>405.32660715999998</v>
      </c>
      <c r="M67" s="41">
        <v>106.70323</v>
      </c>
      <c r="N67" s="41">
        <f t="shared" si="7"/>
        <v>1119.5407335</v>
      </c>
      <c r="O67" s="41">
        <v>264.14382370999999</v>
      </c>
      <c r="P67" s="41">
        <f t="shared" si="8"/>
        <v>855.39690979</v>
      </c>
      <c r="Q67" s="41">
        <v>480.49840649999999</v>
      </c>
      <c r="R67" s="41">
        <v>363.05713107999998</v>
      </c>
      <c r="S67" s="41">
        <v>11.841372209999999</v>
      </c>
      <c r="T67" s="41"/>
      <c r="U67" s="41"/>
      <c r="V67" s="41"/>
      <c r="W67" s="41"/>
      <c r="X67" s="41"/>
      <c r="Y67" s="41"/>
    </row>
    <row r="68" spans="1:25" hidden="1" outlineLevel="1" collapsed="1">
      <c r="A68" s="8">
        <v>42278</v>
      </c>
      <c r="B68" s="41">
        <v>3706.6804740400003</v>
      </c>
      <c r="C68" s="41">
        <f t="shared" ref="C68" si="9">I68+O68</f>
        <v>1508.20237129</v>
      </c>
      <c r="D68" s="41">
        <f t="shared" ref="D68" si="10">J68+P68</f>
        <v>2198.4781027499998</v>
      </c>
      <c r="E68" s="41">
        <f t="shared" ref="E68" si="11">K68+Q68</f>
        <v>1301.8849582399998</v>
      </c>
      <c r="F68" s="41">
        <f t="shared" ref="F68" si="12">L68+R68</f>
        <v>773.52022561000001</v>
      </c>
      <c r="G68" s="41">
        <f t="shared" ref="G68" si="13">M68+S68</f>
        <v>123.07291889999999</v>
      </c>
      <c r="H68" s="41">
        <f t="shared" ref="H68" si="14">SUM(I68:J68)</f>
        <v>2517.26434763</v>
      </c>
      <c r="I68" s="41">
        <v>1222.7510558500001</v>
      </c>
      <c r="J68" s="41">
        <f t="shared" ref="J68" si="15">SUM(K68:M68)</f>
        <v>1294.5132917799999</v>
      </c>
      <c r="K68" s="41">
        <v>784.87742076999996</v>
      </c>
      <c r="L68" s="41">
        <v>398.25990266000002</v>
      </c>
      <c r="M68" s="41">
        <v>111.37596834999999</v>
      </c>
      <c r="N68" s="41">
        <f t="shared" ref="N68" si="16">SUM(O68:P68)</f>
        <v>1189.4161264100001</v>
      </c>
      <c r="O68" s="41">
        <v>285.45131543999997</v>
      </c>
      <c r="P68" s="41">
        <f t="shared" ref="P68" si="17">SUM(Q68:S68)</f>
        <v>903.96481097000003</v>
      </c>
      <c r="Q68" s="41">
        <v>517.00753746999999</v>
      </c>
      <c r="R68" s="41">
        <v>375.26032294999999</v>
      </c>
      <c r="S68" s="41">
        <v>11.69695055</v>
      </c>
      <c r="T68" s="41"/>
      <c r="U68" s="41"/>
      <c r="V68" s="41"/>
      <c r="W68" s="41"/>
      <c r="X68" s="41"/>
      <c r="Y68" s="41"/>
    </row>
    <row r="69" spans="1:25" hidden="1" outlineLevel="1" collapsed="1">
      <c r="A69" s="8">
        <v>42309</v>
      </c>
      <c r="B69" s="41">
        <v>3745.0632705799999</v>
      </c>
      <c r="C69" s="41">
        <f t="shared" ref="C69" si="18">I69+O69</f>
        <v>1526.28355738</v>
      </c>
      <c r="D69" s="41">
        <f t="shared" ref="D69" si="19">J69+P69</f>
        <v>2218.7797132000001</v>
      </c>
      <c r="E69" s="41">
        <f t="shared" ref="E69" si="20">K69+Q69</f>
        <v>1325.0184015300001</v>
      </c>
      <c r="F69" s="41">
        <f t="shared" ref="F69" si="21">L69+R69</f>
        <v>764.62286649999999</v>
      </c>
      <c r="G69" s="41">
        <f t="shared" ref="G69" si="22">M69+S69</f>
        <v>129.13844517000001</v>
      </c>
      <c r="H69" s="41">
        <f t="shared" ref="H69" si="23">SUM(I69:J69)</f>
        <v>2542.9757292900003</v>
      </c>
      <c r="I69" s="41">
        <v>1245.89305706</v>
      </c>
      <c r="J69" s="41">
        <f t="shared" ref="J69" si="24">SUM(K69:M69)</f>
        <v>1297.0826722300001</v>
      </c>
      <c r="K69" s="41">
        <v>784.98943485999996</v>
      </c>
      <c r="L69" s="41">
        <v>394.99205567000001</v>
      </c>
      <c r="M69" s="41">
        <v>117.1011817</v>
      </c>
      <c r="N69" s="41">
        <f t="shared" ref="N69" si="25">SUM(O69:P69)</f>
        <v>1202.08754129</v>
      </c>
      <c r="O69" s="41">
        <v>280.39050032</v>
      </c>
      <c r="P69" s="41">
        <f t="shared" ref="P69" si="26">SUM(Q69:S69)</f>
        <v>921.69704096999999</v>
      </c>
      <c r="Q69" s="41">
        <v>540.02896667000005</v>
      </c>
      <c r="R69" s="41">
        <v>369.63081082999997</v>
      </c>
      <c r="S69" s="41">
        <v>12.037263469999999</v>
      </c>
      <c r="T69" s="41"/>
      <c r="U69" s="41"/>
      <c r="V69" s="41"/>
      <c r="W69" s="41"/>
      <c r="X69" s="41"/>
      <c r="Y69" s="41"/>
    </row>
    <row r="70" spans="1:25" hidden="1" outlineLevel="1" collapsed="1">
      <c r="A70" s="8">
        <v>42339</v>
      </c>
      <c r="B70" s="41">
        <v>4066.2765564299998</v>
      </c>
      <c r="C70" s="41">
        <f t="shared" ref="C70" si="27">I70+O70</f>
        <v>1917.5686792500001</v>
      </c>
      <c r="D70" s="41">
        <f t="shared" ref="D70" si="28">J70+P70</f>
        <v>2148.7078771799997</v>
      </c>
      <c r="E70" s="41">
        <f t="shared" ref="E70" si="29">K70+Q70</f>
        <v>1342.21649561</v>
      </c>
      <c r="F70" s="41">
        <f t="shared" ref="F70" si="30">L70+R70</f>
        <v>674.71995820000006</v>
      </c>
      <c r="G70" s="41">
        <f t="shared" ref="G70" si="31">M70+S70</f>
        <v>131.77142337000001</v>
      </c>
      <c r="H70" s="41">
        <f t="shared" ref="H70" si="32">SUM(I70:J70)</f>
        <v>2923.6386009600001</v>
      </c>
      <c r="I70" s="41">
        <v>1655.22200249</v>
      </c>
      <c r="J70" s="41">
        <f t="shared" ref="J70" si="33">SUM(K70:M70)</f>
        <v>1268.4165984699998</v>
      </c>
      <c r="K70" s="41">
        <v>795.41561616000001</v>
      </c>
      <c r="L70" s="41">
        <v>352.65484501999998</v>
      </c>
      <c r="M70" s="41">
        <v>120.34613729</v>
      </c>
      <c r="N70" s="41">
        <f t="shared" ref="N70" si="34">SUM(O70:P70)</f>
        <v>1142.63795547</v>
      </c>
      <c r="O70" s="41">
        <v>262.34667675999998</v>
      </c>
      <c r="P70" s="41">
        <f t="shared" ref="P70" si="35">SUM(Q70:S70)</f>
        <v>880.29127871000003</v>
      </c>
      <c r="Q70" s="41">
        <v>546.80087945000002</v>
      </c>
      <c r="R70" s="41">
        <v>322.06511318000003</v>
      </c>
      <c r="S70" s="41">
        <v>11.425286079999999</v>
      </c>
      <c r="T70" s="41"/>
      <c r="U70" s="41"/>
      <c r="V70" s="41"/>
      <c r="W70" s="41"/>
      <c r="X70" s="41"/>
      <c r="Y70" s="41"/>
    </row>
    <row r="71" spans="1:25" hidden="1" outlineLevel="1" collapsed="1">
      <c r="A71" s="8">
        <v>42370</v>
      </c>
      <c r="B71" s="41">
        <v>3734.0570153800004</v>
      </c>
      <c r="C71" s="41">
        <f t="shared" ref="C71" si="36">I71+O71</f>
        <v>1515.0519361299998</v>
      </c>
      <c r="D71" s="41">
        <f t="shared" ref="D71" si="37">J71+P71</f>
        <v>2219.0050792499997</v>
      </c>
      <c r="E71" s="41">
        <f t="shared" ref="E71" si="38">K71+Q71</f>
        <v>1391.3358487199998</v>
      </c>
      <c r="F71" s="41">
        <f t="shared" ref="F71" si="39">L71+R71</f>
        <v>689.56413619</v>
      </c>
      <c r="G71" s="41">
        <f t="shared" ref="G71" si="40">M71+S71</f>
        <v>138.10509433999999</v>
      </c>
      <c r="H71" s="41">
        <f t="shared" ref="H71" si="41">SUM(I71:J71)</f>
        <v>2533.2293159599999</v>
      </c>
      <c r="I71" s="41">
        <v>1241.3183949199999</v>
      </c>
      <c r="J71" s="41">
        <f t="shared" ref="J71" si="42">SUM(K71:M71)</f>
        <v>1291.9109210399999</v>
      </c>
      <c r="K71" s="41">
        <v>806.73290558999997</v>
      </c>
      <c r="L71" s="41">
        <v>358.88000579999999</v>
      </c>
      <c r="M71" s="41">
        <v>126.29800965</v>
      </c>
      <c r="N71" s="41">
        <f t="shared" ref="N71" si="43">SUM(O71:P71)</f>
        <v>1200.82769942</v>
      </c>
      <c r="O71" s="41">
        <v>273.73354121</v>
      </c>
      <c r="P71" s="41">
        <f t="shared" ref="P71" si="44">SUM(Q71:S71)</f>
        <v>927.09415820999993</v>
      </c>
      <c r="Q71" s="41">
        <v>584.60294312999997</v>
      </c>
      <c r="R71" s="41">
        <v>330.68413039000001</v>
      </c>
      <c r="S71" s="41">
        <v>11.80708469</v>
      </c>
      <c r="T71" s="41"/>
      <c r="U71" s="41"/>
      <c r="V71" s="41"/>
      <c r="W71" s="41"/>
      <c r="X71" s="41"/>
      <c r="Y71" s="41"/>
    </row>
    <row r="72" spans="1:25" hidden="1" outlineLevel="1" collapsed="1">
      <c r="A72" s="8">
        <v>42401</v>
      </c>
      <c r="B72" s="41">
        <v>3876.7456282000003</v>
      </c>
      <c r="C72" s="41">
        <f t="shared" ref="C72" si="45">I72+O72</f>
        <v>1585.91776061</v>
      </c>
      <c r="D72" s="41">
        <f t="shared" ref="D72" si="46">J72+P72</f>
        <v>2290.8278675900001</v>
      </c>
      <c r="E72" s="41">
        <f t="shared" ref="E72" si="47">K72+Q72</f>
        <v>1430.35493324</v>
      </c>
      <c r="F72" s="41">
        <f t="shared" ref="F72" si="48">L72+R72</f>
        <v>718.98775670999999</v>
      </c>
      <c r="G72" s="41">
        <f t="shared" ref="G72" si="49">M72+S72</f>
        <v>141.48517764000002</v>
      </c>
      <c r="H72" s="41">
        <f t="shared" ref="H72" si="50">SUM(I72:J72)</f>
        <v>2580.2174347300002</v>
      </c>
      <c r="I72" s="41">
        <v>1275.73850032</v>
      </c>
      <c r="J72" s="41">
        <f t="shared" ref="J72" si="51">SUM(K72:M72)</f>
        <v>1304.4789344100002</v>
      </c>
      <c r="K72" s="41">
        <v>812.80442816000004</v>
      </c>
      <c r="L72" s="41">
        <v>362.6695555</v>
      </c>
      <c r="M72" s="41">
        <v>129.00495075000001</v>
      </c>
      <c r="N72" s="41">
        <f t="shared" ref="N72" si="52">SUM(O72:P72)</f>
        <v>1296.5281934700001</v>
      </c>
      <c r="O72" s="41">
        <v>310.17926029</v>
      </c>
      <c r="P72" s="41">
        <f t="shared" ref="P72" si="53">SUM(Q72:S72)</f>
        <v>986.34893318000002</v>
      </c>
      <c r="Q72" s="41">
        <v>617.55050507999999</v>
      </c>
      <c r="R72" s="41">
        <v>356.31820120999998</v>
      </c>
      <c r="S72" s="41">
        <v>12.480226890000001</v>
      </c>
      <c r="T72" s="41"/>
      <c r="U72" s="41"/>
      <c r="V72" s="41"/>
      <c r="W72" s="41"/>
      <c r="X72" s="41"/>
      <c r="Y72" s="41"/>
    </row>
    <row r="73" spans="1:25" hidden="1" outlineLevel="1" collapsed="1">
      <c r="A73" s="8">
        <v>42430</v>
      </c>
      <c r="B73" s="41">
        <v>3768.00634949</v>
      </c>
      <c r="C73" s="41">
        <f t="shared" ref="C73" si="54">I73+O73</f>
        <v>1524.5241792299998</v>
      </c>
      <c r="D73" s="41">
        <f t="shared" ref="D73" si="55">J73+P73</f>
        <v>2243.4821702600002</v>
      </c>
      <c r="E73" s="41">
        <f t="shared" ref="E73" si="56">K73+Q73</f>
        <v>1392.0469458799998</v>
      </c>
      <c r="F73" s="41">
        <f t="shared" ref="F73" si="57">L73+R73</f>
        <v>710.92377349000003</v>
      </c>
      <c r="G73" s="41">
        <f t="shared" ref="G73" si="58">M73+S73</f>
        <v>140.51145089000002</v>
      </c>
      <c r="H73" s="41">
        <f t="shared" ref="H73" si="59">SUM(I73:J73)</f>
        <v>2546.7510864199999</v>
      </c>
      <c r="I73" s="41">
        <v>1239.0272324099999</v>
      </c>
      <c r="J73" s="41">
        <f t="shared" ref="J73" si="60">SUM(K73:M73)</f>
        <v>1307.72385401</v>
      </c>
      <c r="K73" s="41">
        <v>815.83616314999995</v>
      </c>
      <c r="L73" s="41">
        <v>362.99838510000001</v>
      </c>
      <c r="M73" s="41">
        <v>128.88930576000001</v>
      </c>
      <c r="N73" s="41">
        <f t="shared" ref="N73" si="61">SUM(O73:P73)</f>
        <v>1221.25526307</v>
      </c>
      <c r="O73" s="41">
        <v>285.49694682000001</v>
      </c>
      <c r="P73" s="41">
        <f t="shared" ref="P73" si="62">SUM(Q73:S73)</f>
        <v>935.75831625000001</v>
      </c>
      <c r="Q73" s="41">
        <v>576.21078273000001</v>
      </c>
      <c r="R73" s="41">
        <v>347.92538839000002</v>
      </c>
      <c r="S73" s="41">
        <v>11.62214513</v>
      </c>
      <c r="T73" s="41"/>
      <c r="U73" s="41"/>
      <c r="V73" s="41"/>
      <c r="W73" s="41"/>
      <c r="X73" s="41"/>
      <c r="Y73" s="41"/>
    </row>
    <row r="74" spans="1:25" hidden="1" outlineLevel="1" collapsed="1">
      <c r="A74" s="8">
        <v>42461</v>
      </c>
      <c r="B74" s="41">
        <v>3778.41942582</v>
      </c>
      <c r="C74" s="41">
        <f t="shared" ref="C74" si="63">I74+O74</f>
        <v>1607.48215246</v>
      </c>
      <c r="D74" s="41">
        <f t="shared" ref="D74" si="64">J74+P74</f>
        <v>2170.9372733600003</v>
      </c>
      <c r="E74" s="41">
        <f t="shared" ref="E74" si="65">K74+Q74</f>
        <v>1343.6716916099999</v>
      </c>
      <c r="F74" s="41">
        <f t="shared" ref="F74" si="66">L74+R74</f>
        <v>746.64353965999999</v>
      </c>
      <c r="G74" s="41">
        <f t="shared" ref="G74" si="67">M74+S74</f>
        <v>80.622042090000008</v>
      </c>
      <c r="H74" s="41">
        <f t="shared" ref="H74" si="68">SUM(I74:J74)</f>
        <v>2619.7393186099998</v>
      </c>
      <c r="I74" s="41">
        <v>1324.55873408</v>
      </c>
      <c r="J74" s="41">
        <f t="shared" ref="J74" si="69">SUM(K74:M74)</f>
        <v>1295.18058453</v>
      </c>
      <c r="K74" s="41">
        <v>813.03060708999999</v>
      </c>
      <c r="L74" s="41">
        <v>412.65972141999998</v>
      </c>
      <c r="M74" s="41">
        <v>69.490256020000004</v>
      </c>
      <c r="N74" s="41">
        <f t="shared" ref="N74" si="70">SUM(O74:P74)</f>
        <v>1158.68010721</v>
      </c>
      <c r="O74" s="41">
        <v>282.92341837999999</v>
      </c>
      <c r="P74" s="41">
        <f t="shared" ref="P74" si="71">SUM(Q74:S74)</f>
        <v>875.75668883000003</v>
      </c>
      <c r="Q74" s="41">
        <v>530.64108452000005</v>
      </c>
      <c r="R74" s="41">
        <v>333.98381824000001</v>
      </c>
      <c r="S74" s="41">
        <v>11.13178607</v>
      </c>
      <c r="T74" s="41"/>
      <c r="U74" s="41"/>
      <c r="V74" s="41"/>
      <c r="W74" s="41"/>
      <c r="X74" s="41"/>
      <c r="Y74" s="41"/>
    </row>
    <row r="75" spans="1:25" hidden="1" outlineLevel="1" collapsed="1">
      <c r="A75" s="8">
        <v>42491</v>
      </c>
      <c r="B75" s="41">
        <v>3702.0086226900003</v>
      </c>
      <c r="C75" s="41">
        <f t="shared" ref="C75" si="72">I75+O75</f>
        <v>1553.8367021399999</v>
      </c>
      <c r="D75" s="41">
        <f t="shared" ref="D75" si="73">J75+P75</f>
        <v>2148.1719205500003</v>
      </c>
      <c r="E75" s="41">
        <f t="shared" ref="E75" si="74">K75+Q75</f>
        <v>1340.6173304600002</v>
      </c>
      <c r="F75" s="41">
        <f t="shared" ref="F75" si="75">L75+R75</f>
        <v>721.39079474000005</v>
      </c>
      <c r="G75" s="41">
        <f t="shared" ref="G75" si="76">M75+S75</f>
        <v>86.163795350000001</v>
      </c>
      <c r="H75" s="41">
        <f t="shared" ref="H75" si="77">SUM(I75:J75)</f>
        <v>2564.9616444399999</v>
      </c>
      <c r="I75" s="41">
        <v>1271.8849135999999</v>
      </c>
      <c r="J75" s="41">
        <f t="shared" ref="J75" si="78">SUM(K75:M75)</f>
        <v>1293.07673084</v>
      </c>
      <c r="K75" s="41">
        <v>820.19539106000002</v>
      </c>
      <c r="L75" s="41">
        <v>397.71602524000002</v>
      </c>
      <c r="M75" s="41">
        <v>75.165314539999997</v>
      </c>
      <c r="N75" s="41">
        <f t="shared" ref="N75" si="79">SUM(O75:P75)</f>
        <v>1137.0469782500002</v>
      </c>
      <c r="O75" s="41">
        <v>281.95178854</v>
      </c>
      <c r="P75" s="41">
        <f t="shared" ref="P75" si="80">SUM(Q75:S75)</f>
        <v>855.09518971000011</v>
      </c>
      <c r="Q75" s="41">
        <v>520.42193940000004</v>
      </c>
      <c r="R75" s="41">
        <v>323.67476950000002</v>
      </c>
      <c r="S75" s="41">
        <v>10.99848081</v>
      </c>
      <c r="T75" s="41"/>
      <c r="U75" s="41"/>
      <c r="V75" s="41"/>
      <c r="W75" s="41"/>
      <c r="X75" s="41"/>
      <c r="Y75" s="41"/>
    </row>
    <row r="76" spans="1:25" hidden="1" outlineLevel="1" collapsed="1">
      <c r="A76" s="8">
        <v>42522</v>
      </c>
      <c r="B76" s="41">
        <v>3642.9729589600001</v>
      </c>
      <c r="C76" s="41">
        <f t="shared" ref="C76" si="81">I76+O76</f>
        <v>1592.6557267200001</v>
      </c>
      <c r="D76" s="41">
        <f t="shared" ref="D76" si="82">J76+P76</f>
        <v>2050.3172322400001</v>
      </c>
      <c r="E76" s="41">
        <f t="shared" ref="E76" si="83">K76+Q76</f>
        <v>1239.5419767600001</v>
      </c>
      <c r="F76" s="41">
        <f t="shared" ref="F76" si="84">L76+R76</f>
        <v>722.8811793299999</v>
      </c>
      <c r="G76" s="41">
        <f t="shared" ref="G76" si="85">M76+S76</f>
        <v>87.894076150000004</v>
      </c>
      <c r="H76" s="41">
        <f t="shared" ref="H76" si="86">SUM(I76:J76)</f>
        <v>2566.3381475599999</v>
      </c>
      <c r="I76" s="41">
        <v>1321.96253424</v>
      </c>
      <c r="J76" s="41">
        <f t="shared" ref="J76" si="87">SUM(K76:M76)</f>
        <v>1244.3756133200002</v>
      </c>
      <c r="K76" s="41">
        <v>768.98271083000009</v>
      </c>
      <c r="L76" s="41">
        <v>398.63337037999997</v>
      </c>
      <c r="M76" s="41">
        <v>76.759532110000009</v>
      </c>
      <c r="N76" s="41">
        <f t="shared" ref="N76" si="88">SUM(O76:P76)</f>
        <v>1076.6348114</v>
      </c>
      <c r="O76" s="41">
        <v>270.69319247999999</v>
      </c>
      <c r="P76" s="41">
        <f t="shared" ref="P76" si="89">SUM(Q76:S76)</f>
        <v>805.94161892</v>
      </c>
      <c r="Q76" s="41">
        <v>470.55926592999998</v>
      </c>
      <c r="R76" s="41">
        <v>324.24780894999998</v>
      </c>
      <c r="S76" s="41">
        <v>11.13454404</v>
      </c>
      <c r="T76" s="41"/>
      <c r="U76" s="41"/>
      <c r="V76" s="41"/>
      <c r="W76" s="41"/>
      <c r="X76" s="41"/>
      <c r="Y76" s="41"/>
    </row>
    <row r="77" spans="1:25" hidden="1" outlineLevel="1" collapsed="1">
      <c r="A77" s="8">
        <v>42552</v>
      </c>
      <c r="B77" s="41">
        <v>3657.0536539900004</v>
      </c>
      <c r="C77" s="41">
        <f t="shared" ref="C77" si="90">I77+O77</f>
        <v>1580.0351904999998</v>
      </c>
      <c r="D77" s="41">
        <f t="shared" ref="D77" si="91">J77+P77</f>
        <v>2077.0184634900002</v>
      </c>
      <c r="E77" s="41">
        <f t="shared" ref="E77" si="92">K77+Q77</f>
        <v>1241.1390863699999</v>
      </c>
      <c r="F77" s="41">
        <f t="shared" ref="F77" si="93">L77+R77</f>
        <v>745.27784706</v>
      </c>
      <c r="G77" s="41">
        <f t="shared" ref="G77" si="94">M77+S77</f>
        <v>90.601530059999988</v>
      </c>
      <c r="H77" s="41">
        <f t="shared" ref="H77" si="95">SUM(I77:J77)</f>
        <v>2565.2462488299998</v>
      </c>
      <c r="I77" s="41">
        <v>1311.5848547799999</v>
      </c>
      <c r="J77" s="41">
        <f t="shared" ref="J77" si="96">SUM(K77:M77)</f>
        <v>1253.6613940500001</v>
      </c>
      <c r="K77" s="41">
        <v>764.63534707999997</v>
      </c>
      <c r="L77" s="41">
        <v>409.43840322</v>
      </c>
      <c r="M77" s="41">
        <v>79.587643749999984</v>
      </c>
      <c r="N77" s="41">
        <f t="shared" ref="N77" si="97">SUM(O77:P77)</f>
        <v>1091.8074051599999</v>
      </c>
      <c r="O77" s="41">
        <v>268.45033572</v>
      </c>
      <c r="P77" s="41">
        <f t="shared" ref="P77" si="98">SUM(Q77:S77)</f>
        <v>823.35706943999992</v>
      </c>
      <c r="Q77" s="41">
        <v>476.50373929</v>
      </c>
      <c r="R77" s="41">
        <v>335.83944384</v>
      </c>
      <c r="S77" s="41">
        <v>11.01388631</v>
      </c>
      <c r="T77" s="41"/>
      <c r="U77" s="41"/>
      <c r="V77" s="41"/>
      <c r="W77" s="41"/>
      <c r="X77" s="41"/>
      <c r="Y77" s="41"/>
    </row>
    <row r="78" spans="1:25" hidden="1" outlineLevel="1" collapsed="1">
      <c r="A78" s="8">
        <v>42583</v>
      </c>
      <c r="B78" s="41">
        <v>3637.9595560000002</v>
      </c>
      <c r="C78" s="41">
        <f t="shared" ref="C78" si="99">I78+O78</f>
        <v>1528.0542137299999</v>
      </c>
      <c r="D78" s="41">
        <f t="shared" ref="D78" si="100">J78+P78</f>
        <v>2109.9053422699999</v>
      </c>
      <c r="E78" s="41">
        <f t="shared" ref="E78" si="101">K78+Q78</f>
        <v>1237.1885398600002</v>
      </c>
      <c r="F78" s="41">
        <f t="shared" ref="F78" si="102">L78+R78</f>
        <v>850.18653538000001</v>
      </c>
      <c r="G78" s="41">
        <f t="shared" ref="G78" si="103">M78+S78</f>
        <v>22.530267030000001</v>
      </c>
      <c r="H78" s="41">
        <f t="shared" ref="H78" si="104">SUM(I78:J78)</f>
        <v>2504.6857995300002</v>
      </c>
      <c r="I78" s="41">
        <v>1244.4841211400001</v>
      </c>
      <c r="J78" s="41">
        <f t="shared" ref="J78" si="105">SUM(K78:M78)</f>
        <v>1260.2016783900001</v>
      </c>
      <c r="K78" s="41">
        <v>757.49114645000009</v>
      </c>
      <c r="L78" s="41">
        <v>491.96433105</v>
      </c>
      <c r="M78" s="41">
        <v>10.746200890000001</v>
      </c>
      <c r="N78" s="41">
        <f t="shared" ref="N78" si="106">SUM(O78:P78)</f>
        <v>1133.2737564699999</v>
      </c>
      <c r="O78" s="41">
        <v>283.57009258999989</v>
      </c>
      <c r="P78" s="41">
        <f t="shared" ref="P78" si="107">SUM(Q78:S78)</f>
        <v>849.70366388000002</v>
      </c>
      <c r="Q78" s="41">
        <v>479.69739341000002</v>
      </c>
      <c r="R78" s="41">
        <v>358.22220433000001</v>
      </c>
      <c r="S78" s="41">
        <v>11.78406614</v>
      </c>
      <c r="T78" s="41"/>
      <c r="U78" s="41"/>
      <c r="V78" s="41"/>
      <c r="W78" s="41"/>
      <c r="X78" s="41"/>
      <c r="Y78" s="41"/>
    </row>
    <row r="79" spans="1:25" hidden="1" outlineLevel="1" collapsed="1">
      <c r="A79" s="8">
        <v>42614</v>
      </c>
      <c r="B79" s="41">
        <v>3668.8166914199996</v>
      </c>
      <c r="C79" s="41">
        <f t="shared" ref="C79" si="108">I79+O79</f>
        <v>1547.3266883199999</v>
      </c>
      <c r="D79" s="41">
        <f t="shared" ref="D79" si="109">J79+P79</f>
        <v>2121.4900030999997</v>
      </c>
      <c r="E79" s="41">
        <f t="shared" ref="E79" si="110">K79+Q79</f>
        <v>1229.6309467999999</v>
      </c>
      <c r="F79" s="41">
        <f t="shared" ref="F79" si="111">L79+R79</f>
        <v>869.41547130000004</v>
      </c>
      <c r="G79" s="41">
        <f t="shared" ref="G79" si="112">M79+S79</f>
        <v>22.443584999999999</v>
      </c>
      <c r="H79" s="41">
        <f t="shared" ref="H79" si="113">SUM(I79:J79)</f>
        <v>2530.2993899099997</v>
      </c>
      <c r="I79" s="41">
        <v>1271.5751586599999</v>
      </c>
      <c r="J79" s="41">
        <f t="shared" ref="J79" si="114">SUM(K79:M79)</f>
        <v>1258.7242312499998</v>
      </c>
      <c r="K79" s="41">
        <v>745.81789375999995</v>
      </c>
      <c r="L79" s="41">
        <v>501.99417714999998</v>
      </c>
      <c r="M79" s="41">
        <v>10.91216034</v>
      </c>
      <c r="N79" s="41">
        <f t="shared" ref="N79" si="115">SUM(O79:P79)</f>
        <v>1138.5173015099999</v>
      </c>
      <c r="O79" s="41">
        <v>275.75152966000002</v>
      </c>
      <c r="P79" s="41">
        <f t="shared" ref="P79" si="116">SUM(Q79:S79)</f>
        <v>862.76577184999985</v>
      </c>
      <c r="Q79" s="41">
        <v>483.81305303999989</v>
      </c>
      <c r="R79" s="41">
        <v>367.42129414999999</v>
      </c>
      <c r="S79" s="41">
        <v>11.531424660000001</v>
      </c>
      <c r="T79" s="41"/>
      <c r="U79" s="41"/>
      <c r="V79" s="41"/>
      <c r="W79" s="41"/>
      <c r="X79" s="41"/>
      <c r="Y79" s="41"/>
    </row>
    <row r="80" spans="1:25" hidden="1" outlineLevel="1" collapsed="1">
      <c r="A80" s="8">
        <v>42644</v>
      </c>
      <c r="B80" s="41">
        <v>3682.9852856299995</v>
      </c>
      <c r="C80" s="41">
        <f t="shared" ref="C80" si="117">I80+O80</f>
        <v>1574.9598510699998</v>
      </c>
      <c r="D80" s="41">
        <f t="shared" ref="D80" si="118">J80+P80</f>
        <v>2108.0254345599997</v>
      </c>
      <c r="E80" s="41">
        <f t="shared" ref="E80" si="119">K80+Q80</f>
        <v>1203.9522307100001</v>
      </c>
      <c r="F80" s="41">
        <f t="shared" ref="F80" si="120">L80+R80</f>
        <v>882.62577177999992</v>
      </c>
      <c r="G80" s="41">
        <f t="shared" ref="G80" si="121">M80+S80</f>
        <v>21.447432069999998</v>
      </c>
      <c r="H80" s="41">
        <f t="shared" ref="H80" si="122">SUM(I80:J80)</f>
        <v>2560.7898641499996</v>
      </c>
      <c r="I80" s="41">
        <v>1306.7169014599999</v>
      </c>
      <c r="J80" s="41">
        <f t="shared" ref="J80" si="123">SUM(K80:M80)</f>
        <v>1254.0729626899999</v>
      </c>
      <c r="K80" s="41">
        <v>731.09254334000002</v>
      </c>
      <c r="L80" s="41">
        <v>511.08797958999997</v>
      </c>
      <c r="M80" s="41">
        <v>11.89243976</v>
      </c>
      <c r="N80" s="41">
        <f t="shared" ref="N80" si="124">SUM(O80:P80)</f>
        <v>1122.1954214799998</v>
      </c>
      <c r="O80" s="41">
        <v>268.24294960999998</v>
      </c>
      <c r="P80" s="41">
        <f t="shared" ref="P80" si="125">SUM(Q80:S80)</f>
        <v>853.95247186999995</v>
      </c>
      <c r="Q80" s="41">
        <v>472.85968737000002</v>
      </c>
      <c r="R80" s="41">
        <v>371.53779219</v>
      </c>
      <c r="S80" s="41">
        <v>9.5549923099999994</v>
      </c>
      <c r="T80" s="41"/>
      <c r="U80" s="41"/>
      <c r="V80" s="41"/>
      <c r="W80" s="41"/>
      <c r="X80" s="41"/>
      <c r="Y80" s="41"/>
    </row>
    <row r="81" spans="1:25" hidden="1" outlineLevel="1" collapsed="1">
      <c r="A81" s="8">
        <v>42675</v>
      </c>
      <c r="B81" s="41">
        <v>3724.6644634700001</v>
      </c>
      <c r="C81" s="41">
        <f t="shared" ref="C81" si="126">I81+O81</f>
        <v>1607.2724617399999</v>
      </c>
      <c r="D81" s="41">
        <f t="shared" ref="D81" si="127">J81+P81</f>
        <v>2117.3920017299997</v>
      </c>
      <c r="E81" s="41">
        <f t="shared" ref="E81" si="128">K81+Q81</f>
        <v>1203.8349220299999</v>
      </c>
      <c r="F81" s="41">
        <f t="shared" ref="F81" si="129">L81+R81</f>
        <v>891.72025177</v>
      </c>
      <c r="G81" s="41">
        <f t="shared" ref="G81" si="130">M81+S81</f>
        <v>21.836827929999998</v>
      </c>
      <c r="H81" s="41">
        <f t="shared" ref="H81" si="131">SUM(I81:J81)</f>
        <v>2602.4812038</v>
      </c>
      <c r="I81" s="41">
        <v>1342.8981076299999</v>
      </c>
      <c r="J81" s="41">
        <f t="shared" ref="J81" si="132">SUM(K81:M81)</f>
        <v>1259.5830961699999</v>
      </c>
      <c r="K81" s="41">
        <v>727.93743462999998</v>
      </c>
      <c r="L81" s="41">
        <v>519.52207109999995</v>
      </c>
      <c r="M81" s="41">
        <v>12.123590439999999</v>
      </c>
      <c r="N81" s="41">
        <f t="shared" ref="N81" si="133">SUM(O81:P81)</f>
        <v>1122.1832596700001</v>
      </c>
      <c r="O81" s="41">
        <v>264.37435411000001</v>
      </c>
      <c r="P81" s="41">
        <f t="shared" ref="P81" si="134">SUM(Q81:S81)</f>
        <v>857.80890555999997</v>
      </c>
      <c r="Q81" s="41">
        <v>475.89748739999999</v>
      </c>
      <c r="R81" s="41">
        <v>372.19818067</v>
      </c>
      <c r="S81" s="41">
        <v>9.7132374899999991</v>
      </c>
      <c r="T81" s="41"/>
      <c r="U81" s="41"/>
      <c r="V81" s="41"/>
      <c r="W81" s="41"/>
      <c r="X81" s="41"/>
      <c r="Y81" s="41"/>
    </row>
    <row r="82" spans="1:25" hidden="1" outlineLevel="1" collapsed="1">
      <c r="A82" s="8">
        <v>42705</v>
      </c>
      <c r="B82" s="41">
        <v>3988.6625070799996</v>
      </c>
      <c r="C82" s="41">
        <f t="shared" ref="C82" si="135">I82+O82</f>
        <v>1821.12325839</v>
      </c>
      <c r="D82" s="41">
        <f t="shared" ref="D82" si="136">J82+P82</f>
        <v>2167.53924869</v>
      </c>
      <c r="E82" s="41">
        <f t="shared" ref="E82" si="137">K82+Q82</f>
        <v>1222.4737309500001</v>
      </c>
      <c r="F82" s="41">
        <f t="shared" ref="F82" si="138">L82+R82</f>
        <v>920.43177960000003</v>
      </c>
      <c r="G82" s="41">
        <f t="shared" ref="G82" si="139">M82+S82</f>
        <v>24.633738139999998</v>
      </c>
      <c r="H82" s="41">
        <f t="shared" ref="H82" si="140">SUM(I82:J82)</f>
        <v>2810.4647187</v>
      </c>
      <c r="I82" s="41">
        <v>1560.1859542899999</v>
      </c>
      <c r="J82" s="41">
        <f t="shared" ref="J82" si="141">SUM(K82:M82)</f>
        <v>1250.2787644100001</v>
      </c>
      <c r="K82" s="41">
        <v>715.76673772000004</v>
      </c>
      <c r="L82" s="41">
        <v>521.11066333999997</v>
      </c>
      <c r="M82" s="41">
        <v>13.40136335</v>
      </c>
      <c r="N82" s="41">
        <f t="shared" ref="N82" si="142">SUM(O82:P82)</f>
        <v>1178.19778838</v>
      </c>
      <c r="O82" s="41">
        <v>260.93730410000001</v>
      </c>
      <c r="P82" s="41">
        <f t="shared" ref="P82" si="143">SUM(Q82:S82)</f>
        <v>917.26048428000001</v>
      </c>
      <c r="Q82" s="41">
        <v>506.70699323000002</v>
      </c>
      <c r="R82" s="41">
        <v>399.32111626</v>
      </c>
      <c r="S82" s="41">
        <v>11.23237479</v>
      </c>
      <c r="T82" s="41"/>
      <c r="U82" s="41"/>
      <c r="V82" s="41"/>
      <c r="W82" s="41"/>
      <c r="X82" s="41"/>
      <c r="Y82" s="41"/>
    </row>
    <row r="83" spans="1:25" hidden="1" outlineLevel="1" collapsed="1">
      <c r="A83" s="8">
        <v>42736</v>
      </c>
      <c r="B83" s="41">
        <v>3822.7204255400002</v>
      </c>
      <c r="C83" s="41">
        <f t="shared" ref="C83" si="144">I83+O83</f>
        <v>1648.07251421</v>
      </c>
      <c r="D83" s="41">
        <f t="shared" ref="D83" si="145">J83+P83</f>
        <v>2174.6479113300002</v>
      </c>
      <c r="E83" s="41">
        <f t="shared" ref="E83" si="146">K83+Q83</f>
        <v>1215.2767266199999</v>
      </c>
      <c r="F83" s="41">
        <f t="shared" ref="F83" si="147">L83+R83</f>
        <v>934.76651540000012</v>
      </c>
      <c r="G83" s="41">
        <f t="shared" ref="G83" si="148">M83+S83</f>
        <v>24.604669309999998</v>
      </c>
      <c r="H83" s="41">
        <f t="shared" ref="H83" si="149">SUM(I83:J83)</f>
        <v>2654.5515951900002</v>
      </c>
      <c r="I83" s="41">
        <v>1394.5559898500001</v>
      </c>
      <c r="J83" s="41">
        <f t="shared" ref="J83" si="150">SUM(K83:M83)</f>
        <v>1259.9956053400001</v>
      </c>
      <c r="K83" s="41">
        <v>713.44537224999999</v>
      </c>
      <c r="L83" s="41">
        <v>533.14964351000003</v>
      </c>
      <c r="M83" s="41">
        <v>13.40058958</v>
      </c>
      <c r="N83" s="41">
        <f t="shared" ref="N83" si="151">SUM(O83:P83)</f>
        <v>1168.16883035</v>
      </c>
      <c r="O83" s="41">
        <v>253.51652436000001</v>
      </c>
      <c r="P83" s="41">
        <f t="shared" ref="P83" si="152">SUM(Q83:S83)</f>
        <v>914.65230598999995</v>
      </c>
      <c r="Q83" s="41">
        <v>501.83135436999999</v>
      </c>
      <c r="R83" s="41">
        <v>401.61687189000003</v>
      </c>
      <c r="S83" s="41">
        <v>11.20407973</v>
      </c>
      <c r="T83" s="41"/>
      <c r="U83" s="41"/>
      <c r="V83" s="41"/>
      <c r="W83" s="41"/>
      <c r="X83" s="41"/>
      <c r="Y83" s="41"/>
    </row>
    <row r="84" spans="1:25" hidden="1" outlineLevel="1" collapsed="1">
      <c r="A84" s="8">
        <v>42767</v>
      </c>
      <c r="B84" s="41">
        <v>3927.1698405500001</v>
      </c>
      <c r="C84" s="41">
        <f t="shared" ref="C84" si="153">I84+O84</f>
        <v>1764.4219796699999</v>
      </c>
      <c r="D84" s="41">
        <f t="shared" ref="D84" si="154">J84+P84</f>
        <v>2162.7478608800002</v>
      </c>
      <c r="E84" s="41">
        <f t="shared" ref="E84" si="155">K84+Q84</f>
        <v>1193.43343654</v>
      </c>
      <c r="F84" s="41">
        <f t="shared" ref="F84" si="156">L84+R84</f>
        <v>945.17990531000009</v>
      </c>
      <c r="G84" s="41">
        <f t="shared" ref="G84" si="157">M84+S84</f>
        <v>24.13451903</v>
      </c>
      <c r="H84" s="41">
        <f t="shared" ref="H84" si="158">SUM(I84:J84)</f>
        <v>2788.3781538700005</v>
      </c>
      <c r="I84" s="41">
        <v>1504.81905491</v>
      </c>
      <c r="J84" s="41">
        <f t="shared" ref="J84" si="159">SUM(K84:M84)</f>
        <v>1283.5590989600003</v>
      </c>
      <c r="K84" s="41">
        <v>705.75905803000001</v>
      </c>
      <c r="L84" s="41">
        <v>564.85295039000005</v>
      </c>
      <c r="M84" s="41">
        <v>12.94709054</v>
      </c>
      <c r="N84" s="41">
        <f t="shared" ref="N84" si="160">SUM(O84:P84)</f>
        <v>1138.7916866799999</v>
      </c>
      <c r="O84" s="41">
        <v>259.60292476000001</v>
      </c>
      <c r="P84" s="41">
        <f t="shared" ref="P84" si="161">SUM(Q84:S84)</f>
        <v>879.18876191999993</v>
      </c>
      <c r="Q84" s="41">
        <v>487.67437851</v>
      </c>
      <c r="R84" s="41">
        <v>380.32695491999999</v>
      </c>
      <c r="S84" s="41">
        <v>11.18742849</v>
      </c>
      <c r="T84" s="41"/>
      <c r="U84" s="41"/>
      <c r="V84" s="41"/>
      <c r="W84" s="41"/>
      <c r="X84" s="41"/>
      <c r="Y84" s="41"/>
    </row>
    <row r="85" spans="1:25" hidden="1" outlineLevel="1" collapsed="1">
      <c r="A85" s="8">
        <v>42795</v>
      </c>
      <c r="B85" s="41">
        <v>3814.5466697300003</v>
      </c>
      <c r="C85" s="41">
        <f t="shared" ref="C85" si="162">I85+O85</f>
        <v>1615.3686827700001</v>
      </c>
      <c r="D85" s="41">
        <f t="shared" ref="D85" si="163">J85+P85</f>
        <v>2199.17798696</v>
      </c>
      <c r="E85" s="41">
        <f t="shared" ref="E85" si="164">K85+Q85</f>
        <v>1200.16861733</v>
      </c>
      <c r="F85" s="41">
        <f t="shared" ref="F85" si="165">L85+R85</f>
        <v>975.26886741999999</v>
      </c>
      <c r="G85" s="41">
        <f t="shared" ref="G85" si="166">M85+S85</f>
        <v>23.740502210000002</v>
      </c>
      <c r="H85" s="41">
        <f t="shared" ref="H85" si="167">SUM(I85:J85)</f>
        <v>2684.7717029700002</v>
      </c>
      <c r="I85" s="41">
        <v>1358.1663794200001</v>
      </c>
      <c r="J85" s="41">
        <f t="shared" ref="J85" si="168">SUM(K85:M85)</f>
        <v>1326.6053235500001</v>
      </c>
      <c r="K85" s="41">
        <v>720.87191755000003</v>
      </c>
      <c r="L85" s="41">
        <v>592.95874234999997</v>
      </c>
      <c r="M85" s="41">
        <v>12.774663650000001</v>
      </c>
      <c r="N85" s="41">
        <f t="shared" ref="N85" si="169">SUM(O85:P85)</f>
        <v>1129.7749667600001</v>
      </c>
      <c r="O85" s="41">
        <v>257.20230335000002</v>
      </c>
      <c r="P85" s="41">
        <f t="shared" ref="P85" si="170">SUM(Q85:S85)</f>
        <v>872.57266341000002</v>
      </c>
      <c r="Q85" s="41">
        <v>479.29669977999998</v>
      </c>
      <c r="R85" s="41">
        <v>382.31012507000003</v>
      </c>
      <c r="S85" s="41">
        <v>10.96583856</v>
      </c>
      <c r="T85" s="41"/>
      <c r="U85" s="41"/>
      <c r="V85" s="41"/>
      <c r="W85" s="41"/>
      <c r="X85" s="41"/>
      <c r="Y85" s="41"/>
    </row>
    <row r="86" spans="1:25" hidden="1" outlineLevel="1" collapsed="1">
      <c r="A86" s="8">
        <v>42826</v>
      </c>
      <c r="B86" s="41">
        <v>3856.2828008400002</v>
      </c>
      <c r="C86" s="41">
        <f t="shared" ref="C86" si="171">I86+O86</f>
        <v>1648.6147197</v>
      </c>
      <c r="D86" s="41">
        <f t="shared" ref="D86" si="172">J86+P86</f>
        <v>2207.6680811400001</v>
      </c>
      <c r="E86" s="41">
        <f t="shared" ref="E86" si="173">K86+Q86</f>
        <v>1207.34797914</v>
      </c>
      <c r="F86" s="41">
        <f t="shared" ref="F86" si="174">L86+R86</f>
        <v>977.23300444000006</v>
      </c>
      <c r="G86" s="41">
        <f t="shared" ref="G86" si="175">M86+S86</f>
        <v>23.08709756</v>
      </c>
      <c r="H86" s="41">
        <f t="shared" ref="H86" si="176">SUM(I86:J86)</f>
        <v>2743.3102240799999</v>
      </c>
      <c r="I86" s="41">
        <v>1401.46682661</v>
      </c>
      <c r="J86" s="41">
        <f t="shared" ref="J86" si="177">SUM(K86:M86)</f>
        <v>1341.8433974700001</v>
      </c>
      <c r="K86" s="41">
        <v>731.57918144999996</v>
      </c>
      <c r="L86" s="41">
        <v>597.67726809999999</v>
      </c>
      <c r="M86" s="41">
        <v>12.58694792</v>
      </c>
      <c r="N86" s="41">
        <f t="shared" ref="N86" si="178">SUM(O86:P86)</f>
        <v>1112.97257676</v>
      </c>
      <c r="O86" s="41">
        <v>247.14789309</v>
      </c>
      <c r="P86" s="41">
        <f t="shared" ref="P86" si="179">SUM(Q86:S86)</f>
        <v>865.82468367000001</v>
      </c>
      <c r="Q86" s="41">
        <v>475.76879768999999</v>
      </c>
      <c r="R86" s="41">
        <v>379.55573634000001</v>
      </c>
      <c r="S86" s="41">
        <v>10.50014964</v>
      </c>
      <c r="T86" s="41"/>
      <c r="U86" s="41"/>
      <c r="V86" s="41"/>
      <c r="W86" s="41"/>
      <c r="X86" s="41"/>
      <c r="Y86" s="41"/>
    </row>
    <row r="87" spans="1:25" hidden="1" outlineLevel="1" collapsed="1">
      <c r="A87" s="8">
        <v>42856</v>
      </c>
      <c r="B87" s="41">
        <v>3820.5629042199998</v>
      </c>
      <c r="C87" s="41">
        <f t="shared" ref="C87" si="180">I87+O87</f>
        <v>1604.90350104</v>
      </c>
      <c r="D87" s="41">
        <f t="shared" ref="D87" si="181">J87+P87</f>
        <v>2215.6594031799996</v>
      </c>
      <c r="E87" s="41">
        <f t="shared" ref="E87" si="182">K87+Q87</f>
        <v>1208.52546162</v>
      </c>
      <c r="F87" s="41">
        <f t="shared" ref="F87" si="183">L87+R87</f>
        <v>984.56170679999991</v>
      </c>
      <c r="G87" s="41">
        <f t="shared" ref="G87" si="184">M87+S87</f>
        <v>22.572234760000001</v>
      </c>
      <c r="H87" s="41">
        <f t="shared" ref="H87" si="185">SUM(I87:J87)</f>
        <v>2717.4033417999999</v>
      </c>
      <c r="I87" s="41">
        <v>1360.40723757</v>
      </c>
      <c r="J87" s="41">
        <f t="shared" ref="J87" si="186">SUM(K87:M87)</f>
        <v>1356.9961042299999</v>
      </c>
      <c r="K87" s="41">
        <v>743.36500615</v>
      </c>
      <c r="L87" s="41">
        <v>601.48224703999995</v>
      </c>
      <c r="M87" s="41">
        <v>12.14885104</v>
      </c>
      <c r="N87" s="41">
        <f t="shared" ref="N87" si="187">SUM(O87:P87)</f>
        <v>1103.1595624199999</v>
      </c>
      <c r="O87" s="41">
        <v>244.49626347</v>
      </c>
      <c r="P87" s="41">
        <f t="shared" ref="P87" si="188">SUM(Q87:S87)</f>
        <v>858.6632989499999</v>
      </c>
      <c r="Q87" s="41">
        <v>465.16045546999999</v>
      </c>
      <c r="R87" s="41">
        <v>383.07945976000002</v>
      </c>
      <c r="S87" s="41">
        <v>10.42338372</v>
      </c>
      <c r="T87" s="41"/>
      <c r="U87" s="41"/>
      <c r="V87" s="41"/>
      <c r="W87" s="41"/>
      <c r="X87" s="41"/>
      <c r="Y87" s="41"/>
    </row>
    <row r="88" spans="1:25" hidden="1" outlineLevel="1" collapsed="1">
      <c r="A88" s="8">
        <v>42887</v>
      </c>
      <c r="B88" s="41">
        <v>3937.8634612299998</v>
      </c>
      <c r="C88" s="41">
        <f t="shared" ref="C88" si="189">I88+O88</f>
        <v>1724.6067406100001</v>
      </c>
      <c r="D88" s="41">
        <f t="shared" ref="D88" si="190">J88+P88</f>
        <v>2213.2567206200001</v>
      </c>
      <c r="E88" s="41">
        <f t="shared" ref="E88" si="191">K88+Q88</f>
        <v>1202.45171549</v>
      </c>
      <c r="F88" s="41">
        <f t="shared" ref="F88" si="192">L88+R88</f>
        <v>988.17867854999997</v>
      </c>
      <c r="G88" s="41">
        <f t="shared" ref="G88" si="193">M88+S88</f>
        <v>22.626326580000001</v>
      </c>
      <c r="H88" s="41">
        <f t="shared" ref="H88" si="194">SUM(I88:J88)</f>
        <v>2844.4820339799999</v>
      </c>
      <c r="I88" s="41">
        <v>1479.4909869400001</v>
      </c>
      <c r="J88" s="41">
        <f t="shared" ref="J88" si="195">SUM(K88:M88)</f>
        <v>1364.99104704</v>
      </c>
      <c r="K88" s="41">
        <v>740.63514809000003</v>
      </c>
      <c r="L88" s="41">
        <v>612.09882332999996</v>
      </c>
      <c r="M88" s="41">
        <v>12.25707562</v>
      </c>
      <c r="N88" s="41">
        <f t="shared" ref="N88" si="196">SUM(O88:P88)</f>
        <v>1093.3814272500001</v>
      </c>
      <c r="O88" s="41">
        <v>245.11575367</v>
      </c>
      <c r="P88" s="41">
        <f t="shared" ref="P88" si="197">SUM(Q88:S88)</f>
        <v>848.26567358000011</v>
      </c>
      <c r="Q88" s="41">
        <v>461.8165674</v>
      </c>
      <c r="R88" s="41">
        <v>376.07985522000001</v>
      </c>
      <c r="S88" s="41">
        <v>10.36925096</v>
      </c>
      <c r="T88" s="41"/>
      <c r="U88" s="41"/>
      <c r="V88" s="41"/>
      <c r="W88" s="41"/>
      <c r="X88" s="41"/>
      <c r="Y88" s="41"/>
    </row>
    <row r="89" spans="1:25" hidden="1" outlineLevel="1" collapsed="1">
      <c r="A89" s="8">
        <v>42917</v>
      </c>
      <c r="B89" s="41">
        <v>3888.8949359500002</v>
      </c>
      <c r="C89" s="41">
        <f t="shared" ref="C89" si="198">I89+O89</f>
        <v>1686.8591975300001</v>
      </c>
      <c r="D89" s="41">
        <f t="shared" ref="D89" si="199">J89+P89</f>
        <v>2202.0357384200001</v>
      </c>
      <c r="E89" s="41">
        <f t="shared" ref="E89" si="200">K89+Q89</f>
        <v>1183.82612027</v>
      </c>
      <c r="F89" s="41">
        <f t="shared" ref="F89" si="201">L89+R89</f>
        <v>995.73648148999996</v>
      </c>
      <c r="G89" s="41">
        <f t="shared" ref="G89" si="202">M89+S89</f>
        <v>22.473136660000002</v>
      </c>
      <c r="H89" s="41">
        <f t="shared" ref="H89" si="203">SUM(I89:J89)</f>
        <v>2794.3286937600001</v>
      </c>
      <c r="I89" s="41">
        <v>1435.8224241600001</v>
      </c>
      <c r="J89" s="41">
        <f t="shared" ref="J89" si="204">SUM(K89:M89)</f>
        <v>1358.5062696</v>
      </c>
      <c r="K89" s="41">
        <v>729.05042243000003</v>
      </c>
      <c r="L89" s="41">
        <v>617.35270412</v>
      </c>
      <c r="M89" s="41">
        <v>12.10314305</v>
      </c>
      <c r="N89" s="41">
        <f t="shared" ref="N89" si="205">SUM(O89:P89)</f>
        <v>1094.5662421900001</v>
      </c>
      <c r="O89" s="41">
        <v>251.03677336999999</v>
      </c>
      <c r="P89" s="41">
        <f t="shared" ref="P89" si="206">SUM(Q89:S89)</f>
        <v>843.52946882000003</v>
      </c>
      <c r="Q89" s="41">
        <v>454.77569784000002</v>
      </c>
      <c r="R89" s="41">
        <v>378.38377737000002</v>
      </c>
      <c r="S89" s="41">
        <v>10.36999361</v>
      </c>
      <c r="T89" s="41"/>
      <c r="U89" s="41"/>
      <c r="V89" s="41"/>
      <c r="W89" s="41"/>
      <c r="X89" s="41"/>
      <c r="Y89" s="41"/>
    </row>
    <row r="90" spans="1:25" hidden="1" outlineLevel="1" collapsed="1">
      <c r="A90" s="8">
        <v>42948</v>
      </c>
      <c r="B90" s="41">
        <v>3958.1194169300002</v>
      </c>
      <c r="C90" s="41">
        <f t="shared" ref="C90" si="207">I90+O90</f>
        <v>1764.23692757</v>
      </c>
      <c r="D90" s="41">
        <f t="shared" ref="D90" si="208">J90+P90</f>
        <v>2193.8824893599999</v>
      </c>
      <c r="E90" s="41">
        <f t="shared" ref="E90" si="209">K90+Q90</f>
        <v>1177.71473524</v>
      </c>
      <c r="F90" s="41">
        <f t="shared" ref="F90" si="210">L90+R90</f>
        <v>994.1126869499999</v>
      </c>
      <c r="G90" s="41">
        <f t="shared" ref="G90" si="211">M90+S90</f>
        <v>22.055067170000001</v>
      </c>
      <c r="H90" s="41">
        <f t="shared" ref="H90" si="212">SUM(I90:J90)</f>
        <v>2882.3280063900002</v>
      </c>
      <c r="I90" s="41">
        <v>1513.92593872</v>
      </c>
      <c r="J90" s="41">
        <f t="shared" ref="J90" si="213">SUM(K90:M90)</f>
        <v>1368.40206767</v>
      </c>
      <c r="K90" s="41">
        <v>731.54420307999999</v>
      </c>
      <c r="L90" s="41">
        <v>624.76953777999995</v>
      </c>
      <c r="M90" s="41">
        <v>12.08832681</v>
      </c>
      <c r="N90" s="41">
        <f t="shared" ref="N90" si="214">SUM(O90:P90)</f>
        <v>1075.79141054</v>
      </c>
      <c r="O90" s="41">
        <v>250.31098885</v>
      </c>
      <c r="P90" s="41">
        <f t="shared" ref="P90" si="215">SUM(Q90:S90)</f>
        <v>825.48042169000007</v>
      </c>
      <c r="Q90" s="41">
        <v>446.17053215999999</v>
      </c>
      <c r="R90" s="41">
        <v>369.34314917</v>
      </c>
      <c r="S90" s="41">
        <v>9.9667403599999993</v>
      </c>
      <c r="T90" s="41"/>
      <c r="U90" s="41"/>
      <c r="V90" s="41"/>
      <c r="W90" s="41"/>
      <c r="X90" s="41"/>
      <c r="Y90" s="41"/>
    </row>
    <row r="91" spans="1:25" hidden="1" outlineLevel="1" collapsed="1">
      <c r="A91" s="8">
        <v>42979</v>
      </c>
      <c r="B91" s="41">
        <v>4023.50509994</v>
      </c>
      <c r="C91" s="41">
        <f t="shared" ref="C91" si="216">I91+O91</f>
        <v>1786.79430265</v>
      </c>
      <c r="D91" s="41">
        <f t="shared" ref="D91" si="217">J91+P91</f>
        <v>2236.7107972899998</v>
      </c>
      <c r="E91" s="41">
        <f t="shared" ref="E91" si="218">K91+Q91</f>
        <v>1201.6321207599999</v>
      </c>
      <c r="F91" s="41">
        <f t="shared" ref="F91" si="219">L91+R91</f>
        <v>1012.35078361</v>
      </c>
      <c r="G91" s="41">
        <f t="shared" ref="G91" si="220">M91+S91</f>
        <v>22.727892920000002</v>
      </c>
      <c r="H91" s="41">
        <f t="shared" ref="H91" si="221">SUM(I91:J91)</f>
        <v>2906.0329114599999</v>
      </c>
      <c r="I91" s="41">
        <v>1533.3560711299999</v>
      </c>
      <c r="J91" s="41">
        <f t="shared" ref="J91" si="222">SUM(K91:M91)</f>
        <v>1372.67684033</v>
      </c>
      <c r="K91" s="41">
        <v>729.86152891999996</v>
      </c>
      <c r="L91" s="41">
        <v>630.66639880000002</v>
      </c>
      <c r="M91" s="41">
        <v>12.14891261</v>
      </c>
      <c r="N91" s="41">
        <f t="shared" ref="N91" si="223">SUM(O91:P91)</f>
        <v>1117.4721884799999</v>
      </c>
      <c r="O91" s="41">
        <v>253.43823151999999</v>
      </c>
      <c r="P91" s="41">
        <f t="shared" ref="P91" si="224">SUM(Q91:S91)</f>
        <v>864.03395695999995</v>
      </c>
      <c r="Q91" s="41">
        <v>471.77059184000001</v>
      </c>
      <c r="R91" s="41">
        <v>381.68438480999998</v>
      </c>
      <c r="S91" s="41">
        <v>10.57898031</v>
      </c>
      <c r="T91" s="41"/>
      <c r="U91" s="41"/>
      <c r="V91" s="41"/>
      <c r="W91" s="41"/>
      <c r="X91" s="41"/>
      <c r="Y91" s="41"/>
    </row>
    <row r="92" spans="1:25" hidden="1" outlineLevel="1" collapsed="1">
      <c r="A92" s="8">
        <v>43009</v>
      </c>
      <c r="B92" s="41">
        <v>4111.6055507600004</v>
      </c>
      <c r="C92" s="41">
        <f t="shared" ref="C92" si="225">I92+O92</f>
        <v>1855.00060781</v>
      </c>
      <c r="D92" s="41">
        <f t="shared" ref="D92" si="226">J92+P92</f>
        <v>2256.6049429499999</v>
      </c>
      <c r="E92" s="41">
        <f t="shared" ref="E92" si="227">K92+Q92</f>
        <v>1209.26172294</v>
      </c>
      <c r="F92" s="41">
        <f t="shared" ref="F92" si="228">L92+R92</f>
        <v>1024.7046960099999</v>
      </c>
      <c r="G92" s="41">
        <f t="shared" ref="G92" si="229">M92+S92</f>
        <v>22.638524</v>
      </c>
      <c r="H92" s="41">
        <f t="shared" ref="H92" si="230">SUM(I92:J92)</f>
        <v>2974.7398906599997</v>
      </c>
      <c r="I92" s="41">
        <v>1599.09761693</v>
      </c>
      <c r="J92" s="41">
        <f t="shared" ref="J92" si="231">SUM(K92:M92)</f>
        <v>1375.6422737299997</v>
      </c>
      <c r="K92" s="41">
        <v>728.76227132999998</v>
      </c>
      <c r="L92" s="41">
        <v>634.73244611999996</v>
      </c>
      <c r="M92" s="41">
        <v>12.14755628</v>
      </c>
      <c r="N92" s="41">
        <f t="shared" ref="N92" si="232">SUM(O92:P92)</f>
        <v>1136.8656601</v>
      </c>
      <c r="O92" s="41">
        <v>255.90299088</v>
      </c>
      <c r="P92" s="41">
        <f t="shared" ref="P92" si="233">SUM(Q92:S92)</f>
        <v>880.96266921999995</v>
      </c>
      <c r="Q92" s="41">
        <v>480.49945160999999</v>
      </c>
      <c r="R92" s="41">
        <v>389.97224989</v>
      </c>
      <c r="S92" s="41">
        <v>10.49096772</v>
      </c>
      <c r="T92" s="41"/>
      <c r="U92" s="41"/>
      <c r="V92" s="41"/>
      <c r="W92" s="41"/>
      <c r="X92" s="41"/>
      <c r="Y92" s="41"/>
    </row>
    <row r="93" spans="1:25" hidden="1" outlineLevel="1" collapsed="1">
      <c r="A93" s="8">
        <v>43040</v>
      </c>
      <c r="B93" s="41">
        <v>4160.9819693899999</v>
      </c>
      <c r="C93" s="41">
        <f t="shared" ref="C93" si="234">I93+O93</f>
        <v>1902.33253345</v>
      </c>
      <c r="D93" s="41">
        <f t="shared" ref="D93" si="235">J93+P93</f>
        <v>2258.6494359400003</v>
      </c>
      <c r="E93" s="41">
        <f t="shared" ref="E93" si="236">K93+Q93</f>
        <v>1222.9422970400001</v>
      </c>
      <c r="F93" s="41">
        <f t="shared" ref="F93" si="237">L93+R93</f>
        <v>1013.29012399</v>
      </c>
      <c r="G93" s="41">
        <f t="shared" ref="G93" si="238">M93+S93</f>
        <v>22.417014909999999</v>
      </c>
      <c r="H93" s="41">
        <f t="shared" ref="H93" si="239">SUM(I93:J93)</f>
        <v>3019.7467331300004</v>
      </c>
      <c r="I93" s="41">
        <v>1635.1079795600001</v>
      </c>
      <c r="J93" s="41">
        <f t="shared" ref="J93" si="240">SUM(K93:M93)</f>
        <v>1384.6387535700001</v>
      </c>
      <c r="K93" s="41">
        <v>748.04847947999997</v>
      </c>
      <c r="L93" s="41">
        <v>624.73956621000002</v>
      </c>
      <c r="M93" s="41">
        <v>11.85070788</v>
      </c>
      <c r="N93" s="41">
        <f t="shared" ref="N93" si="241">SUM(O93:P93)</f>
        <v>1141.23523626</v>
      </c>
      <c r="O93" s="41">
        <v>267.22455388999998</v>
      </c>
      <c r="P93" s="41">
        <f t="shared" ref="P93" si="242">SUM(Q93:S93)</f>
        <v>874.01068237000004</v>
      </c>
      <c r="Q93" s="41">
        <v>474.89381756</v>
      </c>
      <c r="R93" s="41">
        <v>388.55055778000002</v>
      </c>
      <c r="S93" s="41">
        <v>10.566307030000001</v>
      </c>
      <c r="T93" s="41"/>
      <c r="U93" s="41"/>
      <c r="V93" s="41"/>
      <c r="W93" s="41"/>
      <c r="X93" s="41"/>
      <c r="Y93" s="41"/>
    </row>
    <row r="94" spans="1:25" hidden="1" outlineLevel="1" collapsed="1">
      <c r="A94" s="8">
        <v>43070</v>
      </c>
      <c r="B94" s="41">
        <v>4427.37746677</v>
      </c>
      <c r="C94" s="41">
        <f t="shared" ref="C94" si="243">I94+O94</f>
        <v>2108.2428265100002</v>
      </c>
      <c r="D94" s="41">
        <f t="shared" ref="D94" si="244">J94+P94</f>
        <v>2319.1346402600002</v>
      </c>
      <c r="E94" s="41">
        <f t="shared" ref="E94" si="245">K94+Q94</f>
        <v>1366.9679694199999</v>
      </c>
      <c r="F94" s="41">
        <f t="shared" ref="F94" si="246">L94+R94</f>
        <v>924.91084204999993</v>
      </c>
      <c r="G94" s="41">
        <f t="shared" ref="G94" si="247">M94+S94</f>
        <v>27.255828789999999</v>
      </c>
      <c r="H94" s="41">
        <f t="shared" ref="H94" si="248">SUM(I94:J94)</f>
        <v>3245.3578205500003</v>
      </c>
      <c r="I94" s="41">
        <v>1828.7774453300001</v>
      </c>
      <c r="J94" s="41">
        <f t="shared" ref="J94" si="249">SUM(K94:M94)</f>
        <v>1416.5803752200002</v>
      </c>
      <c r="K94" s="41">
        <v>865.06087471000001</v>
      </c>
      <c r="L94" s="41">
        <v>538.00202630000001</v>
      </c>
      <c r="M94" s="41">
        <v>13.51747421</v>
      </c>
      <c r="N94" s="41">
        <f t="shared" ref="N94" si="250">SUM(O94:P94)</f>
        <v>1182.0196462199999</v>
      </c>
      <c r="O94" s="41">
        <v>279.46538118000001</v>
      </c>
      <c r="P94" s="41">
        <f t="shared" ref="P94" si="251">SUM(Q94:S94)</f>
        <v>902.5542650399999</v>
      </c>
      <c r="Q94" s="41">
        <v>501.90709471000002</v>
      </c>
      <c r="R94" s="41">
        <v>386.90881574999997</v>
      </c>
      <c r="S94" s="41">
        <v>13.738354579999999</v>
      </c>
      <c r="T94" s="41"/>
      <c r="U94" s="41"/>
      <c r="V94" s="41"/>
      <c r="W94" s="41"/>
      <c r="X94" s="41"/>
      <c r="Y94" s="41"/>
    </row>
    <row r="95" spans="1:25" hidden="1" outlineLevel="1" collapsed="1">
      <c r="A95" s="8">
        <v>43101</v>
      </c>
      <c r="B95" s="41">
        <v>4377.3708205700004</v>
      </c>
      <c r="C95" s="41">
        <f t="shared" ref="C95" si="252">I95+O95</f>
        <v>2029.5206868400001</v>
      </c>
      <c r="D95" s="41">
        <f t="shared" ref="D95" si="253">J95+P95</f>
        <v>2347.8501337299999</v>
      </c>
      <c r="E95" s="41">
        <f t="shared" ref="E95" si="254">K95+Q95</f>
        <v>1403.3946058199999</v>
      </c>
      <c r="F95" s="41">
        <f t="shared" ref="F95" si="255">L95+R95</f>
        <v>914.14888741999994</v>
      </c>
      <c r="G95" s="41">
        <f t="shared" ref="G95" si="256">M95+S95</f>
        <v>30.306640489999999</v>
      </c>
      <c r="H95" s="41">
        <f t="shared" ref="H95" si="257">SUM(I95:J95)</f>
        <v>3204.4783749899998</v>
      </c>
      <c r="I95" s="41">
        <v>1760.45212655</v>
      </c>
      <c r="J95" s="41">
        <f t="shared" ref="J95" si="258">SUM(K95:M95)</f>
        <v>1444.02624844</v>
      </c>
      <c r="K95" s="41">
        <v>901.28565031000005</v>
      </c>
      <c r="L95" s="41">
        <v>526.93818821000002</v>
      </c>
      <c r="M95" s="41">
        <v>15.802409920000001</v>
      </c>
      <c r="N95" s="41">
        <f t="shared" ref="N95" si="259">SUM(O95:P95)</f>
        <v>1172.89244558</v>
      </c>
      <c r="O95" s="41">
        <v>269.06856028999999</v>
      </c>
      <c r="P95" s="41">
        <f t="shared" ref="P95" si="260">SUM(Q95:S95)</f>
        <v>903.82388529000002</v>
      </c>
      <c r="Q95" s="41">
        <v>502.10895550999999</v>
      </c>
      <c r="R95" s="41">
        <v>387.21069920999997</v>
      </c>
      <c r="S95" s="41">
        <v>14.504230570000001</v>
      </c>
      <c r="T95" s="41"/>
      <c r="U95" s="41"/>
      <c r="V95" s="41"/>
      <c r="W95" s="41"/>
      <c r="X95" s="41"/>
      <c r="Y95" s="41"/>
    </row>
    <row r="96" spans="1:25" hidden="1" outlineLevel="1" collapsed="1">
      <c r="A96" s="8">
        <v>43132</v>
      </c>
      <c r="B96" s="41">
        <v>4499.59161047</v>
      </c>
      <c r="C96" s="41">
        <f t="shared" ref="C96" si="261">I96+O96</f>
        <v>2145.7676809099999</v>
      </c>
      <c r="D96" s="41">
        <f t="shared" ref="D96" si="262">J96+P96</f>
        <v>2353.8239295600001</v>
      </c>
      <c r="E96" s="41">
        <f t="shared" ref="E96" si="263">K96+Q96</f>
        <v>1454.5159970100001</v>
      </c>
      <c r="F96" s="41">
        <f t="shared" ref="F96" si="264">L96+R96</f>
        <v>867.62874598999997</v>
      </c>
      <c r="G96" s="41">
        <f t="shared" ref="G96" si="265">M96+S96</f>
        <v>31.679186559999998</v>
      </c>
      <c r="H96" s="41">
        <f t="shared" ref="H96" si="266">SUM(I96:J96)</f>
        <v>3356.7134379500003</v>
      </c>
      <c r="I96" s="41">
        <v>1891.70807175</v>
      </c>
      <c r="J96" s="41">
        <f t="shared" ref="J96" si="267">SUM(K96:M96)</f>
        <v>1465.0053662</v>
      </c>
      <c r="K96" s="41">
        <v>949.40286261000006</v>
      </c>
      <c r="L96" s="41">
        <v>498.52277314999998</v>
      </c>
      <c r="M96" s="41">
        <v>17.079730439999999</v>
      </c>
      <c r="N96" s="41">
        <f t="shared" ref="N96" si="268">SUM(O96:P96)</f>
        <v>1142.8781725199999</v>
      </c>
      <c r="O96" s="41">
        <v>254.05960916000001</v>
      </c>
      <c r="P96" s="41">
        <f t="shared" ref="P96" si="269">SUM(Q96:S96)</f>
        <v>888.81856335999998</v>
      </c>
      <c r="Q96" s="41">
        <v>505.11313439999998</v>
      </c>
      <c r="R96" s="41">
        <v>369.10597283999999</v>
      </c>
      <c r="S96" s="41">
        <v>14.599456119999999</v>
      </c>
      <c r="T96" s="41"/>
      <c r="U96" s="41"/>
      <c r="V96" s="41"/>
      <c r="W96" s="41"/>
      <c r="X96" s="41"/>
      <c r="Y96" s="41"/>
    </row>
    <row r="97" spans="1:25" hidden="1" outlineLevel="1" collapsed="1">
      <c r="A97" s="8">
        <v>43160</v>
      </c>
      <c r="B97" s="41">
        <v>4552.2797781400004</v>
      </c>
      <c r="C97" s="41">
        <f t="shared" ref="C97" si="270">I97+O97</f>
        <v>2197.1291032599997</v>
      </c>
      <c r="D97" s="41">
        <f t="shared" ref="D97" si="271">J97+P97</f>
        <v>2355.1506748800002</v>
      </c>
      <c r="E97" s="41">
        <f t="shared" ref="E97" si="272">K97+Q97</f>
        <v>1485.77583641</v>
      </c>
      <c r="F97" s="41">
        <f t="shared" ref="F97" si="273">L97+R97</f>
        <v>836.68021033000002</v>
      </c>
      <c r="G97" s="41">
        <f t="shared" ref="G97" si="274">M97+S97</f>
        <v>32.694628139999999</v>
      </c>
      <c r="H97" s="41">
        <f t="shared" ref="H97" si="275">SUM(I97:J97)</f>
        <v>3417.9800538299996</v>
      </c>
      <c r="I97" s="41">
        <v>1932.3509490199999</v>
      </c>
      <c r="J97" s="41">
        <f t="shared" ref="J97" si="276">SUM(K97:M97)</f>
        <v>1485.6291048099999</v>
      </c>
      <c r="K97" s="41">
        <v>993.87568318000001</v>
      </c>
      <c r="L97" s="41">
        <v>474.16334537</v>
      </c>
      <c r="M97" s="41">
        <v>17.59007626</v>
      </c>
      <c r="N97" s="41">
        <f t="shared" ref="N97" si="277">SUM(O97:P97)</f>
        <v>1134.2997243100001</v>
      </c>
      <c r="O97" s="41">
        <v>264.77815423999999</v>
      </c>
      <c r="P97" s="41">
        <f t="shared" ref="P97" si="278">SUM(Q97:S97)</f>
        <v>869.52157007000005</v>
      </c>
      <c r="Q97" s="41">
        <v>491.90015323</v>
      </c>
      <c r="R97" s="41">
        <v>362.51686496000002</v>
      </c>
      <c r="S97" s="41">
        <v>15.104551880000001</v>
      </c>
      <c r="T97" s="41"/>
      <c r="U97" s="41"/>
      <c r="V97" s="41"/>
      <c r="W97" s="41"/>
      <c r="X97" s="41"/>
      <c r="Y97" s="41"/>
    </row>
    <row r="98" spans="1:25" hidden="1" outlineLevel="1" collapsed="1">
      <c r="A98" s="8">
        <v>43191</v>
      </c>
      <c r="B98" s="41">
        <v>4657.29430959</v>
      </c>
      <c r="C98" s="41">
        <f t="shared" ref="C98" si="279">I98+O98</f>
        <v>2315.2755103</v>
      </c>
      <c r="D98" s="41">
        <f t="shared" ref="D98" si="280">J98+P98</f>
        <v>2342.0187992900001</v>
      </c>
      <c r="E98" s="41">
        <f t="shared" ref="E98" si="281">K98+Q98</f>
        <v>1526.5081317499998</v>
      </c>
      <c r="F98" s="41">
        <f t="shared" ref="F98" si="282">L98+R98</f>
        <v>791.32455924999999</v>
      </c>
      <c r="G98" s="41">
        <f t="shared" ref="G98" si="283">M98+S98</f>
        <v>24.18610829</v>
      </c>
      <c r="H98" s="41">
        <f t="shared" ref="H98" si="284">SUM(I98:J98)</f>
        <v>3548.5217519499997</v>
      </c>
      <c r="I98" s="41">
        <v>2054.3473255499998</v>
      </c>
      <c r="J98" s="41">
        <f t="shared" ref="J98" si="285">SUM(K98:M98)</f>
        <v>1494.1744263999999</v>
      </c>
      <c r="K98" s="41">
        <v>1032.4799773499999</v>
      </c>
      <c r="L98" s="41">
        <v>448.22015002000001</v>
      </c>
      <c r="M98" s="41">
        <v>13.474299029999999</v>
      </c>
      <c r="N98" s="41">
        <f t="shared" ref="N98" si="286">SUM(O98:P98)</f>
        <v>1108.7725576400001</v>
      </c>
      <c r="O98" s="41">
        <v>260.92818475000001</v>
      </c>
      <c r="P98" s="41">
        <f t="shared" ref="P98" si="287">SUM(Q98:S98)</f>
        <v>847.84437289000005</v>
      </c>
      <c r="Q98" s="41">
        <v>494.02815440000001</v>
      </c>
      <c r="R98" s="41">
        <v>343.10440922999999</v>
      </c>
      <c r="S98" s="41">
        <v>10.711809260000001</v>
      </c>
      <c r="T98" s="41"/>
      <c r="U98" s="41"/>
      <c r="V98" s="41"/>
      <c r="W98" s="41"/>
      <c r="X98" s="41"/>
      <c r="Y98" s="41"/>
    </row>
    <row r="99" spans="1:25" hidden="1" outlineLevel="1" collapsed="1">
      <c r="A99" s="8">
        <v>43221</v>
      </c>
      <c r="B99" s="41">
        <v>4477.2702521800002</v>
      </c>
      <c r="C99" s="41">
        <f t="shared" ref="C99" si="288">I99+O99</f>
        <v>2149.8735717999998</v>
      </c>
      <c r="D99" s="41">
        <f t="shared" ref="D99" si="289">J99+P99</f>
        <v>2327.3966803800004</v>
      </c>
      <c r="E99" s="41">
        <f t="shared" ref="E99" si="290">K99+Q99</f>
        <v>1540.9109757400001</v>
      </c>
      <c r="F99" s="41">
        <f t="shared" ref="F99" si="291">L99+R99</f>
        <v>761.88927990999991</v>
      </c>
      <c r="G99" s="41">
        <f t="shared" ref="G99" si="292">M99+S99</f>
        <v>24.596424729999999</v>
      </c>
      <c r="H99" s="41">
        <f t="shared" ref="H99" si="293">SUM(I99:J99)</f>
        <v>3387.6734452600003</v>
      </c>
      <c r="I99" s="41">
        <v>1887.7117999699999</v>
      </c>
      <c r="J99" s="41">
        <f t="shared" ref="J99" si="294">SUM(K99:M99)</f>
        <v>1499.9616452900002</v>
      </c>
      <c r="K99" s="41">
        <v>1061.6211567800001</v>
      </c>
      <c r="L99" s="41">
        <v>424.30780399999998</v>
      </c>
      <c r="M99" s="41">
        <v>14.032684509999999</v>
      </c>
      <c r="N99" s="41">
        <f t="shared" ref="N99" si="295">SUM(O99:P99)</f>
        <v>1089.5968069199998</v>
      </c>
      <c r="O99" s="41">
        <v>262.16177183000002</v>
      </c>
      <c r="P99" s="41">
        <f t="shared" ref="P99" si="296">SUM(Q99:S99)</f>
        <v>827.43503508999993</v>
      </c>
      <c r="Q99" s="41">
        <v>479.28981895999999</v>
      </c>
      <c r="R99" s="41">
        <v>337.58147590999999</v>
      </c>
      <c r="S99" s="41">
        <v>10.56374022</v>
      </c>
      <c r="T99" s="41"/>
      <c r="U99" s="41"/>
      <c r="V99" s="41"/>
      <c r="W99" s="41"/>
      <c r="X99" s="41"/>
      <c r="Y99" s="41"/>
    </row>
    <row r="100" spans="1:25" hidden="1" outlineLevel="1" collapsed="1">
      <c r="A100" s="8">
        <v>43252</v>
      </c>
      <c r="B100" s="41">
        <v>4662.3704666600006</v>
      </c>
      <c r="C100" s="41">
        <f t="shared" ref="C100" si="297">I100+O100</f>
        <v>2324.6585532200002</v>
      </c>
      <c r="D100" s="41">
        <f t="shared" ref="D100" si="298">J100+P100</f>
        <v>2337.71191344</v>
      </c>
      <c r="E100" s="41">
        <f t="shared" ref="E100" si="299">K100+Q100</f>
        <v>1573.6100450399999</v>
      </c>
      <c r="F100" s="41">
        <f t="shared" ref="F100" si="300">L100+R100</f>
        <v>741.05746256999998</v>
      </c>
      <c r="G100" s="41">
        <f t="shared" ref="G100" si="301">M100+S100</f>
        <v>23.044405830000002</v>
      </c>
      <c r="H100" s="41">
        <f t="shared" ref="H100" si="302">SUM(I100:J100)</f>
        <v>3565.7266609500002</v>
      </c>
      <c r="I100" s="41">
        <v>2060.5314335100002</v>
      </c>
      <c r="J100" s="41">
        <f t="shared" ref="J100" si="303">SUM(K100:M100)</f>
        <v>1505.1952274399998</v>
      </c>
      <c r="K100" s="41">
        <v>1084.05418702</v>
      </c>
      <c r="L100" s="41">
        <v>406.90571996</v>
      </c>
      <c r="M100" s="41">
        <v>14.235320460000001</v>
      </c>
      <c r="N100" s="41">
        <f t="shared" ref="N100" si="304">SUM(O100:P100)</f>
        <v>1096.6438057099999</v>
      </c>
      <c r="O100" s="41">
        <v>264.12711970999999</v>
      </c>
      <c r="P100" s="41">
        <f t="shared" ref="P100" si="305">SUM(Q100:S100)</f>
        <v>832.51668600000005</v>
      </c>
      <c r="Q100" s="41">
        <v>489.55585802000002</v>
      </c>
      <c r="R100" s="41">
        <v>334.15174260999999</v>
      </c>
      <c r="S100" s="41">
        <v>8.80908537</v>
      </c>
      <c r="T100" s="41"/>
      <c r="U100" s="41"/>
      <c r="V100" s="41"/>
      <c r="W100" s="41"/>
      <c r="X100" s="41"/>
      <c r="Y100" s="41"/>
    </row>
    <row r="101" spans="1:25" hidden="1" outlineLevel="1" collapsed="1">
      <c r="A101" s="8">
        <v>43282</v>
      </c>
      <c r="B101" s="41">
        <v>4529.0526723200001</v>
      </c>
      <c r="C101" s="41">
        <f t="shared" ref="C101" si="306">I101+O101</f>
        <v>2186.4314142900002</v>
      </c>
      <c r="D101" s="41">
        <f t="shared" ref="D101" si="307">J101+P101</f>
        <v>2342.6212580299998</v>
      </c>
      <c r="E101" s="41">
        <f t="shared" ref="E101" si="308">K101+Q101</f>
        <v>1584.64188446</v>
      </c>
      <c r="F101" s="41">
        <f t="shared" ref="F101" si="309">L101+R101</f>
        <v>734.67389565999997</v>
      </c>
      <c r="G101" s="41">
        <f t="shared" ref="G101" si="310">M101+S101</f>
        <v>23.30547791</v>
      </c>
      <c r="H101" s="41">
        <f t="shared" ref="H101" si="311">SUM(I101:J101)</f>
        <v>3404.87132453</v>
      </c>
      <c r="I101" s="41">
        <v>1916.1725304300001</v>
      </c>
      <c r="J101" s="41">
        <f t="shared" ref="J101" si="312">SUM(K101:M101)</f>
        <v>1488.6987941</v>
      </c>
      <c r="K101" s="41">
        <v>1078.70931718</v>
      </c>
      <c r="L101" s="41">
        <v>395.67844436000001</v>
      </c>
      <c r="M101" s="41">
        <v>14.311032559999999</v>
      </c>
      <c r="N101" s="41">
        <f t="shared" ref="N101" si="313">SUM(O101:P101)</f>
        <v>1124.18134779</v>
      </c>
      <c r="O101" s="41">
        <v>270.25888386000003</v>
      </c>
      <c r="P101" s="41">
        <f t="shared" ref="P101" si="314">SUM(Q101:S101)</f>
        <v>853.92246393000005</v>
      </c>
      <c r="Q101" s="41">
        <v>505.93256728</v>
      </c>
      <c r="R101" s="41">
        <v>338.99545130000001</v>
      </c>
      <c r="S101" s="41">
        <v>8.9944453499999995</v>
      </c>
      <c r="T101" s="41"/>
      <c r="U101" s="41"/>
      <c r="V101" s="41"/>
      <c r="W101" s="41"/>
      <c r="X101" s="41"/>
      <c r="Y101" s="41"/>
    </row>
    <row r="102" spans="1:25" hidden="1" outlineLevel="1" collapsed="1">
      <c r="A102" s="8">
        <v>43313</v>
      </c>
      <c r="B102" s="41">
        <v>4609.6148953900001</v>
      </c>
      <c r="C102" s="41">
        <f t="shared" ref="C102" si="315">I102+O102</f>
        <v>2223.1604193200001</v>
      </c>
      <c r="D102" s="41">
        <f t="shared" ref="D102" si="316">J102+P102</f>
        <v>2386.4544760700001</v>
      </c>
      <c r="E102" s="41">
        <f t="shared" ref="E102" si="317">K102+Q102</f>
        <v>1647.3759814999999</v>
      </c>
      <c r="F102" s="41">
        <f t="shared" ref="F102" si="318">L102+R102</f>
        <v>700.51285748999999</v>
      </c>
      <c r="G102" s="41">
        <f t="shared" ref="G102" si="319">M102+S102</f>
        <v>38.565637080000002</v>
      </c>
      <c r="H102" s="41">
        <f t="shared" ref="H102" si="320">SUM(I102:J102)</f>
        <v>3396.5968476899998</v>
      </c>
      <c r="I102" s="41">
        <v>1928.6303348700001</v>
      </c>
      <c r="J102" s="41">
        <f t="shared" ref="J102" si="321">SUM(K102:M102)</f>
        <v>1467.9665128199999</v>
      </c>
      <c r="K102" s="41">
        <v>1083.6595357399999</v>
      </c>
      <c r="L102" s="41">
        <v>354.82412933000001</v>
      </c>
      <c r="M102" s="41">
        <v>29.482847750000001</v>
      </c>
      <c r="N102" s="41">
        <f t="shared" ref="N102" si="322">SUM(O102:P102)</f>
        <v>1213.0180476999999</v>
      </c>
      <c r="O102" s="41">
        <v>294.53008445</v>
      </c>
      <c r="P102" s="41">
        <f t="shared" ref="P102" si="323">SUM(Q102:S102)</f>
        <v>918.48796325000001</v>
      </c>
      <c r="Q102" s="41">
        <v>563.71644576000006</v>
      </c>
      <c r="R102" s="41">
        <v>345.68872815999998</v>
      </c>
      <c r="S102" s="41">
        <v>9.0827893300000007</v>
      </c>
      <c r="T102" s="41"/>
      <c r="U102" s="41"/>
      <c r="V102" s="41"/>
      <c r="W102" s="41"/>
      <c r="X102" s="41"/>
      <c r="Y102" s="41"/>
    </row>
    <row r="103" spans="1:25" hidden="1" outlineLevel="1" collapsed="1">
      <c r="A103" s="8">
        <v>43344</v>
      </c>
      <c r="B103" s="41">
        <v>4703.3224371200004</v>
      </c>
      <c r="C103" s="41">
        <f t="shared" ref="C103" si="324">I103+O103</f>
        <v>2306.44206485</v>
      </c>
      <c r="D103" s="41">
        <f t="shared" ref="D103" si="325">J103+P103</f>
        <v>2396.88037227</v>
      </c>
      <c r="E103" s="41">
        <f t="shared" ref="E103" si="326">K103+Q103</f>
        <v>1672.8767003099999</v>
      </c>
      <c r="F103" s="41">
        <f t="shared" ref="F103" si="327">L103+R103</f>
        <v>685.22204855999996</v>
      </c>
      <c r="G103" s="41">
        <f t="shared" ref="G103" si="328">M103+S103</f>
        <v>38.781623400000001</v>
      </c>
      <c r="H103" s="41">
        <f t="shared" ref="H103" si="329">SUM(I103:J103)</f>
        <v>3477.7696246099999</v>
      </c>
      <c r="I103" s="41">
        <v>2012.6566267600001</v>
      </c>
      <c r="J103" s="41">
        <f t="shared" ref="J103" si="330">SUM(K103:M103)</f>
        <v>1465.1129978499998</v>
      </c>
      <c r="K103" s="41">
        <v>1091.7764096599999</v>
      </c>
      <c r="L103" s="41">
        <v>343.66568002999998</v>
      </c>
      <c r="M103" s="41">
        <v>29.67090816</v>
      </c>
      <c r="N103" s="41">
        <f t="shared" ref="N103" si="331">SUM(O103:P103)</f>
        <v>1225.55281251</v>
      </c>
      <c r="O103" s="41">
        <v>293.78543809000001</v>
      </c>
      <c r="P103" s="41">
        <f t="shared" ref="P103" si="332">SUM(Q103:S103)</f>
        <v>931.76737442000001</v>
      </c>
      <c r="Q103" s="41">
        <v>581.10029065000003</v>
      </c>
      <c r="R103" s="41">
        <v>341.55636852999999</v>
      </c>
      <c r="S103" s="41">
        <v>9.1107152399999993</v>
      </c>
      <c r="T103" s="41"/>
      <c r="U103" s="41"/>
      <c r="V103" s="41"/>
      <c r="W103" s="41"/>
      <c r="X103" s="41"/>
      <c r="Y103" s="41"/>
    </row>
    <row r="104" spans="1:25" hidden="1" outlineLevel="1" collapsed="1">
      <c r="A104" s="8">
        <v>43374</v>
      </c>
      <c r="B104" s="41">
        <v>4647.9082553999997</v>
      </c>
      <c r="C104" s="41">
        <f t="shared" ref="C104" si="333">I104+O104</f>
        <v>2253.5112321799998</v>
      </c>
      <c r="D104" s="41">
        <f t="shared" ref="D104" si="334">J104+P104</f>
        <v>2394.3970232199999</v>
      </c>
      <c r="E104" s="41">
        <f t="shared" ref="E104" si="335">K104+Q104</f>
        <v>1684.69095771</v>
      </c>
      <c r="F104" s="41">
        <f t="shared" ref="F104" si="336">L104+R104</f>
        <v>671.14443080000001</v>
      </c>
      <c r="G104" s="41">
        <f t="shared" ref="G104" si="337">M104+S104</f>
        <v>38.56163471</v>
      </c>
      <c r="H104" s="41">
        <f t="shared" ref="H104" si="338">SUM(I104:J104)</f>
        <v>3450.46108125</v>
      </c>
      <c r="I104" s="41">
        <v>1963.59986465</v>
      </c>
      <c r="J104" s="41">
        <f t="shared" ref="J104" si="339">SUM(K104:M104)</f>
        <v>1486.8612166</v>
      </c>
      <c r="K104" s="41">
        <v>1121.13899524</v>
      </c>
      <c r="L104" s="41">
        <v>335.97465867</v>
      </c>
      <c r="M104" s="41">
        <v>29.747562689999999</v>
      </c>
      <c r="N104" s="41">
        <f t="shared" ref="N104" si="340">SUM(O104:P104)</f>
        <v>1197.4471741500001</v>
      </c>
      <c r="O104" s="41">
        <v>289.91136753000001</v>
      </c>
      <c r="P104" s="41">
        <f t="shared" ref="P104" si="341">SUM(Q104:S104)</f>
        <v>907.53580662000002</v>
      </c>
      <c r="Q104" s="41">
        <v>563.55196247000003</v>
      </c>
      <c r="R104" s="41">
        <v>335.16977213000001</v>
      </c>
      <c r="S104" s="41">
        <v>8.8140720199999993</v>
      </c>
      <c r="T104" s="41"/>
      <c r="U104" s="41"/>
      <c r="V104" s="41"/>
      <c r="W104" s="41"/>
      <c r="X104" s="41"/>
      <c r="Y104" s="41"/>
    </row>
    <row r="105" spans="1:25" hidden="1" outlineLevel="1" collapsed="1">
      <c r="A105" s="8">
        <v>43405</v>
      </c>
      <c r="B105" s="41">
        <v>4585.2625319000008</v>
      </c>
      <c r="C105" s="41">
        <f t="shared" ref="C105" si="342">I105+O105</f>
        <v>2218.8887073400001</v>
      </c>
      <c r="D105" s="41">
        <f t="shared" ref="D105" si="343">J105+P105</f>
        <v>2366.3738245599998</v>
      </c>
      <c r="E105" s="41">
        <f t="shared" ref="E105" si="344">K105+Q105</f>
        <v>1679.9541200100002</v>
      </c>
      <c r="F105" s="41">
        <f t="shared" ref="F105" si="345">L105+R105</f>
        <v>651.99779453999997</v>
      </c>
      <c r="G105" s="41">
        <f t="shared" ref="G105" si="346">M105+S105</f>
        <v>34.421910009999998</v>
      </c>
      <c r="H105" s="41">
        <f t="shared" ref="H105" si="347">SUM(I105:J105)</f>
        <v>3400.68773078</v>
      </c>
      <c r="I105" s="41">
        <v>1932.6509543</v>
      </c>
      <c r="J105" s="41">
        <f t="shared" ref="J105" si="348">SUM(K105:M105)</f>
        <v>1468.0367764800001</v>
      </c>
      <c r="K105" s="41">
        <v>1118.4362116100001</v>
      </c>
      <c r="L105" s="41">
        <v>321.56302688</v>
      </c>
      <c r="M105" s="41">
        <v>28.037537990000001</v>
      </c>
      <c r="N105" s="41">
        <f t="shared" ref="N105" si="349">SUM(O105:P105)</f>
        <v>1184.5748011199998</v>
      </c>
      <c r="O105" s="41">
        <v>286.23775303999997</v>
      </c>
      <c r="P105" s="41">
        <f t="shared" ref="P105" si="350">SUM(Q105:S105)</f>
        <v>898.33704807999993</v>
      </c>
      <c r="Q105" s="41">
        <v>561.51790840000001</v>
      </c>
      <c r="R105" s="41">
        <v>330.43476765999998</v>
      </c>
      <c r="S105" s="41">
        <v>6.3843720199999998</v>
      </c>
      <c r="T105" s="41"/>
      <c r="U105" s="41"/>
      <c r="V105" s="41"/>
      <c r="W105" s="41"/>
      <c r="X105" s="41"/>
      <c r="Y105" s="41"/>
    </row>
    <row r="106" spans="1:25" hidden="1" outlineLevel="1" collapsed="1">
      <c r="A106" s="8">
        <v>43435</v>
      </c>
      <c r="B106" s="41">
        <v>4656.1262683599998</v>
      </c>
      <c r="C106" s="41">
        <f t="shared" ref="C106" si="351">I106+O106</f>
        <v>2314.10609131</v>
      </c>
      <c r="D106" s="41">
        <f t="shared" ref="D106" si="352">J106+P106</f>
        <v>2342.0201770500003</v>
      </c>
      <c r="E106" s="41">
        <f t="shared" ref="E106" si="353">K106+Q106</f>
        <v>1681.49971246</v>
      </c>
      <c r="F106" s="41">
        <f t="shared" ref="F106" si="354">L106+R106</f>
        <v>626.39987313999995</v>
      </c>
      <c r="G106" s="41">
        <f t="shared" ref="G106" si="355">M106+S106</f>
        <v>34.120591449999999</v>
      </c>
      <c r="H106" s="41">
        <f t="shared" ref="H106" si="356">SUM(I106:J106)</f>
        <v>3507.3835949900003</v>
      </c>
      <c r="I106" s="41">
        <v>2020.35870892</v>
      </c>
      <c r="J106" s="41">
        <f t="shared" ref="J106" si="357">SUM(K106:M106)</f>
        <v>1487.0248860700001</v>
      </c>
      <c r="K106" s="41">
        <v>1145.72992557</v>
      </c>
      <c r="L106" s="41">
        <v>312.95271528000001</v>
      </c>
      <c r="M106" s="41">
        <v>28.342245219999999</v>
      </c>
      <c r="N106" s="41">
        <f t="shared" ref="N106" si="358">SUM(O106:P106)</f>
        <v>1148.7426733699999</v>
      </c>
      <c r="O106" s="41">
        <v>293.74738238999998</v>
      </c>
      <c r="P106" s="41">
        <f t="shared" ref="P106" si="359">SUM(Q106:S106)</f>
        <v>854.99529098000005</v>
      </c>
      <c r="Q106" s="41">
        <v>535.76978688999998</v>
      </c>
      <c r="R106" s="41">
        <v>313.44715786</v>
      </c>
      <c r="S106" s="41">
        <v>5.7783462300000004</v>
      </c>
      <c r="T106" s="41"/>
      <c r="U106" s="41"/>
      <c r="V106" s="41"/>
      <c r="W106" s="41"/>
      <c r="X106" s="41"/>
      <c r="Y106" s="41"/>
    </row>
    <row r="107" spans="1:25" hidden="1" outlineLevel="1" collapsed="1">
      <c r="A107" s="8">
        <v>43466</v>
      </c>
      <c r="B107" s="41">
        <v>4733.3948553399996</v>
      </c>
      <c r="C107" s="41">
        <f t="shared" ref="C107" si="360">I107+O107</f>
        <v>2332.8634808699999</v>
      </c>
      <c r="D107" s="41">
        <f t="shared" ref="D107" si="361">J107+P107</f>
        <v>2400.5313744700002</v>
      </c>
      <c r="E107" s="41">
        <f t="shared" ref="E107" si="362">K107+Q107</f>
        <v>1750.66980356</v>
      </c>
      <c r="F107" s="41">
        <f t="shared" ref="F107" si="363">L107+R107</f>
        <v>615.8342878599999</v>
      </c>
      <c r="G107" s="41">
        <f t="shared" ref="G107" si="364">M107+S107</f>
        <v>34.027283050000001</v>
      </c>
      <c r="H107" s="41">
        <f t="shared" ref="H107" si="365">SUM(I107:J107)</f>
        <v>3576.6197717499999</v>
      </c>
      <c r="I107" s="41">
        <v>2038.6736722099999</v>
      </c>
      <c r="J107" s="41">
        <f t="shared" ref="J107" si="366">SUM(K107:M107)</f>
        <v>1537.94609954</v>
      </c>
      <c r="K107" s="41">
        <v>1203.43464275</v>
      </c>
      <c r="L107" s="41">
        <v>306.15071943999999</v>
      </c>
      <c r="M107" s="41">
        <v>28.360737350000001</v>
      </c>
      <c r="N107" s="41">
        <f t="shared" ref="N107" si="367">SUM(O107:P107)</f>
        <v>1156.7750835900001</v>
      </c>
      <c r="O107" s="41">
        <v>294.18980865999998</v>
      </c>
      <c r="P107" s="41">
        <f t="shared" ref="P107" si="368">SUM(Q107:S107)</f>
        <v>862.58527493000008</v>
      </c>
      <c r="Q107" s="41">
        <v>547.23516081000002</v>
      </c>
      <c r="R107" s="41">
        <v>309.68356841999997</v>
      </c>
      <c r="S107" s="41">
        <v>5.6665457000000004</v>
      </c>
      <c r="T107" s="41"/>
      <c r="U107" s="41"/>
      <c r="V107" s="41"/>
      <c r="W107" s="41"/>
      <c r="X107" s="41"/>
      <c r="Y107" s="41"/>
    </row>
    <row r="108" spans="1:25" hidden="1" outlineLevel="1" collapsed="1">
      <c r="A108" s="8">
        <v>43497</v>
      </c>
      <c r="B108" s="41">
        <v>4827.0770477399992</v>
      </c>
      <c r="C108" s="41">
        <f t="shared" ref="C108" si="369">I108+O108</f>
        <v>2423.04642384</v>
      </c>
      <c r="D108" s="41">
        <f t="shared" ref="D108" si="370">J108+P108</f>
        <v>2404.0306239000001</v>
      </c>
      <c r="E108" s="41">
        <f t="shared" ref="E108" si="371">K108+Q108</f>
        <v>1770.3668973900001</v>
      </c>
      <c r="F108" s="41">
        <f t="shared" ref="F108" si="372">L108+R108</f>
        <v>599.42649645000006</v>
      </c>
      <c r="G108" s="41">
        <f t="shared" ref="G108" si="373">M108+S108</f>
        <v>34.237230060000002</v>
      </c>
      <c r="H108" s="41">
        <f t="shared" ref="H108" si="374">SUM(I108:J108)</f>
        <v>3691.15160423</v>
      </c>
      <c r="I108" s="41">
        <v>2126.23036766</v>
      </c>
      <c r="J108" s="41">
        <f t="shared" ref="J108" si="375">SUM(K108:M108)</f>
        <v>1564.9212365700002</v>
      </c>
      <c r="K108" s="41">
        <v>1230.72494471</v>
      </c>
      <c r="L108" s="41">
        <v>305.53672066000001</v>
      </c>
      <c r="M108" s="41">
        <v>28.659571199999998</v>
      </c>
      <c r="N108" s="41">
        <f t="shared" ref="N108" si="376">SUM(O108:P108)</f>
        <v>1135.9254435099999</v>
      </c>
      <c r="O108" s="41">
        <v>296.81605617999998</v>
      </c>
      <c r="P108" s="41">
        <f t="shared" ref="P108" si="377">SUM(Q108:S108)</f>
        <v>839.10938733</v>
      </c>
      <c r="Q108" s="41">
        <v>539.64195268000003</v>
      </c>
      <c r="R108" s="41">
        <v>293.88977578999999</v>
      </c>
      <c r="S108" s="41">
        <v>5.5776588599999997</v>
      </c>
      <c r="T108" s="41"/>
      <c r="U108" s="41"/>
      <c r="V108" s="41"/>
      <c r="W108" s="41"/>
      <c r="X108" s="41"/>
      <c r="Y108" s="41"/>
    </row>
    <row r="109" spans="1:25" hidden="1" outlineLevel="1" collapsed="1">
      <c r="A109" s="8">
        <v>43525</v>
      </c>
      <c r="B109" s="41">
        <v>4824.5416394900003</v>
      </c>
      <c r="C109" s="41">
        <f t="shared" ref="C109" si="378">I109+O109</f>
        <v>2406.39395608</v>
      </c>
      <c r="D109" s="41">
        <f t="shared" ref="D109" si="379">J109+P109</f>
        <v>2418.1476834099999</v>
      </c>
      <c r="E109" s="41">
        <f t="shared" ref="E109" si="380">K109+Q109</f>
        <v>1797.8663223499998</v>
      </c>
      <c r="F109" s="41">
        <f t="shared" ref="F109" si="381">L109+R109</f>
        <v>585.81663485000001</v>
      </c>
      <c r="G109" s="41">
        <f t="shared" ref="G109" si="382">M109+S109</f>
        <v>34.464726210000002</v>
      </c>
      <c r="H109" s="41">
        <f t="shared" ref="H109" si="383">SUM(I109:J109)</f>
        <v>3660.59918311</v>
      </c>
      <c r="I109" s="41">
        <v>2094.7517500399999</v>
      </c>
      <c r="J109" s="41">
        <f t="shared" ref="J109" si="384">SUM(K109:M109)</f>
        <v>1565.8474330699999</v>
      </c>
      <c r="K109" s="41">
        <v>1243.4718465599999</v>
      </c>
      <c r="L109" s="41">
        <v>293.54036873000001</v>
      </c>
      <c r="M109" s="41">
        <v>28.835217780000001</v>
      </c>
      <c r="N109" s="41">
        <f t="shared" ref="N109" si="385">SUM(O109:P109)</f>
        <v>1163.9424563800001</v>
      </c>
      <c r="O109" s="41">
        <v>311.64220604000002</v>
      </c>
      <c r="P109" s="41">
        <f t="shared" ref="P109" si="386">SUM(Q109:S109)</f>
        <v>852.30025034000005</v>
      </c>
      <c r="Q109" s="41">
        <v>554.39447579</v>
      </c>
      <c r="R109" s="41">
        <v>292.27626612</v>
      </c>
      <c r="S109" s="41">
        <v>5.6295084299999996</v>
      </c>
      <c r="T109" s="41"/>
      <c r="U109" s="41"/>
      <c r="V109" s="41"/>
      <c r="W109" s="41"/>
      <c r="X109" s="41"/>
      <c r="Y109" s="41"/>
    </row>
    <row r="110" spans="1:25" hidden="1" outlineLevel="1" collapsed="1">
      <c r="A110" s="8">
        <v>43556</v>
      </c>
      <c r="B110" s="41">
        <v>4921.8790337400005</v>
      </c>
      <c r="C110" s="41">
        <f t="shared" ref="C110" si="387">I110+O110</f>
        <v>2504.74340226</v>
      </c>
      <c r="D110" s="41">
        <f t="shared" ref="D110" si="388">J110+P110</f>
        <v>2417.1356314800005</v>
      </c>
      <c r="E110" s="41">
        <f t="shared" ref="E110" si="389">K110+Q110</f>
        <v>1814.4042380999999</v>
      </c>
      <c r="F110" s="41">
        <f t="shared" ref="F110" si="390">L110+R110</f>
        <v>568.20438198000011</v>
      </c>
      <c r="G110" s="41">
        <f t="shared" ref="G110" si="391">M110+S110</f>
        <v>34.527011399999999</v>
      </c>
      <c r="H110" s="41">
        <f t="shared" ref="H110" si="392">SUM(I110:J110)</f>
        <v>3775.8518077700001</v>
      </c>
      <c r="I110" s="41">
        <v>2214.1087985700001</v>
      </c>
      <c r="J110" s="41">
        <f t="shared" ref="J110" si="393">SUM(K110:M110)</f>
        <v>1561.7430092000002</v>
      </c>
      <c r="K110" s="41">
        <v>1243.94062394</v>
      </c>
      <c r="L110" s="41">
        <v>288.63811256000002</v>
      </c>
      <c r="M110" s="41">
        <v>29.164272700000001</v>
      </c>
      <c r="N110" s="41">
        <f t="shared" ref="N110" si="394">SUM(O110:P110)</f>
        <v>1146.02722597</v>
      </c>
      <c r="O110" s="41">
        <v>290.63460369000001</v>
      </c>
      <c r="P110" s="41">
        <f t="shared" ref="P110" si="395">SUM(Q110:S110)</f>
        <v>855.39262228000007</v>
      </c>
      <c r="Q110" s="41">
        <v>570.46361416000002</v>
      </c>
      <c r="R110" s="41">
        <v>279.56626942000003</v>
      </c>
      <c r="S110" s="41">
        <v>5.3627387000000004</v>
      </c>
      <c r="T110" s="41"/>
      <c r="U110" s="41"/>
      <c r="V110" s="41"/>
      <c r="W110" s="41"/>
      <c r="X110" s="41"/>
      <c r="Y110" s="41"/>
    </row>
    <row r="111" spans="1:25" hidden="1" outlineLevel="1" collapsed="1">
      <c r="A111" s="8">
        <v>43586</v>
      </c>
      <c r="B111" s="41">
        <v>4863.93477489</v>
      </c>
      <c r="C111" s="41">
        <f t="shared" ref="C111" si="396">I111+O111</f>
        <v>2411.5628782700001</v>
      </c>
      <c r="D111" s="41">
        <f t="shared" ref="D111" si="397">J111+P111</f>
        <v>2452.3718966199999</v>
      </c>
      <c r="E111" s="41">
        <f t="shared" ref="E111" si="398">K111+Q111</f>
        <v>1846.26424262</v>
      </c>
      <c r="F111" s="41">
        <f t="shared" ref="F111" si="399">L111+R111</f>
        <v>571.03083600000002</v>
      </c>
      <c r="G111" s="41">
        <f t="shared" ref="G111" si="400">M111+S111</f>
        <v>35.076817999999996</v>
      </c>
      <c r="H111" s="41">
        <f t="shared" ref="H111" si="401">SUM(I111:J111)</f>
        <v>3704.1005013699996</v>
      </c>
      <c r="I111" s="41">
        <v>2112.7584402299999</v>
      </c>
      <c r="J111" s="41">
        <f t="shared" ref="J111" si="402">SUM(K111:M111)</f>
        <v>1591.3420611399999</v>
      </c>
      <c r="K111" s="41">
        <v>1273.05815794</v>
      </c>
      <c r="L111" s="41">
        <v>288.85104199</v>
      </c>
      <c r="M111" s="41">
        <v>29.432861209999999</v>
      </c>
      <c r="N111" s="41">
        <f t="shared" ref="N111" si="403">SUM(O111:P111)</f>
        <v>1159.8342735199999</v>
      </c>
      <c r="O111" s="41">
        <v>298.80443803999998</v>
      </c>
      <c r="P111" s="41">
        <f t="shared" ref="P111" si="404">SUM(Q111:S111)</f>
        <v>861.02983547999997</v>
      </c>
      <c r="Q111" s="41">
        <v>573.20608468</v>
      </c>
      <c r="R111" s="41">
        <v>282.17979401000002</v>
      </c>
      <c r="S111" s="41">
        <v>5.6439567899999998</v>
      </c>
      <c r="T111" s="41"/>
      <c r="U111" s="41"/>
      <c r="V111" s="41"/>
      <c r="W111" s="41"/>
      <c r="X111" s="41"/>
      <c r="Y111" s="41"/>
    </row>
    <row r="112" spans="1:25" hidden="1" outlineLevel="1" collapsed="1">
      <c r="A112" s="8">
        <v>43617</v>
      </c>
      <c r="B112" s="41">
        <v>5048.6235611299999</v>
      </c>
      <c r="C112" s="41">
        <f t="shared" ref="C112" si="405">I112+O112</f>
        <v>2604.3331268300003</v>
      </c>
      <c r="D112" s="41">
        <f t="shared" ref="D112" si="406">J112+P112</f>
        <v>2444.2904343</v>
      </c>
      <c r="E112" s="41">
        <f t="shared" ref="E112" si="407">K112+Q112</f>
        <v>1869.0156934700001</v>
      </c>
      <c r="F112" s="41">
        <f t="shared" ref="F112" si="408">L112+R112</f>
        <v>558.42447766999999</v>
      </c>
      <c r="G112" s="41">
        <f t="shared" ref="G112" si="409">M112+S112</f>
        <v>16.850263160000001</v>
      </c>
      <c r="H112" s="41">
        <f t="shared" ref="H112" si="410">SUM(I112:J112)</f>
        <v>3910.1795922500005</v>
      </c>
      <c r="I112" s="41">
        <v>2310.7454633500001</v>
      </c>
      <c r="J112" s="41">
        <f t="shared" ref="J112" si="411">SUM(K112:M112)</f>
        <v>1599.4341289000001</v>
      </c>
      <c r="K112" s="41">
        <v>1303.5184377400001</v>
      </c>
      <c r="L112" s="41">
        <v>284.48825535999998</v>
      </c>
      <c r="M112" s="41">
        <v>11.4274358</v>
      </c>
      <c r="N112" s="41">
        <f t="shared" ref="N112" si="412">SUM(O112:P112)</f>
        <v>1138.4439688800001</v>
      </c>
      <c r="O112" s="41">
        <v>293.58766348</v>
      </c>
      <c r="P112" s="41">
        <f t="shared" ref="P112" si="413">SUM(Q112:S112)</f>
        <v>844.8563054</v>
      </c>
      <c r="Q112" s="41">
        <v>565.49725573000001</v>
      </c>
      <c r="R112" s="41">
        <v>273.93622231000001</v>
      </c>
      <c r="S112" s="41">
        <v>5.4228273600000003</v>
      </c>
      <c r="T112" s="41"/>
      <c r="U112" s="41"/>
      <c r="V112" s="41"/>
      <c r="W112" s="41"/>
      <c r="X112" s="41"/>
      <c r="Y112" s="41"/>
    </row>
    <row r="113" spans="1:25" hidden="1" outlineLevel="1" collapsed="1">
      <c r="A113" s="8">
        <v>43647</v>
      </c>
      <c r="B113" s="41">
        <v>4905.4047968199993</v>
      </c>
      <c r="C113" s="41">
        <f t="shared" ref="C113" si="414">I113+O113</f>
        <v>2468.8946029099998</v>
      </c>
      <c r="D113" s="41">
        <f t="shared" ref="D113" si="415">J113+P113</f>
        <v>2436.51019391</v>
      </c>
      <c r="E113" s="41">
        <f t="shared" ref="E113" si="416">K113+Q113</f>
        <v>1813.7834016500001</v>
      </c>
      <c r="F113" s="41">
        <f t="shared" ref="F113" si="417">L113+R113</f>
        <v>606.11512330000005</v>
      </c>
      <c r="G113" s="41">
        <f t="shared" ref="G113" si="418">M113+S113</f>
        <v>16.611668959999999</v>
      </c>
      <c r="H113" s="41">
        <f t="shared" ref="H113" si="419">SUM(I113:J113)</f>
        <v>3782.3510349600001</v>
      </c>
      <c r="I113" s="41">
        <v>2194.3843913999999</v>
      </c>
      <c r="J113" s="41">
        <f t="shared" ref="J113" si="420">SUM(K113:M113)</f>
        <v>1587.96664356</v>
      </c>
      <c r="K113" s="41">
        <v>1242.7745675599999</v>
      </c>
      <c r="L113" s="41">
        <v>334.74494358999999</v>
      </c>
      <c r="M113" s="41">
        <v>10.44713241</v>
      </c>
      <c r="N113" s="41">
        <f t="shared" ref="N113" si="421">SUM(O113:P113)</f>
        <v>1123.0537618600001</v>
      </c>
      <c r="O113" s="41">
        <v>274.51021150999998</v>
      </c>
      <c r="P113" s="41">
        <f t="shared" ref="P113" si="422">SUM(Q113:S113)</f>
        <v>848.54355035000003</v>
      </c>
      <c r="Q113" s="41">
        <v>571.00883409000005</v>
      </c>
      <c r="R113" s="41">
        <v>271.37017971</v>
      </c>
      <c r="S113" s="41">
        <v>6.1645365500000002</v>
      </c>
      <c r="T113" s="41"/>
      <c r="U113" s="41"/>
      <c r="V113" s="41"/>
      <c r="W113" s="41"/>
      <c r="X113" s="41"/>
      <c r="Y113" s="41"/>
    </row>
    <row r="114" spans="1:25" hidden="1" outlineLevel="1" collapsed="1">
      <c r="A114" s="8">
        <v>43678</v>
      </c>
      <c r="B114" s="41">
        <v>5029.3759136999997</v>
      </c>
      <c r="C114" s="41">
        <f t="shared" ref="C114" si="423">I114+O114</f>
        <v>2548.98617995</v>
      </c>
      <c r="D114" s="41">
        <f t="shared" ref="D114" si="424">J114+P114</f>
        <v>2480.3897337500002</v>
      </c>
      <c r="E114" s="41">
        <f t="shared" ref="E114" si="425">K114+Q114</f>
        <v>1864.85041282</v>
      </c>
      <c r="F114" s="41">
        <f t="shared" ref="F114" si="426">L114+R114</f>
        <v>601.54913084999998</v>
      </c>
      <c r="G114" s="41">
        <f t="shared" ref="G114" si="427">M114+S114</f>
        <v>13.990190080000001</v>
      </c>
      <c r="H114" s="41">
        <f t="shared" ref="H114" si="428">SUM(I114:J114)</f>
        <v>3874.1457104900001</v>
      </c>
      <c r="I114" s="41">
        <v>2265.4549637</v>
      </c>
      <c r="J114" s="41">
        <f t="shared" ref="J114" si="429">SUM(K114:M114)</f>
        <v>1608.69074679</v>
      </c>
      <c r="K114" s="41">
        <v>1266.0752354799999</v>
      </c>
      <c r="L114" s="41">
        <v>334.59884672999999</v>
      </c>
      <c r="M114" s="41">
        <v>8.0166645800000005</v>
      </c>
      <c r="N114" s="41">
        <f t="shared" ref="N114" si="430">SUM(O114:P114)</f>
        <v>1155.2302032100001</v>
      </c>
      <c r="O114" s="41">
        <v>283.53121625</v>
      </c>
      <c r="P114" s="41">
        <f t="shared" ref="P114" si="431">SUM(Q114:S114)</f>
        <v>871.69898696000007</v>
      </c>
      <c r="Q114" s="41">
        <v>598.77517734000003</v>
      </c>
      <c r="R114" s="41">
        <v>266.95028411999999</v>
      </c>
      <c r="S114" s="41">
        <v>5.9735255</v>
      </c>
      <c r="T114" s="41"/>
      <c r="U114" s="41"/>
      <c r="V114" s="41"/>
      <c r="W114" s="41"/>
      <c r="X114" s="41"/>
      <c r="Y114" s="41"/>
    </row>
    <row r="115" spans="1:25" hidden="1" outlineLevel="1" collapsed="1">
      <c r="A115" s="8">
        <v>43709</v>
      </c>
      <c r="B115" s="41">
        <v>4963.1891581500004</v>
      </c>
      <c r="C115" s="41">
        <f t="shared" ref="C115" si="432">I115+O115</f>
        <v>2494.5325016400002</v>
      </c>
      <c r="D115" s="41">
        <f t="shared" ref="D115" si="433">J115+P115</f>
        <v>2468.6566565100002</v>
      </c>
      <c r="E115" s="41">
        <f t="shared" ref="E115" si="434">K115+Q115</f>
        <v>1873.88861294</v>
      </c>
      <c r="F115" s="41">
        <f t="shared" ref="F115" si="435">L115+R115</f>
        <v>582.04863115000001</v>
      </c>
      <c r="G115" s="41">
        <f t="shared" ref="G115" si="436">M115+S115</f>
        <v>12.719412420000001</v>
      </c>
      <c r="H115" s="41">
        <f t="shared" ref="H115" si="437">SUM(I115:J115)</f>
        <v>3859.2208394500003</v>
      </c>
      <c r="I115" s="41">
        <v>2237.5667617200002</v>
      </c>
      <c r="J115" s="41">
        <f t="shared" ref="J115" si="438">SUM(K115:M115)</f>
        <v>1621.6540777299999</v>
      </c>
      <c r="K115" s="41">
        <v>1289.27093367</v>
      </c>
      <c r="L115" s="41">
        <v>324.91467506999999</v>
      </c>
      <c r="M115" s="41">
        <v>7.4684689899999999</v>
      </c>
      <c r="N115" s="41">
        <f t="shared" ref="N115" si="439">SUM(O115:P115)</f>
        <v>1103.9683187000001</v>
      </c>
      <c r="O115" s="41">
        <v>256.96573991999998</v>
      </c>
      <c r="P115" s="41">
        <f t="shared" ref="P115" si="440">SUM(Q115:S115)</f>
        <v>847.00257878000002</v>
      </c>
      <c r="Q115" s="41">
        <v>584.61767927000005</v>
      </c>
      <c r="R115" s="41">
        <v>257.13395608000002</v>
      </c>
      <c r="S115" s="41">
        <v>5.2509434300000004</v>
      </c>
      <c r="T115" s="41"/>
      <c r="U115" s="41"/>
      <c r="V115" s="41"/>
      <c r="W115" s="41"/>
      <c r="X115" s="41"/>
      <c r="Y115" s="41"/>
    </row>
    <row r="116" spans="1:25" hidden="1" outlineLevel="1" collapsed="1">
      <c r="A116" s="8">
        <v>43739</v>
      </c>
      <c r="B116" s="41">
        <v>5113.4910007299995</v>
      </c>
      <c r="C116" s="41">
        <f t="shared" ref="C116" si="441">I116+O116</f>
        <v>2547.1686686399999</v>
      </c>
      <c r="D116" s="41">
        <f t="shared" ref="D116" si="442">J116+P116</f>
        <v>2566.3223320900001</v>
      </c>
      <c r="E116" s="41">
        <f t="shared" ref="E116" si="443">K116+Q116</f>
        <v>1960.5838138300001</v>
      </c>
      <c r="F116" s="41">
        <f t="shared" ref="F116" si="444">L116+R116</f>
        <v>593.65396908000002</v>
      </c>
      <c r="G116" s="41">
        <f t="shared" ref="G116" si="445">M116+S116</f>
        <v>12.08454918</v>
      </c>
      <c r="H116" s="41">
        <f t="shared" ref="H116" si="446">SUM(I116:J116)</f>
        <v>3947.19869032</v>
      </c>
      <c r="I116" s="41">
        <v>2265.2901138699999</v>
      </c>
      <c r="J116" s="41">
        <f t="shared" ref="J116" si="447">SUM(K116:M116)</f>
        <v>1681.9085764500001</v>
      </c>
      <c r="K116" s="41">
        <v>1349.20861642</v>
      </c>
      <c r="L116" s="41">
        <v>326.06320497000002</v>
      </c>
      <c r="M116" s="41">
        <v>6.6367550599999996</v>
      </c>
      <c r="N116" s="41">
        <f t="shared" ref="N116" si="448">SUM(O116:P116)</f>
        <v>1166.29231041</v>
      </c>
      <c r="O116" s="41">
        <v>281.87855476999999</v>
      </c>
      <c r="P116" s="41">
        <f t="shared" ref="P116" si="449">SUM(Q116:S116)</f>
        <v>884.41375564000009</v>
      </c>
      <c r="Q116" s="41">
        <v>611.37519741000006</v>
      </c>
      <c r="R116" s="41">
        <v>267.59076411000001</v>
      </c>
      <c r="S116" s="41">
        <v>5.4477941200000002</v>
      </c>
      <c r="T116" s="41"/>
      <c r="U116" s="41"/>
      <c r="V116" s="41"/>
      <c r="W116" s="41"/>
      <c r="X116" s="41"/>
      <c r="Y116" s="41"/>
    </row>
    <row r="117" spans="1:25" hidden="1" outlineLevel="1" collapsed="1">
      <c r="A117" s="8">
        <v>43770</v>
      </c>
      <c r="B117" s="41">
        <v>5232.2477322200002</v>
      </c>
      <c r="C117" s="41">
        <f t="shared" ref="C117" si="450">I117+O117</f>
        <v>2652.85692298</v>
      </c>
      <c r="D117" s="41">
        <f t="shared" ref="D117" si="451">J117+P117</f>
        <v>2579.3908092400002</v>
      </c>
      <c r="E117" s="41">
        <f t="shared" ref="E117" si="452">K117+Q117</f>
        <v>1968.5874264399999</v>
      </c>
      <c r="F117" s="41">
        <f t="shared" ref="F117" si="453">L117+R117</f>
        <v>597.44624211999997</v>
      </c>
      <c r="G117" s="41">
        <f t="shared" ref="G117" si="454">M117+S117</f>
        <v>13.357140680000001</v>
      </c>
      <c r="H117" s="41">
        <f t="shared" ref="H117" si="455">SUM(I117:J117)</f>
        <v>4100.1521057700002</v>
      </c>
      <c r="I117" s="41">
        <v>2379.582093</v>
      </c>
      <c r="J117" s="41">
        <f t="shared" ref="J117" si="456">SUM(K117:M117)</f>
        <v>1720.5700127700002</v>
      </c>
      <c r="K117" s="41">
        <v>1374.12572608</v>
      </c>
      <c r="L117" s="41">
        <v>339.84174969999998</v>
      </c>
      <c r="M117" s="41">
        <v>6.6025369899999999</v>
      </c>
      <c r="N117" s="41">
        <f t="shared" ref="N117" si="457">SUM(O117:P117)</f>
        <v>1132.0956264499998</v>
      </c>
      <c r="O117" s="41">
        <v>273.27482997999999</v>
      </c>
      <c r="P117" s="41">
        <f t="shared" ref="P117" si="458">SUM(Q117:S117)</f>
        <v>858.82079646999989</v>
      </c>
      <c r="Q117" s="41">
        <v>594.46170036000001</v>
      </c>
      <c r="R117" s="41">
        <v>257.60449241999999</v>
      </c>
      <c r="S117" s="41">
        <v>6.7546036899999997</v>
      </c>
      <c r="T117" s="41"/>
      <c r="U117" s="41"/>
      <c r="V117" s="41"/>
      <c r="W117" s="41"/>
      <c r="X117" s="41"/>
      <c r="Y117" s="41"/>
    </row>
    <row r="118" spans="1:25" hidden="1" outlineLevel="1" collapsed="1">
      <c r="A118" s="8">
        <v>43800</v>
      </c>
      <c r="B118" s="41">
        <v>5317.3820059199998</v>
      </c>
      <c r="C118" s="41">
        <f t="shared" ref="C118" si="459">I118+O118</f>
        <v>2704.7976260100004</v>
      </c>
      <c r="D118" s="41">
        <f t="shared" ref="D118" si="460">J118+P118</f>
        <v>2612.5843799099998</v>
      </c>
      <c r="E118" s="41">
        <f t="shared" ref="E118" si="461">K118+Q118</f>
        <v>1991.51265182</v>
      </c>
      <c r="F118" s="41">
        <f t="shared" ref="F118" si="462">L118+R118</f>
        <v>607.65284163000001</v>
      </c>
      <c r="G118" s="41">
        <f t="shared" ref="G118" si="463">M118+S118</f>
        <v>13.41888646</v>
      </c>
      <c r="H118" s="41">
        <f t="shared" ref="H118" si="464">SUM(I118:J118)</f>
        <v>4164.9179048999995</v>
      </c>
      <c r="I118" s="41">
        <v>2417.1594118100002</v>
      </c>
      <c r="J118" s="41">
        <f t="shared" ref="J118" si="465">SUM(K118:M118)</f>
        <v>1747.7584930899998</v>
      </c>
      <c r="K118" s="41">
        <v>1385.4339135299999</v>
      </c>
      <c r="L118" s="41">
        <v>355.70617927000001</v>
      </c>
      <c r="M118" s="41">
        <v>6.6184002900000003</v>
      </c>
      <c r="N118" s="41">
        <f t="shared" ref="N118" si="466">SUM(O118:P118)</f>
        <v>1152.46410102</v>
      </c>
      <c r="O118" s="41">
        <v>287.63821419999999</v>
      </c>
      <c r="P118" s="41">
        <f t="shared" ref="P118" si="467">SUM(Q118:S118)</f>
        <v>864.82588682000005</v>
      </c>
      <c r="Q118" s="41">
        <v>606.07873829000005</v>
      </c>
      <c r="R118" s="41">
        <v>251.94666236</v>
      </c>
      <c r="S118" s="41">
        <v>6.8004861700000001</v>
      </c>
      <c r="T118" s="41"/>
      <c r="U118" s="41"/>
      <c r="V118" s="41"/>
      <c r="W118" s="41"/>
      <c r="X118" s="41"/>
      <c r="Y118" s="41"/>
    </row>
    <row r="119" spans="1:25" hidden="1" outlineLevel="1" collapsed="1">
      <c r="A119" s="8">
        <v>43831</v>
      </c>
      <c r="B119" s="41">
        <v>5479.7525140999996</v>
      </c>
      <c r="C119" s="41">
        <f t="shared" ref="C119" si="468">I119+O119</f>
        <v>2740.73321734</v>
      </c>
      <c r="D119" s="41">
        <f t="shared" ref="D119" si="469">J119+P119</f>
        <v>2739.0192967599996</v>
      </c>
      <c r="E119" s="41">
        <f t="shared" ref="E119" si="470">K119+Q119</f>
        <v>2089.95397404</v>
      </c>
      <c r="F119" s="41">
        <f t="shared" ref="F119" si="471">L119+R119</f>
        <v>635.26392136999993</v>
      </c>
      <c r="G119" s="41">
        <f t="shared" ref="G119" si="472">M119+S119</f>
        <v>13.801401349999999</v>
      </c>
      <c r="H119" s="41">
        <f t="shared" ref="H119" si="473">SUM(I119:J119)</f>
        <v>4251.4819120100001</v>
      </c>
      <c r="I119" s="41">
        <v>2438.42305764</v>
      </c>
      <c r="J119" s="41">
        <f t="shared" ref="J119" si="474">SUM(K119:M119)</f>
        <v>1813.0588543699998</v>
      </c>
      <c r="K119" s="41">
        <v>1443.54375046</v>
      </c>
      <c r="L119" s="41">
        <v>362.96976556999999</v>
      </c>
      <c r="M119" s="41">
        <v>6.5453383399999998</v>
      </c>
      <c r="N119" s="41">
        <f t="shared" ref="N119" si="475">SUM(O119:P119)</f>
        <v>1228.27060209</v>
      </c>
      <c r="O119" s="41">
        <v>302.31015969999999</v>
      </c>
      <c r="P119" s="41">
        <f t="shared" ref="P119" si="476">SUM(Q119:S119)</f>
        <v>925.96044239000003</v>
      </c>
      <c r="Q119" s="41">
        <v>646.41022357999998</v>
      </c>
      <c r="R119" s="41">
        <v>272.2941558</v>
      </c>
      <c r="S119" s="41">
        <v>7.2560630100000001</v>
      </c>
      <c r="T119" s="41"/>
      <c r="U119" s="41"/>
      <c r="V119" s="41"/>
      <c r="W119" s="41"/>
      <c r="X119" s="41"/>
      <c r="Y119" s="41"/>
    </row>
    <row r="120" spans="1:25" hidden="1" outlineLevel="1" collapsed="1">
      <c r="A120" s="8">
        <v>43862</v>
      </c>
      <c r="B120" s="41">
        <v>5643.4385344999992</v>
      </c>
      <c r="C120" s="41">
        <f t="shared" ref="C120" si="477">I120+O120</f>
        <v>2836.9165971899997</v>
      </c>
      <c r="D120" s="41">
        <f t="shared" ref="D120" si="478">J120+P120</f>
        <v>2806.5219373099999</v>
      </c>
      <c r="E120" s="41">
        <f t="shared" ref="E120" si="479">K120+Q120</f>
        <v>2206.07051551</v>
      </c>
      <c r="F120" s="41">
        <f t="shared" ref="F120" si="480">L120+R120</f>
        <v>586.08900633999997</v>
      </c>
      <c r="G120" s="41">
        <f t="shared" ref="G120" si="481">M120+S120</f>
        <v>14.362415460000001</v>
      </c>
      <c r="H120" s="41">
        <f t="shared" ref="H120" si="482">SUM(I120:J120)</f>
        <v>4418.4679502199997</v>
      </c>
      <c r="I120" s="41">
        <v>2535.7861260499999</v>
      </c>
      <c r="J120" s="41">
        <f t="shared" ref="J120" si="483">SUM(K120:M120)</f>
        <v>1882.6818241700003</v>
      </c>
      <c r="K120" s="41">
        <v>1551.8032315800001</v>
      </c>
      <c r="L120" s="41">
        <v>324.31633305000003</v>
      </c>
      <c r="M120" s="41">
        <v>6.5622595400000003</v>
      </c>
      <c r="N120" s="41">
        <f t="shared" ref="N120" si="484">SUM(O120:P120)</f>
        <v>1224.9705842799999</v>
      </c>
      <c r="O120" s="41">
        <v>301.13047114</v>
      </c>
      <c r="P120" s="41">
        <f t="shared" ref="P120" si="485">SUM(Q120:S120)</f>
        <v>923.84011313999986</v>
      </c>
      <c r="Q120" s="41">
        <v>654.26728392999996</v>
      </c>
      <c r="R120" s="41">
        <v>261.77267329</v>
      </c>
      <c r="S120" s="41">
        <v>7.8001559199999999</v>
      </c>
      <c r="T120" s="41"/>
      <c r="U120" s="41"/>
      <c r="V120" s="41"/>
      <c r="W120" s="41"/>
      <c r="X120" s="41"/>
      <c r="Y120" s="41"/>
    </row>
    <row r="121" spans="1:25" hidden="1" outlineLevel="1" collapsed="1">
      <c r="A121" s="8">
        <v>43891</v>
      </c>
      <c r="B121" s="41">
        <v>6070.1287969000005</v>
      </c>
      <c r="C121" s="41">
        <f t="shared" ref="C121" si="486">I121+O121</f>
        <v>3160.7628649600001</v>
      </c>
      <c r="D121" s="41">
        <f t="shared" ref="D121" si="487">J121+P121</f>
        <v>2909.3659319400003</v>
      </c>
      <c r="E121" s="41">
        <f t="shared" ref="E121" si="488">K121+Q121</f>
        <v>2279.3445603300001</v>
      </c>
      <c r="F121" s="41">
        <f t="shared" ref="F121" si="489">L121+R121</f>
        <v>613.63432755000008</v>
      </c>
      <c r="G121" s="41">
        <f t="shared" ref="G121" si="490">M121+S121</f>
        <v>16.387044060000001</v>
      </c>
      <c r="H121" s="41">
        <f t="shared" ref="H121" si="491">SUM(I121:J121)</f>
        <v>4669.2345805499999</v>
      </c>
      <c r="I121" s="41">
        <v>2782.1131931899999</v>
      </c>
      <c r="J121" s="41">
        <f t="shared" ref="J121" si="492">SUM(K121:M121)</f>
        <v>1887.1213873600002</v>
      </c>
      <c r="K121" s="41">
        <v>1547.95123072</v>
      </c>
      <c r="L121" s="41">
        <v>332.81425675000003</v>
      </c>
      <c r="M121" s="41">
        <v>6.3558998899999999</v>
      </c>
      <c r="N121" s="41">
        <f t="shared" ref="N121" si="493">SUM(O121:P121)</f>
        <v>1400.8942163500001</v>
      </c>
      <c r="O121" s="41">
        <v>378.64967177</v>
      </c>
      <c r="P121" s="41">
        <f t="shared" ref="P121" si="494">SUM(Q121:S121)</f>
        <v>1022.24454458</v>
      </c>
      <c r="Q121" s="41">
        <v>731.39332961000002</v>
      </c>
      <c r="R121" s="41">
        <v>280.8200708</v>
      </c>
      <c r="S121" s="41">
        <v>10.031144169999999</v>
      </c>
      <c r="T121" s="41"/>
      <c r="U121" s="41"/>
      <c r="V121" s="41"/>
      <c r="W121" s="41"/>
      <c r="X121" s="41"/>
      <c r="Y121" s="41"/>
    </row>
    <row r="122" spans="1:25" hidden="1" outlineLevel="1" collapsed="1">
      <c r="A122" s="8">
        <v>43922</v>
      </c>
      <c r="B122" s="41">
        <v>6762.8819963400001</v>
      </c>
      <c r="C122" s="41">
        <f t="shared" ref="C122" si="495">I122+O122</f>
        <v>3943.1295071999998</v>
      </c>
      <c r="D122" s="41">
        <f t="shared" ref="D122" si="496">J122+P122</f>
        <v>2819.7524891399999</v>
      </c>
      <c r="E122" s="41">
        <f t="shared" ref="E122" si="497">K122+Q122</f>
        <v>2199.6003194199998</v>
      </c>
      <c r="F122" s="41">
        <f t="shared" ref="F122" si="498">L122+R122</f>
        <v>604.11056993</v>
      </c>
      <c r="G122" s="41">
        <f t="shared" ref="G122" si="499">M122+S122</f>
        <v>16.041599789999999</v>
      </c>
      <c r="H122" s="41">
        <f t="shared" ref="H122" si="500">SUM(I122:J122)</f>
        <v>5467.6710778300003</v>
      </c>
      <c r="I122" s="41">
        <v>3578.4641124099999</v>
      </c>
      <c r="J122" s="41">
        <f t="shared" ref="J122" si="501">SUM(K122:M122)</f>
        <v>1889.20696542</v>
      </c>
      <c r="K122" s="41">
        <v>1545.3428261199999</v>
      </c>
      <c r="L122" s="41">
        <v>337.4756395</v>
      </c>
      <c r="M122" s="41">
        <v>6.3884998</v>
      </c>
      <c r="N122" s="41">
        <f t="shared" ref="N122" si="502">SUM(O122:P122)</f>
        <v>1295.2109185100001</v>
      </c>
      <c r="O122" s="41">
        <v>364.66539478999999</v>
      </c>
      <c r="P122" s="41">
        <f t="shared" ref="P122" si="503">SUM(Q122:S122)</f>
        <v>930.54552372000001</v>
      </c>
      <c r="Q122" s="41">
        <v>654.25749329999996</v>
      </c>
      <c r="R122" s="41">
        <v>266.63493043</v>
      </c>
      <c r="S122" s="41">
        <v>9.6530999899999994</v>
      </c>
      <c r="T122" s="41"/>
      <c r="U122" s="41"/>
      <c r="V122" s="41"/>
      <c r="W122" s="41"/>
      <c r="X122" s="41"/>
      <c r="Y122" s="41"/>
    </row>
    <row r="123" spans="1:25" hidden="1" outlineLevel="1" collapsed="1">
      <c r="A123" s="8">
        <v>43952</v>
      </c>
      <c r="B123" s="41">
        <v>7193.9453411800005</v>
      </c>
      <c r="C123" s="41">
        <f t="shared" ref="C123" si="504">I123+O123</f>
        <v>4409.4526812499998</v>
      </c>
      <c r="D123" s="41">
        <f t="shared" ref="D123" si="505">J123+P123</f>
        <v>2784.4926599300002</v>
      </c>
      <c r="E123" s="41">
        <f t="shared" ref="E123" si="506">K123+Q123</f>
        <v>2167.6068530799998</v>
      </c>
      <c r="F123" s="41">
        <f t="shared" ref="F123" si="507">L123+R123</f>
        <v>600.80967899999996</v>
      </c>
      <c r="G123" s="41">
        <f t="shared" ref="G123" si="508">M123+S123</f>
        <v>16.076127849999999</v>
      </c>
      <c r="H123" s="41">
        <f t="shared" ref="H123" si="509">SUM(I123:J123)</f>
        <v>5916.7216799300004</v>
      </c>
      <c r="I123" s="41">
        <v>4035.5503047000002</v>
      </c>
      <c r="J123" s="41">
        <f t="shared" ref="J123" si="510">SUM(K123:M123)</f>
        <v>1881.17137523</v>
      </c>
      <c r="K123" s="41">
        <v>1535.89657238</v>
      </c>
      <c r="L123" s="41">
        <v>338.85918655</v>
      </c>
      <c r="M123" s="41">
        <v>6.4156162999999999</v>
      </c>
      <c r="N123" s="41">
        <f t="shared" ref="N123" si="511">SUM(O123:P123)</f>
        <v>1277.2236612500001</v>
      </c>
      <c r="O123" s="41">
        <v>373.90237654999999</v>
      </c>
      <c r="P123" s="41">
        <f t="shared" ref="P123" si="512">SUM(Q123:S123)</f>
        <v>903.32128470000009</v>
      </c>
      <c r="Q123" s="41">
        <v>631.7102807</v>
      </c>
      <c r="R123" s="41">
        <v>261.95049245000001</v>
      </c>
      <c r="S123" s="41">
        <v>9.6605115500000007</v>
      </c>
      <c r="T123" s="41"/>
      <c r="U123" s="41"/>
      <c r="V123" s="41"/>
      <c r="W123" s="41"/>
      <c r="X123" s="41"/>
      <c r="Y123" s="41"/>
    </row>
    <row r="124" spans="1:25" hidden="1" outlineLevel="1" collapsed="1">
      <c r="A124" s="8">
        <v>43983</v>
      </c>
      <c r="B124" s="41">
        <v>7579.0164054399993</v>
      </c>
      <c r="C124" s="41">
        <f t="shared" ref="C124" si="513">I124+O124</f>
        <v>4782.8654575199998</v>
      </c>
      <c r="D124" s="41">
        <f t="shared" ref="D124" si="514">J124+P124</f>
        <v>2796.1509479199999</v>
      </c>
      <c r="E124" s="41">
        <f t="shared" ref="E124" si="515">K124+Q124</f>
        <v>2163.5440225900002</v>
      </c>
      <c r="F124" s="41">
        <f t="shared" ref="F124" si="516">L124+R124</f>
        <v>616.08743750999997</v>
      </c>
      <c r="G124" s="41">
        <f t="shared" ref="G124" si="517">M124+S124</f>
        <v>16.519487819999998</v>
      </c>
      <c r="H124" s="41">
        <f t="shared" ref="H124" si="518">SUM(I124:J124)</f>
        <v>6289.8372511300004</v>
      </c>
      <c r="I124" s="41">
        <v>4411.8930541</v>
      </c>
      <c r="J124" s="41">
        <f t="shared" ref="J124" si="519">SUM(K124:M124)</f>
        <v>1877.9441970299999</v>
      </c>
      <c r="K124" s="41">
        <v>1516.0406517399999</v>
      </c>
      <c r="L124" s="41">
        <v>355.44497015000002</v>
      </c>
      <c r="M124" s="41">
        <v>6.4585751399999998</v>
      </c>
      <c r="N124" s="41">
        <f t="shared" ref="N124" si="520">SUM(O124:P124)</f>
        <v>1289.1791543099998</v>
      </c>
      <c r="O124" s="41">
        <v>370.97240341999998</v>
      </c>
      <c r="P124" s="41">
        <f t="shared" ref="P124" si="521">SUM(Q124:S124)</f>
        <v>918.20675088999997</v>
      </c>
      <c r="Q124" s="41">
        <v>647.50337085000001</v>
      </c>
      <c r="R124" s="41">
        <v>260.64246736000001</v>
      </c>
      <c r="S124" s="41">
        <v>10.060912679999999</v>
      </c>
      <c r="T124" s="41"/>
      <c r="U124" s="41"/>
      <c r="V124" s="41"/>
      <c r="W124" s="41"/>
      <c r="X124" s="41"/>
      <c r="Y124" s="41"/>
    </row>
    <row r="125" spans="1:25" hidden="1" outlineLevel="1" collapsed="1">
      <c r="A125" s="8">
        <v>44013</v>
      </c>
      <c r="B125" s="41">
        <v>7373.21630792</v>
      </c>
      <c r="C125" s="41">
        <f t="shared" ref="C125" si="522">I125+O125</f>
        <v>4566.4148276900005</v>
      </c>
      <c r="D125" s="41">
        <f t="shared" ref="D125" si="523">J125+P125</f>
        <v>2806.8014802299999</v>
      </c>
      <c r="E125" s="41">
        <f t="shared" ref="E125" si="524">K125+Q125</f>
        <v>2171.3083512899998</v>
      </c>
      <c r="F125" s="41">
        <f t="shared" ref="F125" si="525">L125+R125</f>
        <v>618.26875788000007</v>
      </c>
      <c r="G125" s="41">
        <f t="shared" ref="G125" si="526">M125+S125</f>
        <v>17.224371059999999</v>
      </c>
      <c r="H125" s="41">
        <f t="shared" ref="H125" si="527">SUM(I125:J125)</f>
        <v>6028.9662020699998</v>
      </c>
      <c r="I125" s="41">
        <v>4162.8406698500003</v>
      </c>
      <c r="J125" s="41">
        <f t="shared" ref="J125" si="528">SUM(K125:M125)</f>
        <v>1866.1255322199997</v>
      </c>
      <c r="K125" s="41">
        <v>1502.0835110999999</v>
      </c>
      <c r="L125" s="41">
        <v>357.58634211999998</v>
      </c>
      <c r="M125" s="41">
        <v>6.4556789999999999</v>
      </c>
      <c r="N125" s="41">
        <f t="shared" ref="N125" si="529">SUM(O125:P125)</f>
        <v>1344.2501058500002</v>
      </c>
      <c r="O125" s="41">
        <v>403.57415784</v>
      </c>
      <c r="P125" s="41">
        <f t="shared" ref="P125" si="530">SUM(Q125:S125)</f>
        <v>940.67594801000007</v>
      </c>
      <c r="Q125" s="41">
        <v>669.22484019000001</v>
      </c>
      <c r="R125" s="41">
        <v>260.68241576000003</v>
      </c>
      <c r="S125" s="41">
        <v>10.768692059999999</v>
      </c>
      <c r="T125" s="41"/>
      <c r="U125" s="41"/>
      <c r="V125" s="41"/>
      <c r="W125" s="41"/>
      <c r="X125" s="41"/>
      <c r="Y125" s="41"/>
    </row>
    <row r="126" spans="1:25" hidden="1" outlineLevel="1" collapsed="1">
      <c r="A126" s="8">
        <v>44044</v>
      </c>
      <c r="B126" s="41">
        <v>6789.1811426699996</v>
      </c>
      <c r="C126" s="41">
        <f t="shared" ref="C126" si="531">I126+O126</f>
        <v>4018.01060598</v>
      </c>
      <c r="D126" s="41">
        <f t="shared" ref="D126" si="532">J126+P126</f>
        <v>2771.1705366900001</v>
      </c>
      <c r="E126" s="41">
        <f t="shared" ref="E126" si="533">K126+Q126</f>
        <v>2136.4278355199999</v>
      </c>
      <c r="F126" s="41">
        <f t="shared" ref="F126" si="534">L126+R126</f>
        <v>617.68409922000001</v>
      </c>
      <c r="G126" s="41">
        <f t="shared" ref="G126" si="535">M126+S126</f>
        <v>17.05860195</v>
      </c>
      <c r="H126" s="41">
        <f t="shared" ref="H126" si="536">SUM(I126:J126)</f>
        <v>5451.2971031099996</v>
      </c>
      <c r="I126" s="41">
        <v>3594.4649773699998</v>
      </c>
      <c r="J126" s="41">
        <f t="shared" ref="J126" si="537">SUM(K126:M126)</f>
        <v>1856.83212574</v>
      </c>
      <c r="K126" s="41">
        <v>1485.58114065</v>
      </c>
      <c r="L126" s="41">
        <v>364.77830155999999</v>
      </c>
      <c r="M126" s="41">
        <v>6.4726835300000003</v>
      </c>
      <c r="N126" s="41">
        <f t="shared" ref="N126" si="538">SUM(O126:P126)</f>
        <v>1337.88403956</v>
      </c>
      <c r="O126" s="41">
        <v>423.54562860999999</v>
      </c>
      <c r="P126" s="41">
        <f t="shared" ref="P126" si="539">SUM(Q126:S126)</f>
        <v>914.33841094999991</v>
      </c>
      <c r="Q126" s="41">
        <v>650.84669486999996</v>
      </c>
      <c r="R126" s="41">
        <v>252.90579765999999</v>
      </c>
      <c r="S126" s="41">
        <v>10.58591842</v>
      </c>
      <c r="T126" s="41"/>
      <c r="U126" s="41"/>
      <c r="V126" s="41"/>
      <c r="W126" s="41"/>
      <c r="X126" s="41"/>
      <c r="Y126" s="41"/>
    </row>
    <row r="127" spans="1:25" hidden="1" outlineLevel="1" collapsed="1">
      <c r="A127" s="8">
        <v>44075</v>
      </c>
      <c r="B127" s="41">
        <v>6669.2065315199998</v>
      </c>
      <c r="C127" s="41">
        <f t="shared" ref="C127" si="540">I127+O127</f>
        <v>3892.4378095500001</v>
      </c>
      <c r="D127" s="41">
        <f t="shared" ref="D127" si="541">J127+P127</f>
        <v>2776.7687219700001</v>
      </c>
      <c r="E127" s="41">
        <f t="shared" ref="E127" si="542">K127+Q127</f>
        <v>2124.2185718999999</v>
      </c>
      <c r="F127" s="41">
        <f t="shared" ref="F127" si="543">L127+R127</f>
        <v>635.25181585999997</v>
      </c>
      <c r="G127" s="41">
        <f t="shared" ref="G127" si="544">M127+S127</f>
        <v>17.29833421</v>
      </c>
      <c r="H127" s="41">
        <f t="shared" ref="H127" si="545">SUM(I127:J127)</f>
        <v>5324.6771817099998</v>
      </c>
      <c r="I127" s="41">
        <v>3447.85503612</v>
      </c>
      <c r="J127" s="41">
        <f t="shared" ref="J127" si="546">SUM(K127:M127)</f>
        <v>1876.82214559</v>
      </c>
      <c r="K127" s="41">
        <v>1492.33401542</v>
      </c>
      <c r="L127" s="41">
        <v>378.06089617999999</v>
      </c>
      <c r="M127" s="41">
        <v>6.4272339900000004</v>
      </c>
      <c r="N127" s="41">
        <f t="shared" ref="N127" si="547">SUM(O127:P127)</f>
        <v>1344.52934981</v>
      </c>
      <c r="O127" s="41">
        <v>444.58277342999997</v>
      </c>
      <c r="P127" s="41">
        <f t="shared" ref="P127" si="548">SUM(Q127:S127)</f>
        <v>899.94657638000001</v>
      </c>
      <c r="Q127" s="41">
        <v>631.88455648000001</v>
      </c>
      <c r="R127" s="41">
        <v>257.19091967999998</v>
      </c>
      <c r="S127" s="41">
        <v>10.871100220000001</v>
      </c>
      <c r="T127" s="41"/>
      <c r="U127" s="41"/>
      <c r="V127" s="41"/>
      <c r="W127" s="41"/>
      <c r="X127" s="41"/>
      <c r="Y127" s="41"/>
    </row>
    <row r="128" spans="1:25" hidden="1" outlineLevel="1" collapsed="1">
      <c r="A128" s="8">
        <v>44105</v>
      </c>
      <c r="B128" s="41">
        <v>6833.4282457299996</v>
      </c>
      <c r="C128" s="41">
        <f t="shared" ref="C128" si="549">I128+O128</f>
        <v>4009.40379648</v>
      </c>
      <c r="D128" s="41">
        <f t="shared" ref="D128" si="550">J128+P128</f>
        <v>2824.0244492500001</v>
      </c>
      <c r="E128" s="41">
        <f t="shared" ref="E128" si="551">K128+Q128</f>
        <v>2159.0657675699999</v>
      </c>
      <c r="F128" s="41">
        <f t="shared" ref="F128" si="552">L128+R128</f>
        <v>646.78910128999996</v>
      </c>
      <c r="G128" s="41">
        <f t="shared" ref="G128" si="553">M128+S128</f>
        <v>18.16958039</v>
      </c>
      <c r="H128" s="41">
        <f t="shared" ref="H128" si="554">SUM(I128:J128)</f>
        <v>5474.6651144899997</v>
      </c>
      <c r="I128" s="41">
        <v>3568.8871757799998</v>
      </c>
      <c r="J128" s="41">
        <f t="shared" ref="J128" si="555">SUM(K128:M128)</f>
        <v>1905.7779387099999</v>
      </c>
      <c r="K128" s="41">
        <v>1508.90619952</v>
      </c>
      <c r="L128" s="41">
        <v>390.36355228999997</v>
      </c>
      <c r="M128" s="41">
        <v>6.5081869000000001</v>
      </c>
      <c r="N128" s="41">
        <f t="shared" ref="N128" si="556">SUM(O128:P128)</f>
        <v>1358.7631312399999</v>
      </c>
      <c r="O128" s="41">
        <v>440.51662069999998</v>
      </c>
      <c r="P128" s="41">
        <f t="shared" ref="P128" si="557">SUM(Q128:S128)</f>
        <v>918.24651054000003</v>
      </c>
      <c r="Q128" s="41">
        <v>650.15956804999996</v>
      </c>
      <c r="R128" s="41">
        <v>256.42554899999999</v>
      </c>
      <c r="S128" s="41">
        <v>11.66139349</v>
      </c>
      <c r="T128" s="41"/>
      <c r="U128" s="41"/>
      <c r="V128" s="41"/>
      <c r="W128" s="41"/>
      <c r="X128" s="41"/>
      <c r="Y128" s="41"/>
    </row>
    <row r="129" spans="1:25" hidden="1" outlineLevel="1" collapsed="1">
      <c r="A129" s="8">
        <v>44136</v>
      </c>
      <c r="B129" s="41">
        <v>6857.6755014299997</v>
      </c>
      <c r="C129" s="41">
        <f t="shared" ref="C129" si="558">I129+O129</f>
        <v>4040.6909510599999</v>
      </c>
      <c r="D129" s="41">
        <f t="shared" ref="D129" si="559">J129+P129</f>
        <v>2816.9845503700003</v>
      </c>
      <c r="E129" s="41">
        <f t="shared" ref="E129" si="560">K129+Q129</f>
        <v>2148.5567893799998</v>
      </c>
      <c r="F129" s="41">
        <f t="shared" ref="F129" si="561">L129+R129</f>
        <v>649.12980777999996</v>
      </c>
      <c r="G129" s="41">
        <f t="shared" ref="G129" si="562">M129+S129</f>
        <v>19.297953209999999</v>
      </c>
      <c r="H129" s="41">
        <f t="shared" ref="H129" si="563">SUM(I129:J129)</f>
        <v>5488.36525523</v>
      </c>
      <c r="I129" s="41">
        <v>3583.67001428</v>
      </c>
      <c r="J129" s="41">
        <f t="shared" ref="J129" si="564">SUM(K129:M129)</f>
        <v>1904.6952409500002</v>
      </c>
      <c r="K129" s="41">
        <v>1507.2052891200001</v>
      </c>
      <c r="L129" s="41">
        <v>390.83725055000002</v>
      </c>
      <c r="M129" s="41">
        <v>6.6527012799999996</v>
      </c>
      <c r="N129" s="41">
        <f t="shared" ref="N129" si="565">SUM(O129:P129)</f>
        <v>1369.3102461999999</v>
      </c>
      <c r="O129" s="41">
        <v>457.02093678</v>
      </c>
      <c r="P129" s="41">
        <f t="shared" ref="P129" si="566">SUM(Q129:S129)</f>
        <v>912.28930942</v>
      </c>
      <c r="Q129" s="41">
        <v>641.35150025999997</v>
      </c>
      <c r="R129" s="41">
        <v>258.29255723</v>
      </c>
      <c r="S129" s="41">
        <v>12.645251930000001</v>
      </c>
      <c r="T129" s="41"/>
      <c r="U129" s="41"/>
      <c r="V129" s="41"/>
      <c r="W129" s="41"/>
      <c r="X129" s="41"/>
      <c r="Y129" s="41"/>
    </row>
    <row r="130" spans="1:25" hidden="1" outlineLevel="1" collapsed="1">
      <c r="A130" s="8">
        <v>44166</v>
      </c>
      <c r="B130" s="41">
        <v>7113.5816954199991</v>
      </c>
      <c r="C130" s="41">
        <f t="shared" ref="C130" si="567">I130+O130</f>
        <v>4283.5688034999994</v>
      </c>
      <c r="D130" s="41">
        <f t="shared" ref="D130" si="568">J130+P130</f>
        <v>2830.0128919200001</v>
      </c>
      <c r="E130" s="41">
        <f t="shared" ref="E130" si="569">K130+Q130</f>
        <v>2166.2024436000002</v>
      </c>
      <c r="F130" s="41">
        <f t="shared" ref="F130" si="570">L130+R130</f>
        <v>644.27765180000006</v>
      </c>
      <c r="G130" s="41">
        <f t="shared" ref="G130" si="571">M130+S130</f>
        <v>19.532796519999998</v>
      </c>
      <c r="H130" s="41">
        <f t="shared" ref="H130" si="572">SUM(I130:J130)</f>
        <v>5743.5473427199995</v>
      </c>
      <c r="I130" s="41">
        <v>3817.4145120899998</v>
      </c>
      <c r="J130" s="41">
        <f t="shared" ref="J130" si="573">SUM(K130:M130)</f>
        <v>1926.1328306300002</v>
      </c>
      <c r="K130" s="41">
        <v>1523.8088939300001</v>
      </c>
      <c r="L130" s="41">
        <v>395.56427896000002</v>
      </c>
      <c r="M130" s="41">
        <v>6.7596577399999997</v>
      </c>
      <c r="N130" s="41">
        <f t="shared" ref="N130" si="574">SUM(O130:P130)</f>
        <v>1370.0343527</v>
      </c>
      <c r="O130" s="41">
        <v>466.15429140999998</v>
      </c>
      <c r="P130" s="41">
        <f t="shared" ref="P130" si="575">SUM(Q130:S130)</f>
        <v>903.88006128999996</v>
      </c>
      <c r="Q130" s="41">
        <v>642.39354966999997</v>
      </c>
      <c r="R130" s="41">
        <v>248.71337284000001</v>
      </c>
      <c r="S130" s="41">
        <v>12.77313878</v>
      </c>
      <c r="T130" s="41"/>
      <c r="U130" s="41"/>
      <c r="V130" s="41"/>
      <c r="W130" s="41"/>
      <c r="X130" s="41"/>
      <c r="Y130" s="41"/>
    </row>
    <row r="131" spans="1:25" hidden="1" outlineLevel="1" collapsed="1">
      <c r="A131" s="8">
        <v>44197</v>
      </c>
      <c r="B131" s="41">
        <v>7259.0116169300009</v>
      </c>
      <c r="C131" s="41">
        <f t="shared" ref="C131" si="576">I131+O131</f>
        <v>4369.4780528500005</v>
      </c>
      <c r="D131" s="41">
        <f t="shared" ref="D131" si="577">J131+P131</f>
        <v>2889.5335640799999</v>
      </c>
      <c r="E131" s="41">
        <f t="shared" ref="E131" si="578">K131+Q131</f>
        <v>2223.7500098400001</v>
      </c>
      <c r="F131" s="41">
        <f t="shared" ref="F131" si="579">L131+R131</f>
        <v>644.19327711000005</v>
      </c>
      <c r="G131" s="41">
        <f t="shared" ref="G131" si="580">M131+S131</f>
        <v>21.590277129999997</v>
      </c>
      <c r="H131" s="41">
        <f t="shared" ref="H131" si="581">SUM(I131:J131)</f>
        <v>5845.08421327</v>
      </c>
      <c r="I131" s="41">
        <v>3844.4018429500002</v>
      </c>
      <c r="J131" s="41">
        <f t="shared" ref="J131" si="582">SUM(K131:M131)</f>
        <v>2000.68237032</v>
      </c>
      <c r="K131" s="41">
        <v>1593.80741629</v>
      </c>
      <c r="L131" s="41">
        <v>399.61750243</v>
      </c>
      <c r="M131" s="41">
        <v>7.2574515999999996</v>
      </c>
      <c r="N131" s="41">
        <f t="shared" ref="N131" si="583">SUM(O131:P131)</f>
        <v>1413.92740366</v>
      </c>
      <c r="O131" s="41">
        <v>525.07620989999998</v>
      </c>
      <c r="P131" s="41">
        <f t="shared" ref="P131" si="584">SUM(Q131:S131)</f>
        <v>888.85119376</v>
      </c>
      <c r="Q131" s="41">
        <v>629.94259354999997</v>
      </c>
      <c r="R131" s="41">
        <v>244.57577467999999</v>
      </c>
      <c r="S131" s="41">
        <v>14.332825529999999</v>
      </c>
      <c r="T131" s="41"/>
      <c r="U131" s="41"/>
      <c r="V131" s="41"/>
      <c r="W131" s="41"/>
      <c r="X131" s="41"/>
      <c r="Y131" s="41"/>
    </row>
    <row r="132" spans="1:25" hidden="1" outlineLevel="1" collapsed="1">
      <c r="A132" s="8">
        <v>44228</v>
      </c>
      <c r="B132" s="41">
        <v>7275.2074297599993</v>
      </c>
      <c r="C132" s="41">
        <f t="shared" ref="C132" si="585">I132+O132</f>
        <v>4406.9085377900001</v>
      </c>
      <c r="D132" s="41">
        <f t="shared" ref="D132" si="586">J132+P132</f>
        <v>2868.2988919700001</v>
      </c>
      <c r="E132" s="41">
        <f t="shared" ref="E132" si="587">K132+Q132</f>
        <v>2203.59409151</v>
      </c>
      <c r="F132" s="41">
        <f t="shared" ref="F132" si="588">L132+R132</f>
        <v>642.99025094000001</v>
      </c>
      <c r="G132" s="41">
        <f t="shared" ref="G132" si="589">M132+S132</f>
        <v>21.714549520000002</v>
      </c>
      <c r="H132" s="41">
        <f t="shared" ref="H132" si="590">SUM(I132:J132)</f>
        <v>5873.0455562799998</v>
      </c>
      <c r="I132" s="41">
        <v>3858.6339659199998</v>
      </c>
      <c r="J132" s="41">
        <f t="shared" ref="J132" si="591">SUM(K132:M132)</f>
        <v>2014.41159036</v>
      </c>
      <c r="K132" s="41">
        <v>1603.48704324</v>
      </c>
      <c r="L132" s="41">
        <v>403.67530800999998</v>
      </c>
      <c r="M132" s="41">
        <v>7.2492391100000004</v>
      </c>
      <c r="N132" s="41">
        <f t="shared" ref="N132" si="592">SUM(O132:P132)</f>
        <v>1402.1618734799999</v>
      </c>
      <c r="O132" s="41">
        <v>548.27457187000005</v>
      </c>
      <c r="P132" s="41">
        <f t="shared" ref="P132" si="593">SUM(Q132:S132)</f>
        <v>853.88730161000001</v>
      </c>
      <c r="Q132" s="41">
        <v>600.10704826999995</v>
      </c>
      <c r="R132" s="41">
        <v>239.31494293</v>
      </c>
      <c r="S132" s="41">
        <v>14.465310410000001</v>
      </c>
      <c r="T132" s="41"/>
      <c r="U132" s="41"/>
      <c r="V132" s="41"/>
      <c r="W132" s="41"/>
      <c r="X132" s="41"/>
      <c r="Y132" s="41"/>
    </row>
    <row r="133" spans="1:25" hidden="1" outlineLevel="1" collapsed="1">
      <c r="A133" s="8">
        <v>44256</v>
      </c>
      <c r="B133" s="41">
        <v>7014.4899821600002</v>
      </c>
      <c r="C133" s="41">
        <f t="shared" ref="C133" si="594">I133+O133</f>
        <v>4162.99212257</v>
      </c>
      <c r="D133" s="41">
        <f t="shared" ref="D133" si="595">J133+P133</f>
        <v>2851.4978595899997</v>
      </c>
      <c r="E133" s="41">
        <f t="shared" ref="E133" si="596">K133+Q133</f>
        <v>2184.5749529300001</v>
      </c>
      <c r="F133" s="41">
        <f t="shared" ref="F133" si="597">L133+R133</f>
        <v>641.74410407000005</v>
      </c>
      <c r="G133" s="41">
        <f t="shared" ref="G133" si="598">M133+S133</f>
        <v>25.17880259</v>
      </c>
      <c r="H133" s="41">
        <f t="shared" ref="H133" si="599">SUM(I133:J133)</f>
        <v>5666.7462366</v>
      </c>
      <c r="I133" s="41">
        <v>3632.0796077800001</v>
      </c>
      <c r="J133" s="41">
        <f t="shared" ref="J133" si="600">SUM(K133:M133)</f>
        <v>2034.6666288199999</v>
      </c>
      <c r="K133" s="41">
        <v>1619.9529577799999</v>
      </c>
      <c r="L133" s="41">
        <v>407.37805925999999</v>
      </c>
      <c r="M133" s="41">
        <v>7.3356117799999998</v>
      </c>
      <c r="N133" s="41">
        <f t="shared" ref="N133" si="601">SUM(O133:P133)</f>
        <v>1347.74374556</v>
      </c>
      <c r="O133" s="41">
        <v>530.91251479000005</v>
      </c>
      <c r="P133" s="41">
        <f t="shared" ref="P133" si="602">SUM(Q133:S133)</f>
        <v>816.83123076999993</v>
      </c>
      <c r="Q133" s="41">
        <v>564.62199514999998</v>
      </c>
      <c r="R133" s="41">
        <v>234.36604481000001</v>
      </c>
      <c r="S133" s="41">
        <v>17.843190809999999</v>
      </c>
      <c r="T133" s="41"/>
      <c r="U133" s="41"/>
      <c r="V133" s="41"/>
      <c r="W133" s="41"/>
      <c r="X133" s="41"/>
      <c r="Y133" s="41"/>
    </row>
    <row r="134" spans="1:25" hidden="1" outlineLevel="1" collapsed="1">
      <c r="A134" s="8">
        <v>44287</v>
      </c>
      <c r="B134" s="41">
        <v>7022.7232383699993</v>
      </c>
      <c r="C134" s="41">
        <f t="shared" ref="C134" si="603">I134+O134</f>
        <v>4194.4434170699997</v>
      </c>
      <c r="D134" s="41">
        <f t="shared" ref="D134" si="604">J134+P134</f>
        <v>2828.2798213000001</v>
      </c>
      <c r="E134" s="41">
        <f t="shared" ref="E134" si="605">K134+Q134</f>
        <v>2158.01081574</v>
      </c>
      <c r="F134" s="41">
        <f t="shared" ref="F134" si="606">L134+R134</f>
        <v>644.23726039999997</v>
      </c>
      <c r="G134" s="41">
        <f t="shared" ref="G134" si="607">M134+S134</f>
        <v>26.03174516</v>
      </c>
      <c r="H134" s="41">
        <f t="shared" ref="H134" si="608">SUM(I134:J134)</f>
        <v>5696.2010420400002</v>
      </c>
      <c r="I134" s="41">
        <v>3657.7082881599999</v>
      </c>
      <c r="J134" s="41">
        <f t="shared" ref="J134" si="609">SUM(K134:M134)</f>
        <v>2038.49275388</v>
      </c>
      <c r="K134" s="41">
        <v>1615.69640078</v>
      </c>
      <c r="L134" s="41">
        <v>415.29431398999998</v>
      </c>
      <c r="M134" s="41">
        <v>7.5020391100000001</v>
      </c>
      <c r="N134" s="41">
        <f t="shared" ref="N134" si="610">SUM(O134:P134)</f>
        <v>1326.52219633</v>
      </c>
      <c r="O134" s="41">
        <v>536.73512890999996</v>
      </c>
      <c r="P134" s="41">
        <f t="shared" ref="P134" si="611">SUM(Q134:S134)</f>
        <v>789.78706741999997</v>
      </c>
      <c r="Q134" s="41">
        <v>542.31441496000002</v>
      </c>
      <c r="R134" s="41">
        <v>228.94294640999999</v>
      </c>
      <c r="S134" s="41">
        <v>18.529706050000001</v>
      </c>
      <c r="T134" s="41"/>
      <c r="U134" s="41"/>
      <c r="V134" s="41"/>
      <c r="W134" s="41"/>
      <c r="X134" s="41"/>
      <c r="Y134" s="41"/>
    </row>
    <row r="135" spans="1:25" hidden="1" outlineLevel="1" collapsed="1">
      <c r="A135" s="8">
        <v>44317</v>
      </c>
      <c r="B135" s="41">
        <v>7069.2837853199999</v>
      </c>
      <c r="C135" s="41">
        <f t="shared" ref="C135" si="612">I135+O135</f>
        <v>4262.37743546</v>
      </c>
      <c r="D135" s="41">
        <f t="shared" ref="D135" si="613">J135+P135</f>
        <v>2806.9063498599999</v>
      </c>
      <c r="E135" s="41">
        <f t="shared" ref="E135" si="614">K135+Q135</f>
        <v>2132.0449150200002</v>
      </c>
      <c r="F135" s="41">
        <f t="shared" ref="F135" si="615">L135+R135</f>
        <v>648.55216415999996</v>
      </c>
      <c r="G135" s="41">
        <f t="shared" ref="G135" si="616">M135+S135</f>
        <v>26.309270680000001</v>
      </c>
      <c r="H135" s="41">
        <f t="shared" ref="H135" si="617">SUM(I135:J135)</f>
        <v>5757.6768377999997</v>
      </c>
      <c r="I135" s="41">
        <v>3712.6168115099999</v>
      </c>
      <c r="J135" s="41">
        <f t="shared" ref="J135" si="618">SUM(K135:M135)</f>
        <v>2045.06002629</v>
      </c>
      <c r="K135" s="41">
        <v>1609.6429521499999</v>
      </c>
      <c r="L135" s="41">
        <v>427.82459054999998</v>
      </c>
      <c r="M135" s="41">
        <v>7.5924835899999996</v>
      </c>
      <c r="N135" s="41">
        <f t="shared" ref="N135" si="619">SUM(O135:P135)</f>
        <v>1311.6069475200002</v>
      </c>
      <c r="O135" s="41">
        <v>549.76062394999997</v>
      </c>
      <c r="P135" s="41">
        <f t="shared" ref="P135" si="620">SUM(Q135:S135)</f>
        <v>761.8463235700001</v>
      </c>
      <c r="Q135" s="41">
        <v>522.40196287000003</v>
      </c>
      <c r="R135" s="41">
        <v>220.72757361000001</v>
      </c>
      <c r="S135" s="41">
        <v>18.71678709</v>
      </c>
      <c r="T135" s="41"/>
      <c r="U135" s="41"/>
      <c r="V135" s="41"/>
      <c r="W135" s="41"/>
      <c r="X135" s="41"/>
      <c r="Y135" s="41"/>
    </row>
    <row r="136" spans="1:25" hidden="1" outlineLevel="1" collapsed="1">
      <c r="A136" s="8">
        <v>44348</v>
      </c>
      <c r="B136" s="41">
        <v>7123.9680390700005</v>
      </c>
      <c r="C136" s="41">
        <f t="shared" ref="C136" si="621">I136+O136</f>
        <v>4345.6134985799999</v>
      </c>
      <c r="D136" s="41">
        <f t="shared" ref="D136" si="622">J136+P136</f>
        <v>2778.3545404900001</v>
      </c>
      <c r="E136" s="41">
        <f t="shared" ref="E136" si="623">K136+Q136</f>
        <v>2114.2727582299999</v>
      </c>
      <c r="F136" s="41">
        <f t="shared" ref="F136" si="624">L136+R136</f>
        <v>637.59729255000002</v>
      </c>
      <c r="G136" s="41">
        <f t="shared" ref="G136" si="625">M136+S136</f>
        <v>26.484489709999998</v>
      </c>
      <c r="H136" s="41">
        <f t="shared" ref="H136" si="626">SUM(I136:J136)</f>
        <v>5849.0293712800003</v>
      </c>
      <c r="I136" s="41">
        <v>3801.90820906</v>
      </c>
      <c r="J136" s="41">
        <f t="shared" ref="J136" si="627">SUM(K136:M136)</f>
        <v>2047.1211622200001</v>
      </c>
      <c r="K136" s="41">
        <v>1612.0620903900001</v>
      </c>
      <c r="L136" s="41">
        <v>427.29429644999999</v>
      </c>
      <c r="M136" s="41">
        <v>7.7647753799999997</v>
      </c>
      <c r="N136" s="41">
        <f t="shared" ref="N136" si="628">SUM(O136:P136)</f>
        <v>1274.93866779</v>
      </c>
      <c r="O136" s="41">
        <v>543.70528951999995</v>
      </c>
      <c r="P136" s="41">
        <f t="shared" ref="P136" si="629">SUM(Q136:S136)</f>
        <v>731.23337827</v>
      </c>
      <c r="Q136" s="41">
        <v>502.21066783999999</v>
      </c>
      <c r="R136" s="41">
        <v>210.3029961</v>
      </c>
      <c r="S136" s="41">
        <v>18.719714329999999</v>
      </c>
      <c r="T136" s="41"/>
      <c r="U136" s="41"/>
      <c r="V136" s="41"/>
      <c r="W136" s="41"/>
      <c r="X136" s="41"/>
      <c r="Y136" s="41"/>
    </row>
    <row r="137" spans="1:25" hidden="1" outlineLevel="1" collapsed="1">
      <c r="A137" s="8">
        <v>44378</v>
      </c>
      <c r="B137" s="41">
        <v>7010.0300372399997</v>
      </c>
      <c r="C137" s="41">
        <f t="shared" ref="C137" si="630">I137+O137</f>
        <v>4254.1047901399997</v>
      </c>
      <c r="D137" s="41">
        <f t="shared" ref="D137" si="631">J137+P137</f>
        <v>2755.9252471</v>
      </c>
      <c r="E137" s="41">
        <f t="shared" ref="E137" si="632">K137+Q137</f>
        <v>2043.53624304</v>
      </c>
      <c r="F137" s="41">
        <f t="shared" ref="F137" si="633">L137+R137</f>
        <v>685.96376011000007</v>
      </c>
      <c r="G137" s="41">
        <f t="shared" ref="G137" si="634">M137+S137</f>
        <v>26.425243949999999</v>
      </c>
      <c r="H137" s="41">
        <f t="shared" ref="H137" si="635">SUM(I137:J137)</f>
        <v>5760.7789312499999</v>
      </c>
      <c r="I137" s="41">
        <v>3706.27249833</v>
      </c>
      <c r="J137" s="41">
        <f t="shared" ref="J137" si="636">SUM(K137:M137)</f>
        <v>2054.50643292</v>
      </c>
      <c r="K137" s="41">
        <v>1558.1951823500001</v>
      </c>
      <c r="L137" s="41">
        <v>488.56622804</v>
      </c>
      <c r="M137" s="41">
        <v>7.74502253</v>
      </c>
      <c r="N137" s="41">
        <f t="shared" ref="N137" si="637">SUM(O137:P137)</f>
        <v>1249.25110599</v>
      </c>
      <c r="O137" s="41">
        <v>547.83229181000002</v>
      </c>
      <c r="P137" s="41">
        <f t="shared" ref="P137" si="638">SUM(Q137:S137)</f>
        <v>701.41881418000003</v>
      </c>
      <c r="Q137" s="41">
        <v>485.34106069000001</v>
      </c>
      <c r="R137" s="41">
        <v>197.39753207000001</v>
      </c>
      <c r="S137" s="41">
        <v>18.680221419999999</v>
      </c>
      <c r="T137" s="41"/>
      <c r="U137" s="41"/>
      <c r="V137" s="41"/>
      <c r="W137" s="41"/>
      <c r="X137" s="41"/>
      <c r="Y137" s="41"/>
    </row>
    <row r="138" spans="1:25" hidden="1" outlineLevel="1" collapsed="1">
      <c r="A138" s="8">
        <v>44409</v>
      </c>
      <c r="B138" s="41">
        <v>6957.1919544700004</v>
      </c>
      <c r="C138" s="41">
        <f t="shared" ref="C138" si="639">I138+O138</f>
        <v>4215.0410803499999</v>
      </c>
      <c r="D138" s="41">
        <f t="shared" ref="D138" si="640">J138+P138</f>
        <v>2742.1508741199996</v>
      </c>
      <c r="E138" s="41">
        <f t="shared" ref="E138" si="641">K138+Q138</f>
        <v>2032.82072133</v>
      </c>
      <c r="F138" s="41">
        <f t="shared" ref="F138" si="642">L138+R138</f>
        <v>682.98611411999991</v>
      </c>
      <c r="G138" s="41">
        <f t="shared" ref="G138" si="643">M138+S138</f>
        <v>26.34403867</v>
      </c>
      <c r="H138" s="41">
        <f t="shared" ref="H138" si="644">SUM(I138:J138)</f>
        <v>5704.3801544599992</v>
      </c>
      <c r="I138" s="41">
        <v>3647.69000835</v>
      </c>
      <c r="J138" s="41">
        <f t="shared" ref="J138" si="645">SUM(K138:M138)</f>
        <v>2056.6901461099997</v>
      </c>
      <c r="K138" s="41">
        <v>1552.46321975</v>
      </c>
      <c r="L138" s="41">
        <v>496.67111068999998</v>
      </c>
      <c r="M138" s="41">
        <v>7.5558156700000003</v>
      </c>
      <c r="N138" s="41">
        <f t="shared" ref="N138" si="646">SUM(O138:P138)</f>
        <v>1252.8118000100001</v>
      </c>
      <c r="O138" s="41">
        <v>567.35107200000004</v>
      </c>
      <c r="P138" s="41">
        <f t="shared" ref="P138" si="647">SUM(Q138:S138)</f>
        <v>685.46072801000003</v>
      </c>
      <c r="Q138" s="41">
        <v>480.35750158000002</v>
      </c>
      <c r="R138" s="41">
        <v>186.31500342999999</v>
      </c>
      <c r="S138" s="41">
        <v>18.788222999999999</v>
      </c>
      <c r="T138" s="41"/>
      <c r="U138" s="41"/>
      <c r="V138" s="41"/>
      <c r="W138" s="41"/>
      <c r="X138" s="41"/>
      <c r="Y138" s="41"/>
    </row>
    <row r="139" spans="1:25" hidden="1" outlineLevel="1" collapsed="1">
      <c r="A139" s="8">
        <v>44440</v>
      </c>
      <c r="B139" s="41">
        <v>7031.6266520999998</v>
      </c>
      <c r="C139" s="41">
        <f t="shared" ref="C139" si="648">I139+O139</f>
        <v>4312.8116771599998</v>
      </c>
      <c r="D139" s="41">
        <f t="shared" ref="D139" si="649">J139+P139</f>
        <v>2718.81497494</v>
      </c>
      <c r="E139" s="41">
        <f t="shared" ref="E139" si="650">K139+Q139</f>
        <v>2013.9801086399998</v>
      </c>
      <c r="F139" s="41">
        <f t="shared" ref="F139" si="651">L139+R139</f>
        <v>678.82930951000003</v>
      </c>
      <c r="G139" s="41">
        <f t="shared" ref="G139" si="652">M139+S139</f>
        <v>26.00555679</v>
      </c>
      <c r="H139" s="41">
        <f t="shared" ref="H139" si="653">SUM(I139:J139)</f>
        <v>5801.4873658500001</v>
      </c>
      <c r="I139" s="41">
        <v>3744.8707147</v>
      </c>
      <c r="J139" s="41">
        <f t="shared" ref="J139" si="654">SUM(K139:M139)</f>
        <v>2056.6166511500001</v>
      </c>
      <c r="K139" s="41">
        <v>1542.7626189099999</v>
      </c>
      <c r="L139" s="41">
        <v>506.28128462000001</v>
      </c>
      <c r="M139" s="41">
        <v>7.5727476200000003</v>
      </c>
      <c r="N139" s="41">
        <f t="shared" ref="N139" si="655">SUM(O139:P139)</f>
        <v>1230.1392862500002</v>
      </c>
      <c r="O139" s="41">
        <v>567.94096246000004</v>
      </c>
      <c r="P139" s="41">
        <f t="shared" ref="P139" si="656">SUM(Q139:S139)</f>
        <v>662.19832379000002</v>
      </c>
      <c r="Q139" s="41">
        <v>471.21748973000001</v>
      </c>
      <c r="R139" s="41">
        <v>172.54802488999999</v>
      </c>
      <c r="S139" s="41">
        <v>18.432809169999999</v>
      </c>
      <c r="T139" s="41"/>
      <c r="U139" s="41"/>
      <c r="V139" s="41"/>
      <c r="W139" s="41"/>
      <c r="X139" s="41"/>
      <c r="Y139" s="41"/>
    </row>
    <row r="140" spans="1:25" hidden="1" outlineLevel="1" collapsed="1">
      <c r="A140" s="8">
        <v>44470</v>
      </c>
      <c r="B140" s="41">
        <v>7148.7918188399999</v>
      </c>
      <c r="C140" s="41">
        <f t="shared" ref="C140" si="657">I140+O140</f>
        <v>4454.4655802400002</v>
      </c>
      <c r="D140" s="41">
        <f t="shared" ref="D140" si="658">J140+P140</f>
        <v>2694.3262386000001</v>
      </c>
      <c r="E140" s="41">
        <f t="shared" ref="E140" si="659">K140+Q140</f>
        <v>1993.0277720400002</v>
      </c>
      <c r="F140" s="41">
        <f t="shared" ref="F140" si="660">L140+R140</f>
        <v>674.63995593000004</v>
      </c>
      <c r="G140" s="41">
        <f t="shared" ref="G140" si="661">M140+S140</f>
        <v>26.658510629999999</v>
      </c>
      <c r="H140" s="41">
        <f t="shared" ref="H140" si="662">SUM(I140:J140)</f>
        <v>5879.8137377100002</v>
      </c>
      <c r="I140" s="41">
        <v>3823.91654079</v>
      </c>
      <c r="J140" s="41">
        <f t="shared" ref="J140" si="663">SUM(K140:M140)</f>
        <v>2055.8971969200002</v>
      </c>
      <c r="K140" s="41">
        <v>1536.4122381100001</v>
      </c>
      <c r="L140" s="41">
        <v>513.05432775999998</v>
      </c>
      <c r="M140" s="41">
        <v>6.4306310499999997</v>
      </c>
      <c r="N140" s="41">
        <f t="shared" ref="N140" si="664">SUM(O140:P140)</f>
        <v>1268.9780811300002</v>
      </c>
      <c r="O140" s="41">
        <v>630.54903945000001</v>
      </c>
      <c r="P140" s="41">
        <f t="shared" ref="P140" si="665">SUM(Q140:S140)</f>
        <v>638.42904168000007</v>
      </c>
      <c r="Q140" s="41">
        <v>456.61553393000003</v>
      </c>
      <c r="R140" s="41">
        <v>161.58562817000001</v>
      </c>
      <c r="S140" s="41">
        <v>20.22787958</v>
      </c>
      <c r="T140" s="41"/>
      <c r="U140" s="41"/>
      <c r="V140" s="41"/>
      <c r="W140" s="41"/>
      <c r="X140" s="41"/>
      <c r="Y140" s="41"/>
    </row>
    <row r="141" spans="1:25" hidden="1" outlineLevel="1" collapsed="1">
      <c r="A141" s="8">
        <v>44501</v>
      </c>
      <c r="B141" s="41">
        <v>7165.3210071600006</v>
      </c>
      <c r="C141" s="41">
        <f t="shared" ref="C141" si="666">I141+O141</f>
        <v>4453.8657917399996</v>
      </c>
      <c r="D141" s="41">
        <f t="shared" ref="D141" si="667">J141+P141</f>
        <v>2711.4552154200001</v>
      </c>
      <c r="E141" s="41">
        <f t="shared" ref="E141" si="668">K141+Q141</f>
        <v>1996.4079996599999</v>
      </c>
      <c r="F141" s="41">
        <f t="shared" ref="F141" si="669">L141+R141</f>
        <v>685.59174897000003</v>
      </c>
      <c r="G141" s="41">
        <f t="shared" ref="G141" si="670">M141+S141</f>
        <v>29.455466789999999</v>
      </c>
      <c r="H141" s="41">
        <f t="shared" ref="H141" si="671">SUM(I141:J141)</f>
        <v>5858.0333370299995</v>
      </c>
      <c r="I141" s="41">
        <v>3790.90515366</v>
      </c>
      <c r="J141" s="41">
        <f t="shared" ref="J141" si="672">SUM(K141:M141)</f>
        <v>2067.12818337</v>
      </c>
      <c r="K141" s="41">
        <v>1534.3016795399999</v>
      </c>
      <c r="L141" s="41">
        <v>526.67484829</v>
      </c>
      <c r="M141" s="41">
        <v>6.1516555400000001</v>
      </c>
      <c r="N141" s="41">
        <f t="shared" ref="N141" si="673">SUM(O141:P141)</f>
        <v>1307.2876701299999</v>
      </c>
      <c r="O141" s="41">
        <v>662.96063807999997</v>
      </c>
      <c r="P141" s="41">
        <f t="shared" ref="P141" si="674">SUM(Q141:S141)</f>
        <v>644.32703204999996</v>
      </c>
      <c r="Q141" s="41">
        <v>462.10632012000002</v>
      </c>
      <c r="R141" s="41">
        <v>158.91690068</v>
      </c>
      <c r="S141" s="41">
        <v>23.303811249999999</v>
      </c>
      <c r="T141" s="41"/>
      <c r="U141" s="41"/>
      <c r="V141" s="41"/>
      <c r="W141" s="41"/>
      <c r="X141" s="41"/>
      <c r="Y141" s="41"/>
    </row>
    <row r="142" spans="1:25" hidden="1" outlineLevel="1" collapsed="1">
      <c r="A142" s="8">
        <v>44531</v>
      </c>
      <c r="B142" s="41">
        <v>7514.5256176700004</v>
      </c>
      <c r="C142" s="41">
        <f t="shared" ref="C142" si="675">I142+O142</f>
        <v>4786.4220640399999</v>
      </c>
      <c r="D142" s="41">
        <f t="shared" ref="D142" si="676">J142+P142</f>
        <v>2728.1035536299996</v>
      </c>
      <c r="E142" s="41">
        <f t="shared" ref="E142" si="677">K142+Q142</f>
        <v>1990.8528431999998</v>
      </c>
      <c r="F142" s="41">
        <f t="shared" ref="F142" si="678">L142+R142</f>
        <v>708.27540067999996</v>
      </c>
      <c r="G142" s="41">
        <f t="shared" ref="G142" si="679">M142+S142</f>
        <v>28.975309749999997</v>
      </c>
      <c r="H142" s="41">
        <f t="shared" ref="H142" si="680">SUM(I142:J142)</f>
        <v>6242.8187800599999</v>
      </c>
      <c r="I142" s="41">
        <v>4150.2196249600001</v>
      </c>
      <c r="J142" s="41">
        <f t="shared" ref="J142" si="681">SUM(K142:M142)</f>
        <v>2092.5991550999997</v>
      </c>
      <c r="K142" s="41">
        <v>1530.2748462699999</v>
      </c>
      <c r="L142" s="41">
        <v>556.60424669999998</v>
      </c>
      <c r="M142" s="41">
        <v>5.7200621299999996</v>
      </c>
      <c r="N142" s="41">
        <f t="shared" ref="N142" si="682">SUM(O142:P142)</f>
        <v>1271.7068376100001</v>
      </c>
      <c r="O142" s="41">
        <v>636.20243907999998</v>
      </c>
      <c r="P142" s="41">
        <f t="shared" ref="P142" si="683">SUM(Q142:S142)</f>
        <v>635.50439853</v>
      </c>
      <c r="Q142" s="41">
        <v>460.57799692999998</v>
      </c>
      <c r="R142" s="41">
        <v>151.67115398000001</v>
      </c>
      <c r="S142" s="41">
        <v>23.255247619999999</v>
      </c>
      <c r="T142" s="41"/>
      <c r="U142" s="41"/>
      <c r="V142" s="41"/>
      <c r="W142" s="41"/>
      <c r="X142" s="41"/>
      <c r="Y142" s="41"/>
    </row>
    <row r="143" spans="1:25" hidden="1" outlineLevel="1" collapsed="1">
      <c r="A143" s="8">
        <v>44562</v>
      </c>
      <c r="B143" s="41">
        <v>7289.1734621799997</v>
      </c>
      <c r="C143" s="41">
        <f t="shared" ref="C143" si="684">I143+O143</f>
        <v>4597.8285439800002</v>
      </c>
      <c r="D143" s="41">
        <f t="shared" ref="D143" si="685">J143+P143</f>
        <v>2691.3449181999999</v>
      </c>
      <c r="E143" s="41">
        <f t="shared" ref="E143" si="686">K143+Q143</f>
        <v>1935.9770850800001</v>
      </c>
      <c r="F143" s="41">
        <f t="shared" ref="F143" si="687">L143+R143</f>
        <v>726.50052475999996</v>
      </c>
      <c r="G143" s="41">
        <f t="shared" ref="G143" si="688">M143+S143</f>
        <v>28.867308360000003</v>
      </c>
      <c r="H143" s="41">
        <f t="shared" ref="H143" si="689">SUM(I143:J143)</f>
        <v>5987.9972375400002</v>
      </c>
      <c r="I143" s="41">
        <v>3944.4950792</v>
      </c>
      <c r="J143" s="41">
        <f t="shared" ref="J143" si="690">SUM(K143:M143)</f>
        <v>2043.5021583400001</v>
      </c>
      <c r="K143" s="41">
        <v>1471.6436650000001</v>
      </c>
      <c r="L143" s="41">
        <v>567.38247234999994</v>
      </c>
      <c r="M143" s="41">
        <v>4.4760209900000003</v>
      </c>
      <c r="N143" s="41">
        <f t="shared" ref="N143" si="691">SUM(O143:P143)</f>
        <v>1301.1762246399999</v>
      </c>
      <c r="O143" s="41">
        <v>653.33346477999999</v>
      </c>
      <c r="P143" s="41">
        <f t="shared" ref="P143" si="692">SUM(Q143:S143)</f>
        <v>647.84275986</v>
      </c>
      <c r="Q143" s="41">
        <v>464.33342008</v>
      </c>
      <c r="R143" s="41">
        <v>159.11805240999999</v>
      </c>
      <c r="S143" s="41">
        <v>24.391287370000001</v>
      </c>
      <c r="T143" s="41"/>
      <c r="U143" s="41"/>
      <c r="V143" s="41"/>
      <c r="W143" s="41"/>
      <c r="X143" s="41"/>
      <c r="Y143" s="41"/>
    </row>
    <row r="144" spans="1:25" hidden="1" outlineLevel="1" collapsed="1">
      <c r="A144" s="8">
        <v>44593</v>
      </c>
      <c r="B144" s="41">
        <v>7501.749627780001</v>
      </c>
      <c r="C144" s="41">
        <f t="shared" ref="C144" si="693">I144+O144</f>
        <v>4913.1967153800006</v>
      </c>
      <c r="D144" s="41">
        <f t="shared" ref="D144" si="694">J144+P144</f>
        <v>2588.5529124</v>
      </c>
      <c r="E144" s="41">
        <f t="shared" ref="E144" si="695">K144+Q144</f>
        <v>1838.5985167400002</v>
      </c>
      <c r="F144" s="41">
        <f t="shared" ref="F144" si="696">L144+R144</f>
        <v>720.63388476</v>
      </c>
      <c r="G144" s="41">
        <f t="shared" ref="G144" si="697">M144+S144</f>
        <v>29.320510900000002</v>
      </c>
      <c r="H144" s="41">
        <f t="shared" ref="H144" si="698">SUM(I144:J144)</f>
        <v>6233.6635233900006</v>
      </c>
      <c r="I144" s="41">
        <v>4244.4300603600004</v>
      </c>
      <c r="J144" s="41">
        <f t="shared" ref="J144" si="699">SUM(K144:M144)</f>
        <v>1989.2334630299999</v>
      </c>
      <c r="K144" s="41">
        <v>1421.4253240400001</v>
      </c>
      <c r="L144" s="41">
        <v>563.24349212000004</v>
      </c>
      <c r="M144" s="41">
        <v>4.5646468699999998</v>
      </c>
      <c r="N144" s="41">
        <f t="shared" ref="N144" si="700">SUM(O144:P144)</f>
        <v>1268.0861043899999</v>
      </c>
      <c r="O144" s="41">
        <v>668.76665502000003</v>
      </c>
      <c r="P144" s="41">
        <f t="shared" ref="P144" si="701">SUM(Q144:S144)</f>
        <v>599.31944937000003</v>
      </c>
      <c r="Q144" s="41">
        <v>417.17319270000002</v>
      </c>
      <c r="R144" s="41">
        <v>157.39039263999999</v>
      </c>
      <c r="S144" s="41">
        <v>24.755864030000001</v>
      </c>
      <c r="T144" s="41"/>
      <c r="U144" s="41"/>
      <c r="V144" s="41"/>
      <c r="W144" s="41"/>
      <c r="X144" s="41"/>
      <c r="Y144" s="41"/>
    </row>
    <row r="145" spans="1:25" hidden="1" outlineLevel="1" collapsed="1">
      <c r="A145" s="8">
        <v>44621</v>
      </c>
      <c r="B145" s="41">
        <v>10032.495517840001</v>
      </c>
      <c r="C145" s="41">
        <f t="shared" ref="C145" si="702">I145+O145</f>
        <v>7568.6201519700007</v>
      </c>
      <c r="D145" s="41">
        <f t="shared" ref="D145" si="703">J145+P145</f>
        <v>2463.8753658699998</v>
      </c>
      <c r="E145" s="41">
        <f t="shared" ref="E145" si="704">K145+Q145</f>
        <v>1725.45516441</v>
      </c>
      <c r="F145" s="41">
        <f t="shared" ref="F145" si="705">L145+R145</f>
        <v>709.01679196999999</v>
      </c>
      <c r="G145" s="41">
        <f t="shared" ref="G145" si="706">M145+S145</f>
        <v>29.403409490000001</v>
      </c>
      <c r="H145" s="41">
        <f t="shared" ref="H145" si="707">SUM(I145:J145)</f>
        <v>8784.3664115800002</v>
      </c>
      <c r="I145" s="41">
        <v>6881.9733060400004</v>
      </c>
      <c r="J145" s="41">
        <f t="shared" ref="J145" si="708">SUM(K145:M145)</f>
        <v>1902.3931055399999</v>
      </c>
      <c r="K145" s="41">
        <v>1340.9209338799999</v>
      </c>
      <c r="L145" s="41">
        <v>556.85393356999998</v>
      </c>
      <c r="M145" s="41">
        <v>4.6182380900000002</v>
      </c>
      <c r="N145" s="41">
        <f t="shared" ref="N145" si="709">SUM(O145:P145)</f>
        <v>1248.1291062600001</v>
      </c>
      <c r="O145" s="41">
        <v>686.64684593000004</v>
      </c>
      <c r="P145" s="41">
        <f t="shared" ref="P145" si="710">SUM(Q145:S145)</f>
        <v>561.48226033000003</v>
      </c>
      <c r="Q145" s="41">
        <v>384.53423053</v>
      </c>
      <c r="R145" s="41">
        <v>152.1628584</v>
      </c>
      <c r="S145" s="41">
        <v>24.785171399999999</v>
      </c>
      <c r="T145" s="41"/>
      <c r="U145" s="41"/>
      <c r="V145" s="41"/>
      <c r="W145" s="41"/>
      <c r="X145" s="41"/>
      <c r="Y145" s="41"/>
    </row>
    <row r="146" spans="1:25" hidden="1" outlineLevel="1" collapsed="1">
      <c r="A146" s="8">
        <v>44652</v>
      </c>
      <c r="B146" s="41">
        <v>8959.531694270001</v>
      </c>
      <c r="C146" s="41">
        <f t="shared" ref="C146" si="711">I146+O146</f>
        <v>6569.9942997400003</v>
      </c>
      <c r="D146" s="41">
        <f t="shared" ref="D146" si="712">J146+P146</f>
        <v>2389.5373945299998</v>
      </c>
      <c r="E146" s="41">
        <f t="shared" ref="E146" si="713">K146+Q146</f>
        <v>1664.02363586</v>
      </c>
      <c r="F146" s="41">
        <f t="shared" ref="F146" si="714">L146+R146</f>
        <v>696.87115547999997</v>
      </c>
      <c r="G146" s="41">
        <f t="shared" ref="G146" si="715">M146+S146</f>
        <v>28.642603189999999</v>
      </c>
      <c r="H146" s="41">
        <f t="shared" ref="H146" si="716">SUM(I146:J146)</f>
        <v>7751.5438022600001</v>
      </c>
      <c r="I146" s="41">
        <v>5890.8921984799999</v>
      </c>
      <c r="J146" s="41">
        <f t="shared" ref="J146" si="717">SUM(K146:M146)</f>
        <v>1860.65160378</v>
      </c>
      <c r="K146" s="41">
        <v>1302.40497942</v>
      </c>
      <c r="L146" s="41">
        <v>553.52670573</v>
      </c>
      <c r="M146" s="41">
        <v>4.7199186299999996</v>
      </c>
      <c r="N146" s="41">
        <f t="shared" ref="N146" si="718">SUM(O146:P146)</f>
        <v>1207.98789201</v>
      </c>
      <c r="O146" s="41">
        <v>679.10210126000004</v>
      </c>
      <c r="P146" s="41">
        <f t="shared" ref="P146" si="719">SUM(Q146:S146)</f>
        <v>528.88579074999996</v>
      </c>
      <c r="Q146" s="41">
        <v>361.61865644</v>
      </c>
      <c r="R146" s="41">
        <v>143.34444975</v>
      </c>
      <c r="S146" s="41">
        <v>23.92268456</v>
      </c>
      <c r="T146" s="41"/>
      <c r="U146" s="41"/>
      <c r="V146" s="41"/>
      <c r="W146" s="41"/>
      <c r="X146" s="41"/>
      <c r="Y146" s="41"/>
    </row>
    <row r="147" spans="1:25" hidden="1" outlineLevel="1" collapsed="1">
      <c r="A147" s="8">
        <v>44682</v>
      </c>
      <c r="B147" s="41">
        <v>9104.3763076799987</v>
      </c>
      <c r="C147" s="41">
        <f t="shared" ref="C147" si="720">I147+O147</f>
        <v>6827.1404456200007</v>
      </c>
      <c r="D147" s="41">
        <f t="shared" ref="D147" si="721">J147+P147</f>
        <v>2277.2358620599998</v>
      </c>
      <c r="E147" s="41">
        <f t="shared" ref="E147" si="722">K147+Q147</f>
        <v>1556.8780395399999</v>
      </c>
      <c r="F147" s="41">
        <f t="shared" ref="F147" si="723">L147+R147</f>
        <v>691.69397248999996</v>
      </c>
      <c r="G147" s="41">
        <f t="shared" ref="G147" si="724">M147+S147</f>
        <v>28.663850029999999</v>
      </c>
      <c r="H147" s="41">
        <f t="shared" ref="H147" si="725">SUM(I147:J147)</f>
        <v>7914.9088267900006</v>
      </c>
      <c r="I147" s="41">
        <v>6149.1861013300004</v>
      </c>
      <c r="J147" s="41">
        <f t="shared" ref="J147" si="726">SUM(K147:M147)</f>
        <v>1765.72272546</v>
      </c>
      <c r="K147" s="41">
        <v>1208.0993486299999</v>
      </c>
      <c r="L147" s="41">
        <v>552.65485214</v>
      </c>
      <c r="M147" s="41">
        <v>4.9685246899999997</v>
      </c>
      <c r="N147" s="41">
        <f t="shared" ref="N147" si="727">SUM(O147:P147)</f>
        <v>1189.4674808899999</v>
      </c>
      <c r="O147" s="41">
        <v>677.95434428999999</v>
      </c>
      <c r="P147" s="41">
        <f t="shared" ref="P147" si="728">SUM(Q147:S147)</f>
        <v>511.5131366</v>
      </c>
      <c r="Q147" s="41">
        <v>348.77869091000002</v>
      </c>
      <c r="R147" s="41">
        <v>139.03912034999999</v>
      </c>
      <c r="S147" s="41">
        <v>23.69532534</v>
      </c>
      <c r="T147" s="41"/>
      <c r="U147" s="41"/>
      <c r="V147" s="41"/>
      <c r="W147" s="41"/>
      <c r="X147" s="41"/>
      <c r="Y147" s="41"/>
    </row>
    <row r="148" spans="1:25" hidden="1" outlineLevel="1" collapsed="1">
      <c r="A148" s="8">
        <v>44713</v>
      </c>
      <c r="B148" s="41">
        <v>9323.0003752600005</v>
      </c>
      <c r="C148" s="41">
        <f t="shared" ref="C148" si="729">I148+O148</f>
        <v>7244.3277164299998</v>
      </c>
      <c r="D148" s="41">
        <f t="shared" ref="D148" si="730">J148+P148</f>
        <v>2078.6726588299998</v>
      </c>
      <c r="E148" s="41">
        <f t="shared" ref="E148" si="731">K148+Q148</f>
        <v>1484.4044983700001</v>
      </c>
      <c r="F148" s="41">
        <f t="shared" ref="F148" si="732">L148+R148</f>
        <v>588.72396893999996</v>
      </c>
      <c r="G148" s="41">
        <f t="shared" ref="G148" si="733">M148+S148</f>
        <v>5.54419152</v>
      </c>
      <c r="H148" s="41">
        <f t="shared" ref="H148" si="734">SUM(I148:J148)</f>
        <v>8220.2538703299997</v>
      </c>
      <c r="I148" s="41">
        <v>6610.1483949499998</v>
      </c>
      <c r="J148" s="41">
        <f t="shared" ref="J148" si="735">SUM(K148:M148)</f>
        <v>1610.1054753799999</v>
      </c>
      <c r="K148" s="41">
        <v>1148.7658469099999</v>
      </c>
      <c r="L148" s="41">
        <v>456.84826755</v>
      </c>
      <c r="M148" s="41">
        <v>4.49136092</v>
      </c>
      <c r="N148" s="41">
        <f t="shared" ref="N148" si="736">SUM(O148:P148)</f>
        <v>1102.7465049299999</v>
      </c>
      <c r="O148" s="41">
        <v>634.17932148</v>
      </c>
      <c r="P148" s="41">
        <f t="shared" ref="P148" si="737">SUM(Q148:S148)</f>
        <v>468.56718345000002</v>
      </c>
      <c r="Q148" s="41">
        <v>335.63865146000001</v>
      </c>
      <c r="R148" s="41">
        <v>131.87570138999999</v>
      </c>
      <c r="S148" s="41">
        <v>1.0528306000000001</v>
      </c>
      <c r="T148" s="41"/>
      <c r="U148" s="41"/>
      <c r="V148" s="41"/>
      <c r="W148" s="41"/>
      <c r="X148" s="41"/>
      <c r="Y148" s="41"/>
    </row>
    <row r="149" spans="1:25" hidden="1" outlineLevel="1" collapsed="1">
      <c r="A149" s="8">
        <v>44743</v>
      </c>
      <c r="B149" s="41">
        <v>9346.9018326599999</v>
      </c>
      <c r="C149" s="41">
        <f t="shared" ref="C149" si="738">I149+O149</f>
        <v>7222.0941885399998</v>
      </c>
      <c r="D149" s="41">
        <f t="shared" ref="D149" si="739">J149+P149</f>
        <v>2124.8076441199996</v>
      </c>
      <c r="E149" s="41">
        <f t="shared" ref="E149" si="740">K149+Q149</f>
        <v>1513.0991156</v>
      </c>
      <c r="F149" s="41">
        <f t="shared" ref="F149" si="741">L149+R149</f>
        <v>605.86612536000007</v>
      </c>
      <c r="G149" s="41">
        <f t="shared" ref="G149" si="742">M149+S149</f>
        <v>5.8424031599999999</v>
      </c>
      <c r="H149" s="41">
        <f t="shared" ref="H149" si="743">SUM(I149:J149)</f>
        <v>8038.6558412200002</v>
      </c>
      <c r="I149" s="41">
        <v>6463.8274526300002</v>
      </c>
      <c r="J149" s="41">
        <f t="shared" ref="J149" si="744">SUM(K149:M149)</f>
        <v>1574.8283885899998</v>
      </c>
      <c r="K149" s="41">
        <v>1120.72783953</v>
      </c>
      <c r="L149" s="41">
        <v>449.56079805000002</v>
      </c>
      <c r="M149" s="41">
        <v>4.5397510099999998</v>
      </c>
      <c r="N149" s="41">
        <f t="shared" ref="N149" si="745">SUM(O149:P149)</f>
        <v>1308.2459914399999</v>
      </c>
      <c r="O149" s="41">
        <v>758.26673590999997</v>
      </c>
      <c r="P149" s="41">
        <f t="shared" ref="P149" si="746">SUM(Q149:S149)</f>
        <v>549.97925552999993</v>
      </c>
      <c r="Q149" s="41">
        <v>392.37127607000002</v>
      </c>
      <c r="R149" s="41">
        <v>156.30532731</v>
      </c>
      <c r="S149" s="41">
        <v>1.3026521499999999</v>
      </c>
      <c r="T149" s="41"/>
      <c r="U149" s="41"/>
      <c r="V149" s="41"/>
      <c r="W149" s="41"/>
      <c r="X149" s="41"/>
      <c r="Y149" s="41"/>
    </row>
    <row r="150" spans="1:25" hidden="1" outlineLevel="1" collapsed="1">
      <c r="A150" s="8">
        <v>44774</v>
      </c>
      <c r="B150" s="41">
        <v>9951.706577500001</v>
      </c>
      <c r="C150" s="41">
        <f t="shared" ref="C150" si="747">I150+O150</f>
        <v>7939.34748898</v>
      </c>
      <c r="D150" s="41">
        <f t="shared" ref="D150" si="748">J150+P150</f>
        <v>2012.3590885199999</v>
      </c>
      <c r="E150" s="41">
        <f t="shared" ref="E150" si="749">K150+Q150</f>
        <v>1433.7480061399999</v>
      </c>
      <c r="F150" s="41">
        <f t="shared" ref="F150" si="750">L150+R150</f>
        <v>572.89914501999999</v>
      </c>
      <c r="G150" s="41">
        <f t="shared" ref="G150" si="751">M150+S150</f>
        <v>5.7119373600000003</v>
      </c>
      <c r="H150" s="41">
        <f t="shared" ref="H150" si="752">SUM(I150:J150)</f>
        <v>8733.6372510600013</v>
      </c>
      <c r="I150" s="41">
        <v>7223.5647082100004</v>
      </c>
      <c r="J150" s="41">
        <f t="shared" ref="J150" si="753">SUM(K150:M150)</f>
        <v>1510.07254285</v>
      </c>
      <c r="K150" s="41">
        <v>1075.30798553</v>
      </c>
      <c r="L150" s="41">
        <v>430.35598750999998</v>
      </c>
      <c r="M150" s="41">
        <v>4.4085698100000004</v>
      </c>
      <c r="N150" s="41">
        <f t="shared" ref="N150" si="754">SUM(O150:P150)</f>
        <v>1218.0693264399999</v>
      </c>
      <c r="O150" s="41">
        <v>715.78278077000004</v>
      </c>
      <c r="P150" s="41">
        <f t="shared" ref="P150" si="755">SUM(Q150:S150)</f>
        <v>502.28654566999995</v>
      </c>
      <c r="Q150" s="41">
        <v>358.44002060999998</v>
      </c>
      <c r="R150" s="41">
        <v>142.54315750999999</v>
      </c>
      <c r="S150" s="41">
        <v>1.3033675499999999</v>
      </c>
      <c r="T150" s="41"/>
      <c r="U150" s="41"/>
      <c r="V150" s="41"/>
      <c r="W150" s="41"/>
      <c r="X150" s="41"/>
      <c r="Y150" s="41"/>
    </row>
    <row r="151" spans="1:25" hidden="1" outlineLevel="1" collapsed="1">
      <c r="A151" s="8">
        <v>44805</v>
      </c>
      <c r="B151" s="41">
        <v>10007.401255860001</v>
      </c>
      <c r="C151" s="41">
        <f t="shared" ref="C151" si="756">I151+O151</f>
        <v>8065.4994071900001</v>
      </c>
      <c r="D151" s="41">
        <f t="shared" ref="D151" si="757">J151+P151</f>
        <v>1941.9018486699999</v>
      </c>
      <c r="E151" s="41">
        <f t="shared" ref="E151" si="758">K151+Q151</f>
        <v>1401.1372096500002</v>
      </c>
      <c r="F151" s="41">
        <f t="shared" ref="F151" si="759">L151+R151</f>
        <v>534.82556605000002</v>
      </c>
      <c r="G151" s="41">
        <f t="shared" ref="G151" si="760">M151+S151</f>
        <v>5.9390729700000007</v>
      </c>
      <c r="H151" s="41">
        <f t="shared" ref="H151" si="761">SUM(I151:J151)</f>
        <v>8846.0587216900003</v>
      </c>
      <c r="I151" s="41">
        <v>7390.7778860199996</v>
      </c>
      <c r="J151" s="41">
        <f t="shared" ref="J151" si="762">SUM(K151:M151)</f>
        <v>1455.28083567</v>
      </c>
      <c r="K151" s="41">
        <v>1045.6873485000001</v>
      </c>
      <c r="L151" s="41">
        <v>404.95333119999998</v>
      </c>
      <c r="M151" s="41">
        <v>4.6401559700000004</v>
      </c>
      <c r="N151" s="41">
        <f t="shared" ref="N151" si="763">SUM(O151:P151)</f>
        <v>1161.3425341699999</v>
      </c>
      <c r="O151" s="41">
        <v>674.72152116999996</v>
      </c>
      <c r="P151" s="41">
        <f t="shared" ref="P151" si="764">SUM(Q151:S151)</f>
        <v>486.621013</v>
      </c>
      <c r="Q151" s="41">
        <v>355.44986115</v>
      </c>
      <c r="R151" s="41">
        <v>129.87223485000001</v>
      </c>
      <c r="S151" s="41">
        <v>1.2989170000000001</v>
      </c>
      <c r="T151" s="41"/>
      <c r="U151" s="41"/>
      <c r="V151" s="41"/>
      <c r="W151" s="41"/>
      <c r="X151" s="41"/>
      <c r="Y151" s="41"/>
    </row>
    <row r="152" spans="1:25" hidden="1" outlineLevel="1" collapsed="1">
      <c r="A152" s="8">
        <v>44835</v>
      </c>
      <c r="B152" s="41">
        <v>9838.0889910299993</v>
      </c>
      <c r="C152" s="41">
        <f t="shared" ref="C152" si="765">I152+O152</f>
        <v>8040.1001339000004</v>
      </c>
      <c r="D152" s="41">
        <f t="shared" ref="D152" si="766">J152+P152</f>
        <v>1797.98885713</v>
      </c>
      <c r="E152" s="41">
        <f t="shared" ref="E152" si="767">K152+Q152</f>
        <v>1340.82303839</v>
      </c>
      <c r="F152" s="41">
        <f t="shared" ref="F152" si="768">L152+R152</f>
        <v>451.23926688</v>
      </c>
      <c r="G152" s="41">
        <f t="shared" ref="G152" si="769">M152+S152</f>
        <v>5.92655186</v>
      </c>
      <c r="H152" s="41">
        <f t="shared" ref="H152" si="770">SUM(I152:J152)</f>
        <v>8766.9466204</v>
      </c>
      <c r="I152" s="41">
        <v>7467.00821885</v>
      </c>
      <c r="J152" s="41">
        <f t="shared" ref="J152" si="771">SUM(K152:M152)</f>
        <v>1299.93840155</v>
      </c>
      <c r="K152" s="41">
        <v>969.45567231999996</v>
      </c>
      <c r="L152" s="41">
        <v>325.85356960000001</v>
      </c>
      <c r="M152" s="41">
        <v>4.6291596300000002</v>
      </c>
      <c r="N152" s="41">
        <f t="shared" ref="N152" si="772">SUM(O152:P152)</f>
        <v>1071.14237063</v>
      </c>
      <c r="O152" s="41">
        <v>573.09191505000001</v>
      </c>
      <c r="P152" s="41">
        <f t="shared" ref="P152" si="773">SUM(Q152:S152)</f>
        <v>498.05045558</v>
      </c>
      <c r="Q152" s="41">
        <v>371.36736607</v>
      </c>
      <c r="R152" s="41">
        <v>125.38569728</v>
      </c>
      <c r="S152" s="41">
        <v>1.29739223</v>
      </c>
      <c r="T152" s="41"/>
      <c r="U152" s="41"/>
      <c r="V152" s="41"/>
      <c r="W152" s="41"/>
      <c r="X152" s="41"/>
      <c r="Y152" s="41"/>
    </row>
    <row r="153" spans="1:25" hidden="1" outlineLevel="1" collapsed="1">
      <c r="A153" s="8">
        <v>44866</v>
      </c>
      <c r="B153" s="41">
        <v>9972.3917022599999</v>
      </c>
      <c r="C153" s="41">
        <f t="shared" ref="C153" si="774">I153+O153</f>
        <v>8275.8374671500005</v>
      </c>
      <c r="D153" s="41">
        <f t="shared" ref="D153" si="775">J153+P153</f>
        <v>1696.55423511</v>
      </c>
      <c r="E153" s="41">
        <f t="shared" ref="E153" si="776">K153+Q153</f>
        <v>1288.0835775600001</v>
      </c>
      <c r="F153" s="41">
        <f t="shared" ref="F153" si="777">L153+R153</f>
        <v>402.55460132000002</v>
      </c>
      <c r="G153" s="41">
        <f t="shared" ref="G153" si="778">M153+S153</f>
        <v>5.9160562300000006</v>
      </c>
      <c r="H153" s="41">
        <f t="shared" ref="H153" si="779">SUM(I153:J153)</f>
        <v>8982.2912228700006</v>
      </c>
      <c r="I153" s="41">
        <v>7755.6465373199999</v>
      </c>
      <c r="J153" s="41">
        <f t="shared" ref="J153" si="780">SUM(K153:M153)</f>
        <v>1226.6446855500001</v>
      </c>
      <c r="K153" s="41">
        <v>920.57117357000004</v>
      </c>
      <c r="L153" s="41">
        <v>301.46744086000001</v>
      </c>
      <c r="M153" s="41">
        <v>4.6060711200000002</v>
      </c>
      <c r="N153" s="41">
        <f t="shared" ref="N153" si="781">SUM(O153:P153)</f>
        <v>990.10047938999992</v>
      </c>
      <c r="O153" s="41">
        <v>520.19092982999996</v>
      </c>
      <c r="P153" s="41">
        <f t="shared" ref="P153" si="782">SUM(Q153:S153)</f>
        <v>469.90954956000002</v>
      </c>
      <c r="Q153" s="41">
        <v>367.51240399</v>
      </c>
      <c r="R153" s="41">
        <v>101.08716046000001</v>
      </c>
      <c r="S153" s="41">
        <v>1.30998511</v>
      </c>
      <c r="T153" s="41"/>
      <c r="U153" s="41"/>
      <c r="V153" s="41"/>
      <c r="W153" s="41"/>
      <c r="X153" s="41"/>
      <c r="Y153" s="41"/>
    </row>
    <row r="154" spans="1:25" hidden="1" outlineLevel="1" collapsed="1">
      <c r="A154" s="8">
        <v>44896</v>
      </c>
      <c r="B154" s="41">
        <v>10348.346993349998</v>
      </c>
      <c r="C154" s="41">
        <f t="shared" ref="C154" si="783">I154+O154</f>
        <v>8682.7474244200002</v>
      </c>
      <c r="D154" s="41">
        <f t="shared" ref="D154" si="784">J154+P154</f>
        <v>1665.59956893</v>
      </c>
      <c r="E154" s="41">
        <f t="shared" ref="E154" si="785">K154+Q154</f>
        <v>1262.3724658900001</v>
      </c>
      <c r="F154" s="41">
        <f t="shared" ref="F154" si="786">L154+R154</f>
        <v>395.35730647000003</v>
      </c>
      <c r="G154" s="41">
        <f t="shared" ref="G154" si="787">M154+S154</f>
        <v>7.8697965700000001</v>
      </c>
      <c r="H154" s="41">
        <f t="shared" ref="H154" si="788">SUM(I154:J154)</f>
        <v>9310.3847608800006</v>
      </c>
      <c r="I154" s="41">
        <v>8125.4379510899998</v>
      </c>
      <c r="J154" s="41">
        <f t="shared" ref="J154" si="789">SUM(K154:M154)</f>
        <v>1184.9468097900001</v>
      </c>
      <c r="K154" s="41">
        <v>882.57802905999995</v>
      </c>
      <c r="L154" s="41">
        <v>295.81825964000001</v>
      </c>
      <c r="M154" s="41">
        <v>6.5505210900000002</v>
      </c>
      <c r="N154" s="41">
        <f t="shared" ref="N154" si="790">SUM(O154:P154)</f>
        <v>1037.9622324699999</v>
      </c>
      <c r="O154" s="41">
        <v>557.30947332999995</v>
      </c>
      <c r="P154" s="41">
        <f t="shared" ref="P154" si="791">SUM(Q154:S154)</f>
        <v>480.65275914</v>
      </c>
      <c r="Q154" s="41">
        <v>379.79443683</v>
      </c>
      <c r="R154" s="41">
        <v>99.539046830000004</v>
      </c>
      <c r="S154" s="41">
        <v>1.3192754799999999</v>
      </c>
      <c r="T154" s="41"/>
      <c r="U154" s="41"/>
      <c r="V154" s="41"/>
      <c r="W154" s="41"/>
      <c r="X154" s="41"/>
      <c r="Y154" s="41"/>
    </row>
    <row r="155" spans="1:25" hidden="1" outlineLevel="1" collapsed="1">
      <c r="A155" s="8">
        <v>44927</v>
      </c>
      <c r="B155" s="41">
        <v>10471.752210410001</v>
      </c>
      <c r="C155" s="41">
        <f t="shared" ref="C155" si="792">I155+O155</f>
        <v>8817.7524598700002</v>
      </c>
      <c r="D155" s="41">
        <f t="shared" ref="D155" si="793">J155+P155</f>
        <v>1653.9997505400002</v>
      </c>
      <c r="E155" s="41">
        <f t="shared" ref="E155" si="794">K155+Q155</f>
        <v>1255.1837127900001</v>
      </c>
      <c r="F155" s="41">
        <f t="shared" ref="F155" si="795">L155+R155</f>
        <v>389.44090567000001</v>
      </c>
      <c r="G155" s="41">
        <f t="shared" ref="G155" si="796">M155+S155</f>
        <v>9.3751320800000002</v>
      </c>
      <c r="H155" s="41">
        <f t="shared" ref="H155" si="797">SUM(I155:J155)</f>
        <v>9458.2301062100014</v>
      </c>
      <c r="I155" s="41">
        <v>8291.2148948800004</v>
      </c>
      <c r="J155" s="41">
        <f t="shared" ref="J155" si="798">SUM(K155:M155)</f>
        <v>1167.0152113300001</v>
      </c>
      <c r="K155" s="41">
        <v>867.00601122</v>
      </c>
      <c r="L155" s="41">
        <v>291.96212299000001</v>
      </c>
      <c r="M155" s="41">
        <v>8.0470771200000009</v>
      </c>
      <c r="N155" s="41">
        <f t="shared" ref="N155" si="799">SUM(O155:P155)</f>
        <v>1013.5221041999999</v>
      </c>
      <c r="O155" s="41">
        <v>526.53756498999996</v>
      </c>
      <c r="P155" s="41">
        <f t="shared" ref="P155" si="800">SUM(Q155:S155)</f>
        <v>486.98453920999998</v>
      </c>
      <c r="Q155" s="41">
        <v>388.17770157000001</v>
      </c>
      <c r="R155" s="41">
        <v>97.478782679999995</v>
      </c>
      <c r="S155" s="41">
        <v>1.32805496</v>
      </c>
      <c r="T155" s="41"/>
      <c r="U155" s="41"/>
      <c r="V155" s="41"/>
      <c r="W155" s="41"/>
      <c r="X155" s="41"/>
      <c r="Y155" s="41"/>
    </row>
    <row r="156" spans="1:25" hidden="1" outlineLevel="1" collapsed="1">
      <c r="A156" s="8">
        <v>44958</v>
      </c>
      <c r="B156" s="41">
        <v>10698.194458239997</v>
      </c>
      <c r="C156" s="41">
        <f t="shared" ref="C156" si="801">I156+O156</f>
        <v>9048.8740382399992</v>
      </c>
      <c r="D156" s="41">
        <f t="shared" ref="D156" si="802">J156+P156</f>
        <v>1649.32042</v>
      </c>
      <c r="E156" s="41">
        <f t="shared" ref="E156" si="803">K156+Q156</f>
        <v>1251.41486495</v>
      </c>
      <c r="F156" s="41">
        <f t="shared" ref="F156" si="804">L156+R156</f>
        <v>387.85157333000001</v>
      </c>
      <c r="G156" s="41">
        <f t="shared" ref="G156" si="805">M156+S156</f>
        <v>10.053981719999999</v>
      </c>
      <c r="H156" s="41">
        <f t="shared" ref="H156" si="806">SUM(I156:J156)</f>
        <v>9693.71346696</v>
      </c>
      <c r="I156" s="41">
        <v>8543.7748596199999</v>
      </c>
      <c r="J156" s="41">
        <f t="shared" ref="J156" si="807">SUM(K156:M156)</f>
        <v>1149.9386073400001</v>
      </c>
      <c r="K156" s="41">
        <v>856.59495708999998</v>
      </c>
      <c r="L156" s="41">
        <v>284.61107777000001</v>
      </c>
      <c r="M156" s="41">
        <v>8.73257248</v>
      </c>
      <c r="N156" s="41">
        <f t="shared" ref="N156" si="808">SUM(O156:P156)</f>
        <v>1004.4809912799999</v>
      </c>
      <c r="O156" s="41">
        <v>505.09917861999998</v>
      </c>
      <c r="P156" s="41">
        <f t="shared" ref="P156" si="809">SUM(Q156:S156)</f>
        <v>499.38181265999998</v>
      </c>
      <c r="Q156" s="41">
        <v>394.81990786</v>
      </c>
      <c r="R156" s="41">
        <v>103.24049556</v>
      </c>
      <c r="S156" s="41">
        <v>1.3214092399999999</v>
      </c>
      <c r="T156" s="41"/>
      <c r="U156" s="41"/>
      <c r="V156" s="41"/>
      <c r="W156" s="41"/>
      <c r="X156" s="41"/>
      <c r="Y156" s="41"/>
    </row>
    <row r="157" spans="1:25" hidden="1" outlineLevel="1" collapsed="1">
      <c r="A157" s="8">
        <v>44986</v>
      </c>
      <c r="B157" s="41">
        <v>10887.924007609998</v>
      </c>
      <c r="C157" s="41">
        <f t="shared" ref="C157" si="810">I157+O157</f>
        <v>9255.9267095699997</v>
      </c>
      <c r="D157" s="41">
        <f t="shared" ref="D157" si="811">J157+P157</f>
        <v>1631.9972980399998</v>
      </c>
      <c r="E157" s="41">
        <f t="shared" ref="E157" si="812">K157+Q157</f>
        <v>1554.5060478099999</v>
      </c>
      <c r="F157" s="41">
        <f t="shared" ref="F157" si="813">L157+R157</f>
        <v>71.668712200000002</v>
      </c>
      <c r="G157" s="41">
        <f t="shared" ref="G157" si="814">M157+S157</f>
        <v>5.8225380299999996</v>
      </c>
      <c r="H157" s="41">
        <f t="shared" ref="H157" si="815">SUM(I157:J157)</f>
        <v>9884.0397129999983</v>
      </c>
      <c r="I157" s="41">
        <v>8744.7931789199993</v>
      </c>
      <c r="J157" s="41">
        <f t="shared" ref="J157" si="816">SUM(K157:M157)</f>
        <v>1139.2465340799997</v>
      </c>
      <c r="K157" s="41">
        <v>1083.0407278099999</v>
      </c>
      <c r="L157" s="41">
        <v>51.606818349999998</v>
      </c>
      <c r="M157" s="41">
        <v>4.5989879199999999</v>
      </c>
      <c r="N157" s="41">
        <f t="shared" ref="N157" si="817">SUM(O157:P157)</f>
        <v>1003.8842946100001</v>
      </c>
      <c r="O157" s="41">
        <v>511.13353065000001</v>
      </c>
      <c r="P157" s="41">
        <f t="shared" ref="P157" si="818">SUM(Q157:S157)</f>
        <v>492.75076396000003</v>
      </c>
      <c r="Q157" s="41">
        <v>471.46532000000002</v>
      </c>
      <c r="R157" s="41">
        <v>20.061893850000001</v>
      </c>
      <c r="S157" s="41">
        <v>1.2235501099999999</v>
      </c>
      <c r="T157" s="41"/>
      <c r="U157" s="41"/>
      <c r="V157" s="41"/>
      <c r="W157" s="41"/>
      <c r="X157" s="41"/>
      <c r="Y157" s="41"/>
    </row>
    <row r="158" spans="1:25" hidden="1" outlineLevel="1" collapsed="1">
      <c r="A158" s="8">
        <v>45017</v>
      </c>
      <c r="B158" s="41">
        <v>9410.2952994100015</v>
      </c>
      <c r="C158" s="41">
        <f t="shared" ref="C158" si="819">I158+O158</f>
        <v>7794.1543241300005</v>
      </c>
      <c r="D158" s="41">
        <f t="shared" ref="D158" si="820">J158+P158</f>
        <v>1616.14097528</v>
      </c>
      <c r="E158" s="41">
        <f t="shared" ref="E158" si="821">K158+Q158</f>
        <v>1529.6253856000001</v>
      </c>
      <c r="F158" s="41">
        <f t="shared" ref="F158" si="822">L158+R158</f>
        <v>81.330440319999994</v>
      </c>
      <c r="G158" s="41">
        <f t="shared" ref="G158" si="823">M158+S158</f>
        <v>5.1851493599999996</v>
      </c>
      <c r="H158" s="41">
        <f t="shared" ref="H158" si="824">SUM(I158:J158)</f>
        <v>8431.4296321399997</v>
      </c>
      <c r="I158" s="41">
        <v>7280.6595450300001</v>
      </c>
      <c r="J158" s="41">
        <f t="shared" ref="J158" si="825">SUM(K158:M158)</f>
        <v>1150.7700871100001</v>
      </c>
      <c r="K158" s="41">
        <v>1085.1386413</v>
      </c>
      <c r="L158" s="41">
        <v>61.674906659999998</v>
      </c>
      <c r="M158" s="41">
        <v>3.9565391499999998</v>
      </c>
      <c r="N158" s="41">
        <f t="shared" ref="N158" si="826">SUM(O158:P158)</f>
        <v>978.8656672699999</v>
      </c>
      <c r="O158" s="41">
        <v>513.49477909999996</v>
      </c>
      <c r="P158" s="41">
        <f t="shared" ref="P158" si="827">SUM(Q158:S158)</f>
        <v>465.37088817</v>
      </c>
      <c r="Q158" s="41">
        <v>444.4867443</v>
      </c>
      <c r="R158" s="41">
        <v>19.65553366</v>
      </c>
      <c r="S158" s="41">
        <v>1.22861021</v>
      </c>
      <c r="T158" s="41"/>
      <c r="U158" s="41"/>
      <c r="V158" s="41"/>
      <c r="W158" s="41"/>
      <c r="X158" s="41"/>
      <c r="Y158" s="41"/>
    </row>
    <row r="159" spans="1:25" hidden="1" outlineLevel="1" collapsed="1">
      <c r="A159" s="8">
        <v>45047</v>
      </c>
      <c r="B159" s="41">
        <v>9456.388614219999</v>
      </c>
      <c r="C159" s="41">
        <f t="shared" ref="C159" si="828">I159+O159</f>
        <v>7865.9986083700005</v>
      </c>
      <c r="D159" s="41">
        <f t="shared" ref="D159" si="829">J159+P159</f>
        <v>1590.3900058500001</v>
      </c>
      <c r="E159" s="41">
        <f t="shared" ref="E159" si="830">K159+Q159</f>
        <v>1185.7653779300001</v>
      </c>
      <c r="F159" s="41">
        <f t="shared" ref="F159" si="831">L159+R159</f>
        <v>399.20296266999998</v>
      </c>
      <c r="G159" s="41">
        <f t="shared" ref="G159" si="832">M159+S159</f>
        <v>5.4216652500000002</v>
      </c>
      <c r="H159" s="41">
        <f t="shared" ref="H159" si="833">SUM(I159:J159)</f>
        <v>8523.8705548500002</v>
      </c>
      <c r="I159" s="41">
        <v>7365.5935481400002</v>
      </c>
      <c r="J159" s="41">
        <f t="shared" ref="J159" si="834">SUM(K159:M159)</f>
        <v>1158.27700671</v>
      </c>
      <c r="K159" s="41">
        <v>850.61573166000005</v>
      </c>
      <c r="L159" s="41">
        <v>303.45360228999999</v>
      </c>
      <c r="M159" s="41">
        <v>4.2076727600000003</v>
      </c>
      <c r="N159" s="41">
        <f t="shared" ref="N159" si="835">SUM(O159:P159)</f>
        <v>932.51805936999995</v>
      </c>
      <c r="O159" s="41">
        <v>500.40506023</v>
      </c>
      <c r="P159" s="41">
        <f t="shared" ref="P159" si="836">SUM(Q159:S159)</f>
        <v>432.11299914</v>
      </c>
      <c r="Q159" s="41">
        <v>335.14964627000001</v>
      </c>
      <c r="R159" s="41">
        <v>95.749360379999999</v>
      </c>
      <c r="S159" s="41">
        <v>1.2139924900000001</v>
      </c>
      <c r="T159" s="41"/>
      <c r="U159" s="41"/>
      <c r="V159" s="41"/>
      <c r="W159" s="41"/>
      <c r="X159" s="41"/>
      <c r="Y159" s="41"/>
    </row>
    <row r="160" spans="1:25" hidden="1" outlineLevel="1" collapsed="1">
      <c r="A160" s="8">
        <v>45078</v>
      </c>
      <c r="B160" s="41">
        <v>9536.5176074400006</v>
      </c>
      <c r="C160" s="41">
        <f t="shared" ref="C160" si="837">I160+O160</f>
        <v>7977.77174543</v>
      </c>
      <c r="D160" s="41">
        <f t="shared" ref="D160" si="838">J160+P160</f>
        <v>1558.7458620100001</v>
      </c>
      <c r="E160" s="41">
        <f t="shared" ref="E160" si="839">K160+Q160</f>
        <v>1152.1573608399999</v>
      </c>
      <c r="F160" s="41">
        <f t="shared" ref="F160" si="840">L160+R160</f>
        <v>401.07008562000004</v>
      </c>
      <c r="G160" s="41">
        <f t="shared" ref="G160" si="841">M160+S160</f>
        <v>5.5184155500000003</v>
      </c>
      <c r="H160" s="41">
        <f t="shared" ref="H160" si="842">SUM(I160:J160)</f>
        <v>8644.6281018099999</v>
      </c>
      <c r="I160" s="41">
        <v>7490.2531694500003</v>
      </c>
      <c r="J160" s="41">
        <f t="shared" ref="J160" si="843">SUM(K160:M160)</f>
        <v>1154.37493236</v>
      </c>
      <c r="K160" s="41">
        <v>844.89444269000001</v>
      </c>
      <c r="L160" s="41">
        <v>305.18197493000002</v>
      </c>
      <c r="M160" s="41">
        <v>4.2985147399999999</v>
      </c>
      <c r="N160" s="41">
        <f t="shared" ref="N160" si="844">SUM(O160:P160)</f>
        <v>891.88950563000003</v>
      </c>
      <c r="O160" s="41">
        <v>487.51857597999998</v>
      </c>
      <c r="P160" s="41">
        <f t="shared" ref="P160" si="845">SUM(Q160:S160)</f>
        <v>404.37092965000005</v>
      </c>
      <c r="Q160" s="41">
        <v>307.26291815000002</v>
      </c>
      <c r="R160" s="41">
        <v>95.888110690000005</v>
      </c>
      <c r="S160" s="41">
        <v>1.2199008099999999</v>
      </c>
      <c r="T160" s="41"/>
      <c r="U160" s="41"/>
      <c r="V160" s="41"/>
      <c r="W160" s="41"/>
      <c r="X160" s="41"/>
      <c r="Y160" s="41"/>
    </row>
    <row r="161" spans="1:25" hidden="1" outlineLevel="1" collapsed="1">
      <c r="A161" s="8">
        <v>45108</v>
      </c>
      <c r="B161" s="41">
        <v>9503.9233850599994</v>
      </c>
      <c r="C161" s="41">
        <f t="shared" ref="C161" si="846">I161+O161</f>
        <v>8071.8624118899997</v>
      </c>
      <c r="D161" s="41">
        <f t="shared" ref="D161" si="847">J161+P161</f>
        <v>1432.0609731700004</v>
      </c>
      <c r="E161" s="41">
        <f t="shared" ref="E161" si="848">K161+Q161</f>
        <v>1169.8585109200001</v>
      </c>
      <c r="F161" s="41">
        <f t="shared" ref="F161" si="849">L161+R161</f>
        <v>256.41832464999999</v>
      </c>
      <c r="G161" s="41">
        <f t="shared" ref="G161" si="850">M161+S161</f>
        <v>5.7841376000000002</v>
      </c>
      <c r="H161" s="41">
        <f t="shared" ref="H161" si="851">SUM(I161:J161)</f>
        <v>8633.3014397000006</v>
      </c>
      <c r="I161" s="41">
        <v>7561.9976093300002</v>
      </c>
      <c r="J161" s="41">
        <f t="shared" ref="J161" si="852">SUM(K161:M161)</f>
        <v>1071.3038303700002</v>
      </c>
      <c r="K161" s="41">
        <v>890.69443434000004</v>
      </c>
      <c r="L161" s="41">
        <v>176.04863972999999</v>
      </c>
      <c r="M161" s="41">
        <v>4.5607563000000004</v>
      </c>
      <c r="N161" s="41">
        <f t="shared" ref="N161" si="853">SUM(O161:P161)</f>
        <v>870.62194536000004</v>
      </c>
      <c r="O161" s="41">
        <v>509.86480255999999</v>
      </c>
      <c r="P161" s="41">
        <f t="shared" ref="P161" si="854">SUM(Q161:S161)</f>
        <v>360.75714280000005</v>
      </c>
      <c r="Q161" s="41">
        <v>279.16407658000003</v>
      </c>
      <c r="R161" s="41">
        <v>80.369684919999997</v>
      </c>
      <c r="S161" s="41">
        <v>1.2233813</v>
      </c>
      <c r="T161" s="41"/>
      <c r="U161" s="41"/>
      <c r="V161" s="41"/>
      <c r="W161" s="41"/>
      <c r="X161" s="41"/>
      <c r="Y161" s="41"/>
    </row>
    <row r="162" spans="1:25" hidden="1" outlineLevel="1" collapsed="1">
      <c r="A162" s="8">
        <v>45139</v>
      </c>
      <c r="B162" s="41">
        <v>9415.1254926399997</v>
      </c>
      <c r="C162" s="41">
        <f t="shared" ref="C162" si="855">I162+O162</f>
        <v>7775.4881877299995</v>
      </c>
      <c r="D162" s="41">
        <f t="shared" ref="D162" si="856">J162+P162</f>
        <v>1639.6373049099998</v>
      </c>
      <c r="E162" s="41">
        <f t="shared" ref="E162" si="857">K162+Q162</f>
        <v>1345.9071783300001</v>
      </c>
      <c r="F162" s="41">
        <f t="shared" ref="F162" si="858">L162+R162</f>
        <v>287.46108822999997</v>
      </c>
      <c r="G162" s="41">
        <f t="shared" ref="G162" si="859">M162+S162</f>
        <v>6.2690383499999998</v>
      </c>
      <c r="H162" s="41">
        <f t="shared" ref="H162" si="860">SUM(I162:J162)</f>
        <v>8558.4210527100004</v>
      </c>
      <c r="I162" s="41">
        <v>7334.1911163599998</v>
      </c>
      <c r="J162" s="41">
        <f t="shared" ref="J162" si="861">SUM(K162:M162)</f>
        <v>1224.2299363499999</v>
      </c>
      <c r="K162" s="41">
        <v>1018.70360207</v>
      </c>
      <c r="L162" s="41">
        <v>200.49097982000001</v>
      </c>
      <c r="M162" s="41">
        <v>5.0353544599999998</v>
      </c>
      <c r="N162" s="41">
        <f t="shared" ref="N162" si="862">SUM(O162:P162)</f>
        <v>856.70443993000004</v>
      </c>
      <c r="O162" s="41">
        <v>441.29707137000003</v>
      </c>
      <c r="P162" s="41">
        <f t="shared" ref="P162" si="863">SUM(Q162:S162)</f>
        <v>415.40736855999995</v>
      </c>
      <c r="Q162" s="41">
        <v>327.20357625999998</v>
      </c>
      <c r="R162" s="41">
        <v>86.970108409999995</v>
      </c>
      <c r="S162" s="41">
        <v>1.23368389</v>
      </c>
      <c r="T162" s="41"/>
      <c r="U162" s="41"/>
      <c r="V162" s="41"/>
      <c r="W162" s="41"/>
      <c r="X162" s="41"/>
      <c r="Y162" s="41"/>
    </row>
    <row r="163" spans="1:25" hidden="1" outlineLevel="1" collapsed="1">
      <c r="A163" s="8">
        <v>45170</v>
      </c>
      <c r="B163" s="41">
        <v>9482.0303712099994</v>
      </c>
      <c r="C163" s="41">
        <f t="shared" ref="C163" si="864">I163+O163</f>
        <v>7862.2457664999993</v>
      </c>
      <c r="D163" s="41">
        <f t="shared" ref="D163" si="865">J163+P163</f>
        <v>1619.7846047100002</v>
      </c>
      <c r="E163" s="41">
        <f t="shared" ref="E163" si="866">K163+Q163</f>
        <v>1366.7659092700001</v>
      </c>
      <c r="F163" s="41">
        <f t="shared" ref="F163" si="867">L163+R163</f>
        <v>246.48303368000001</v>
      </c>
      <c r="G163" s="41">
        <f t="shared" ref="G163" si="868">M163+S163</f>
        <v>6.53566176</v>
      </c>
      <c r="H163" s="41">
        <f t="shared" ref="H163" si="869">SUM(I163:J163)</f>
        <v>8630.0034232399994</v>
      </c>
      <c r="I163" s="41">
        <v>7418.6957867499996</v>
      </c>
      <c r="J163" s="41">
        <f t="shared" ref="J163" si="870">SUM(K163:M163)</f>
        <v>1211.30763649</v>
      </c>
      <c r="K163" s="41">
        <v>1036.8228806300001</v>
      </c>
      <c r="L163" s="41">
        <v>169.17717565000001</v>
      </c>
      <c r="M163" s="41">
        <v>5.3075802100000002</v>
      </c>
      <c r="N163" s="41">
        <f t="shared" ref="N163" si="871">SUM(O163:P163)</f>
        <v>852.02694797000004</v>
      </c>
      <c r="O163" s="41">
        <v>443.54997974999998</v>
      </c>
      <c r="P163" s="41">
        <f t="shared" ref="P163" si="872">SUM(Q163:S163)</f>
        <v>408.47696822000006</v>
      </c>
      <c r="Q163" s="41">
        <v>329.94302864000002</v>
      </c>
      <c r="R163" s="41">
        <v>77.305858029999996</v>
      </c>
      <c r="S163" s="41">
        <v>1.22808155</v>
      </c>
      <c r="T163" s="41"/>
      <c r="U163" s="41"/>
      <c r="V163" s="41"/>
      <c r="W163" s="41"/>
      <c r="X163" s="41"/>
      <c r="Y163" s="41"/>
    </row>
    <row r="164" spans="1:25" hidden="1" outlineLevel="1" collapsed="1">
      <c r="A164" s="8">
        <v>45200</v>
      </c>
      <c r="B164" s="41">
        <v>9439.6617295899996</v>
      </c>
      <c r="C164" s="41">
        <f t="shared" ref="C164" si="873">I164+O164</f>
        <v>7835.9939182300004</v>
      </c>
      <c r="D164" s="41">
        <f t="shared" ref="D164" si="874">J164+P164</f>
        <v>1603.6678113600001</v>
      </c>
      <c r="E164" s="41">
        <f t="shared" ref="E164" si="875">K164+Q164</f>
        <v>1350.45007973</v>
      </c>
      <c r="F164" s="41">
        <f t="shared" ref="F164" si="876">L164+R164</f>
        <v>246.09966058999998</v>
      </c>
      <c r="G164" s="41">
        <f t="shared" ref="G164" si="877">M164+S164</f>
        <v>7.1180710399999993</v>
      </c>
      <c r="H164" s="41">
        <f t="shared" ref="H164" si="878">SUM(I164:J164)</f>
        <v>8600.3973931399996</v>
      </c>
      <c r="I164" s="41">
        <v>7393.4075284099999</v>
      </c>
      <c r="J164" s="41">
        <f t="shared" ref="J164" si="879">SUM(K164:M164)</f>
        <v>1206.9898647300001</v>
      </c>
      <c r="K164" s="41">
        <v>1031.84126513</v>
      </c>
      <c r="L164" s="41">
        <v>169.25171435999999</v>
      </c>
      <c r="M164" s="41">
        <v>5.8968852399999996</v>
      </c>
      <c r="N164" s="41">
        <f t="shared" ref="N164" si="880">SUM(O164:P164)</f>
        <v>839.26433644999997</v>
      </c>
      <c r="O164" s="41">
        <v>442.58638982000002</v>
      </c>
      <c r="P164" s="41">
        <f t="shared" ref="P164" si="881">SUM(Q164:S164)</f>
        <v>396.67794663000001</v>
      </c>
      <c r="Q164" s="41">
        <v>318.60881460000002</v>
      </c>
      <c r="R164" s="41">
        <v>76.847946230000005</v>
      </c>
      <c r="S164" s="41">
        <v>1.2211858</v>
      </c>
      <c r="T164" s="41"/>
      <c r="U164" s="41"/>
      <c r="V164" s="41"/>
      <c r="W164" s="41"/>
      <c r="X164" s="41"/>
      <c r="Y164" s="41"/>
    </row>
    <row r="165" spans="1:25" collapsed="1">
      <c r="A165" s="8">
        <v>45231</v>
      </c>
      <c r="B165" s="41">
        <v>8991.7296498700016</v>
      </c>
      <c r="C165" s="41">
        <f t="shared" ref="C165" si="882">I165+O165</f>
        <v>7377.1000009300005</v>
      </c>
      <c r="D165" s="41">
        <f t="shared" ref="D165" si="883">J165+P165</f>
        <v>1614.6296489399999</v>
      </c>
      <c r="E165" s="41">
        <f t="shared" ref="E165" si="884">K165+Q165</f>
        <v>1215.5809231399999</v>
      </c>
      <c r="F165" s="41">
        <f t="shared" ref="F165" si="885">L165+R165</f>
        <v>392.12314686999997</v>
      </c>
      <c r="G165" s="41">
        <f t="shared" ref="G165" si="886">M165+S165</f>
        <v>6.9255789300000004</v>
      </c>
      <c r="H165" s="41">
        <f t="shared" ref="H165" si="887">SUM(I165:J165)</f>
        <v>8161.7858249000001</v>
      </c>
      <c r="I165" s="41">
        <v>6938.1957584700003</v>
      </c>
      <c r="J165" s="41">
        <f t="shared" ref="J165" si="888">SUM(K165:M165)</f>
        <v>1223.59006643</v>
      </c>
      <c r="K165" s="41">
        <v>917.12284971999998</v>
      </c>
      <c r="L165" s="41">
        <v>300.84643026999998</v>
      </c>
      <c r="M165" s="41">
        <v>5.6207864399999998</v>
      </c>
      <c r="N165" s="41">
        <f t="shared" ref="N165" si="889">SUM(O165:P165)</f>
        <v>829.94382496999992</v>
      </c>
      <c r="O165" s="41">
        <v>438.90424245999998</v>
      </c>
      <c r="P165" s="41">
        <f t="shared" ref="P165" si="890">SUM(Q165:S165)</f>
        <v>391.03958251</v>
      </c>
      <c r="Q165" s="41">
        <v>298.45807342000001</v>
      </c>
      <c r="R165" s="41">
        <v>91.2767166</v>
      </c>
      <c r="S165" s="41">
        <v>1.3047924900000001</v>
      </c>
      <c r="T165" s="41"/>
      <c r="U165" s="41"/>
      <c r="V165" s="41"/>
      <c r="W165" s="41"/>
      <c r="X165" s="41"/>
      <c r="Y165" s="41"/>
    </row>
    <row r="166" spans="1:25">
      <c r="A166" s="8">
        <v>45261</v>
      </c>
      <c r="B166" s="41">
        <v>8944.5096217399987</v>
      </c>
      <c r="C166" s="41">
        <f t="shared" ref="C166" si="891">I166+O166</f>
        <v>7340.6589109399993</v>
      </c>
      <c r="D166" s="41">
        <f t="shared" ref="D166" si="892">J166+P166</f>
        <v>1603.8507107999999</v>
      </c>
      <c r="E166" s="41">
        <f t="shared" ref="E166" si="893">K166+Q166</f>
        <v>1344.53320779</v>
      </c>
      <c r="F166" s="41">
        <f t="shared" ref="F166" si="894">L166+R166</f>
        <v>239.01535268000001</v>
      </c>
      <c r="G166" s="41">
        <f t="shared" ref="G166" si="895">M166+S166</f>
        <v>20.30215033</v>
      </c>
      <c r="H166" s="41">
        <f t="shared" ref="H166" si="896">SUM(I166:J166)</f>
        <v>8103.7765898099997</v>
      </c>
      <c r="I166" s="41">
        <v>6882.8353461899997</v>
      </c>
      <c r="J166" s="41">
        <f t="shared" ref="J166" si="897">SUM(K166:M166)</f>
        <v>1220.94124362</v>
      </c>
      <c r="K166" s="41">
        <v>1043.79766133</v>
      </c>
      <c r="L166" s="41">
        <v>162.09442988000001</v>
      </c>
      <c r="M166" s="41">
        <v>15.04915241</v>
      </c>
      <c r="N166" s="41">
        <f t="shared" ref="N166" si="898">SUM(O166:P166)</f>
        <v>840.73303192999992</v>
      </c>
      <c r="O166" s="41">
        <v>457.82356475</v>
      </c>
      <c r="P166" s="41">
        <f t="shared" ref="P166" si="899">SUM(Q166:S166)</f>
        <v>382.90946717999998</v>
      </c>
      <c r="Q166" s="41">
        <v>300.73554646000002</v>
      </c>
      <c r="R166" s="41">
        <v>76.9209228</v>
      </c>
      <c r="S166" s="41">
        <v>5.2529979200000003</v>
      </c>
      <c r="T166" s="41"/>
      <c r="U166" s="41"/>
      <c r="V166" s="41"/>
      <c r="W166" s="41"/>
      <c r="X166" s="41"/>
      <c r="Y166" s="41"/>
    </row>
    <row r="167" spans="1:25">
      <c r="A167" s="8">
        <v>45292</v>
      </c>
      <c r="B167" s="41">
        <v>8901.0810743599995</v>
      </c>
      <c r="C167" s="41">
        <f t="shared" ref="C167" si="900">I167+O167</f>
        <v>7325.8995009399996</v>
      </c>
      <c r="D167" s="41">
        <f t="shared" ref="D167" si="901">J167+P167</f>
        <v>1575.1815734200002</v>
      </c>
      <c r="E167" s="41">
        <f t="shared" ref="E167" si="902">K167+Q167</f>
        <v>1318.95378121</v>
      </c>
      <c r="F167" s="41">
        <f t="shared" ref="F167" si="903">L167+R167</f>
        <v>237.78011768000002</v>
      </c>
      <c r="G167" s="41">
        <f t="shared" ref="G167" si="904">M167+S167</f>
        <v>18.44767453</v>
      </c>
      <c r="H167" s="41">
        <f t="shared" ref="H167" si="905">SUM(I167:J167)</f>
        <v>8105.1485722500001</v>
      </c>
      <c r="I167" s="41">
        <v>6882.2317268799998</v>
      </c>
      <c r="J167" s="41">
        <f t="shared" ref="J167" si="906">SUM(K167:M167)</f>
        <v>1222.9168453700001</v>
      </c>
      <c r="K167" s="41">
        <v>1045.93273406</v>
      </c>
      <c r="L167" s="41">
        <v>162.50569150000001</v>
      </c>
      <c r="M167" s="41">
        <v>14.47841981</v>
      </c>
      <c r="N167" s="41">
        <f t="shared" ref="N167" si="907">SUM(O167:P167)</f>
        <v>795.93250211000009</v>
      </c>
      <c r="O167" s="41">
        <v>443.66777406</v>
      </c>
      <c r="P167" s="41">
        <f t="shared" ref="P167" si="908">SUM(Q167:S167)</f>
        <v>352.26472805000003</v>
      </c>
      <c r="Q167" s="41">
        <v>273.02104715000002</v>
      </c>
      <c r="R167" s="41">
        <v>75.274426180000006</v>
      </c>
      <c r="S167" s="41">
        <v>3.9692547199999999</v>
      </c>
      <c r="T167" s="41"/>
      <c r="U167" s="41"/>
      <c r="V167" s="41"/>
      <c r="W167" s="41"/>
      <c r="X167" s="41"/>
      <c r="Y167" s="41"/>
    </row>
    <row r="168" spans="1:25">
      <c r="A168" s="8">
        <v>45323</v>
      </c>
      <c r="B168" s="41">
        <v>9039.7716537100005</v>
      </c>
      <c r="C168" s="41">
        <f t="shared" ref="C168" si="909">I168+O168</f>
        <v>7467.3398990100004</v>
      </c>
      <c r="D168" s="41">
        <f t="shared" ref="D168" si="910">J168+P168</f>
        <v>1572.4317546999998</v>
      </c>
      <c r="E168" s="41">
        <f t="shared" ref="E168" si="911">K168+Q168</f>
        <v>1323.07955784</v>
      </c>
      <c r="F168" s="41">
        <f t="shared" ref="F168" si="912">L168+R168</f>
        <v>230.79415942</v>
      </c>
      <c r="G168" s="41">
        <f t="shared" ref="G168" si="913">M168+S168</f>
        <v>18.55803744</v>
      </c>
      <c r="H168" s="41">
        <f t="shared" ref="H168" si="914">SUM(I168:J168)</f>
        <v>8249.7581238900002</v>
      </c>
      <c r="I168" s="41">
        <v>7013.4956561700001</v>
      </c>
      <c r="J168" s="41">
        <f t="shared" ref="J168" si="915">SUM(K168:M168)</f>
        <v>1236.2624677199999</v>
      </c>
      <c r="K168" s="41">
        <v>1056.9345508700001</v>
      </c>
      <c r="L168" s="41">
        <v>165.50234949</v>
      </c>
      <c r="M168" s="41">
        <v>13.825567360000001</v>
      </c>
      <c r="N168" s="41">
        <f t="shared" ref="N168" si="916">SUM(O168:P168)</f>
        <v>790.01352982000003</v>
      </c>
      <c r="O168" s="41">
        <v>453.84424283999999</v>
      </c>
      <c r="P168" s="41">
        <f t="shared" ref="P168" si="917">SUM(Q168:S168)</f>
        <v>336.16928697999998</v>
      </c>
      <c r="Q168" s="41">
        <v>266.14500697</v>
      </c>
      <c r="R168" s="41">
        <v>65.291809929999999</v>
      </c>
      <c r="S168" s="41">
        <v>4.7324700799999997</v>
      </c>
      <c r="T168" s="41"/>
      <c r="U168" s="41"/>
      <c r="V168" s="41"/>
      <c r="W168" s="41"/>
      <c r="X168" s="41"/>
      <c r="Y168" s="41"/>
    </row>
    <row r="169" spans="1:25">
      <c r="A169" s="8">
        <v>45352</v>
      </c>
      <c r="B169" s="41">
        <v>9081.1540748999996</v>
      </c>
      <c r="C169" s="41">
        <f t="shared" ref="C169" si="918">I169+O169</f>
        <v>7492.5400824999997</v>
      </c>
      <c r="D169" s="41">
        <f t="shared" ref="D169" si="919">J169+P169</f>
        <v>1588.6139923999999</v>
      </c>
      <c r="E169" s="41">
        <f t="shared" ref="E169" si="920">K169+Q169</f>
        <v>1341.7261860100002</v>
      </c>
      <c r="F169" s="41">
        <f t="shared" ref="F169" si="921">L169+R169</f>
        <v>233.28486605000001</v>
      </c>
      <c r="G169" s="41">
        <f t="shared" ref="G169" si="922">M169+S169</f>
        <v>13.60294034</v>
      </c>
      <c r="H169" s="41">
        <f t="shared" ref="H169" si="923">SUM(I169:J169)</f>
        <v>8293.8329885399999</v>
      </c>
      <c r="I169" s="41">
        <v>7047.2324072900001</v>
      </c>
      <c r="J169" s="41">
        <f t="shared" ref="J169" si="924">SUM(K169:M169)</f>
        <v>1246.60058125</v>
      </c>
      <c r="K169" s="41">
        <v>1069.1588430700001</v>
      </c>
      <c r="L169" s="41">
        <v>166.64948153</v>
      </c>
      <c r="M169" s="41">
        <v>10.792256650000001</v>
      </c>
      <c r="N169" s="41">
        <f t="shared" ref="N169" si="925">SUM(O169:P169)</f>
        <v>787.32108635999998</v>
      </c>
      <c r="O169" s="41">
        <v>445.30767521000001</v>
      </c>
      <c r="P169" s="41">
        <f t="shared" ref="P169" si="926">SUM(Q169:S169)</f>
        <v>342.01341115000002</v>
      </c>
      <c r="Q169" s="41">
        <v>272.56734294</v>
      </c>
      <c r="R169" s="41">
        <v>66.635384520000002</v>
      </c>
      <c r="S169" s="41">
        <v>2.8106836899999998</v>
      </c>
      <c r="T169" s="41"/>
      <c r="U169" s="41"/>
      <c r="V169" s="41"/>
      <c r="W169" s="41"/>
      <c r="X169" s="41"/>
      <c r="Y169" s="41"/>
    </row>
    <row r="170" spans="1:25">
      <c r="A170" s="8">
        <v>45383</v>
      </c>
      <c r="B170" s="41">
        <v>9095.07384834</v>
      </c>
      <c r="C170" s="41">
        <f t="shared" ref="C170" si="927">I170+O170</f>
        <v>7537.1112284500005</v>
      </c>
      <c r="D170" s="41">
        <f t="shared" ref="D170" si="928">J170+P170</f>
        <v>1557.96261989</v>
      </c>
      <c r="E170" s="41">
        <f t="shared" ref="E170" si="929">K170+Q170</f>
        <v>1324.9685495600002</v>
      </c>
      <c r="F170" s="41">
        <f t="shared" ref="F170" si="930">L170+R170</f>
        <v>219.41260754000001</v>
      </c>
      <c r="G170" s="41">
        <f t="shared" ref="G170" si="931">M170+S170</f>
        <v>13.58146279</v>
      </c>
      <c r="H170" s="41">
        <f t="shared" ref="H170" si="932">SUM(I170:J170)</f>
        <v>8313.8822600700005</v>
      </c>
      <c r="I170" s="41">
        <v>7094.5768755700001</v>
      </c>
      <c r="J170" s="41">
        <f t="shared" ref="J170" si="933">SUM(K170:M170)</f>
        <v>1219.3053845000002</v>
      </c>
      <c r="K170" s="41">
        <v>1053.4496845000001</v>
      </c>
      <c r="L170" s="41">
        <v>155.31284409</v>
      </c>
      <c r="M170" s="41">
        <v>10.54285591</v>
      </c>
      <c r="N170" s="41">
        <f t="shared" ref="N170" si="934">SUM(O170:P170)</f>
        <v>781.19158827000001</v>
      </c>
      <c r="O170" s="41">
        <v>442.53435287999997</v>
      </c>
      <c r="P170" s="41">
        <f t="shared" ref="P170" si="935">SUM(Q170:S170)</f>
        <v>338.65723538999998</v>
      </c>
      <c r="Q170" s="41">
        <v>271.51886506</v>
      </c>
      <c r="R170" s="41">
        <v>64.099763449999998</v>
      </c>
      <c r="S170" s="41">
        <v>3.0386068800000001</v>
      </c>
      <c r="T170" s="41"/>
      <c r="U170" s="41"/>
      <c r="V170" s="41"/>
      <c r="W170" s="41"/>
      <c r="X170" s="41"/>
      <c r="Y170" s="41"/>
    </row>
    <row r="171" spans="1:25">
      <c r="A171" s="8">
        <v>45413</v>
      </c>
      <c r="B171" s="41">
        <v>9084.4324002600006</v>
      </c>
      <c r="C171" s="41">
        <f t="shared" ref="C171" si="936">I171+O171</f>
        <v>7588.3020563099999</v>
      </c>
      <c r="D171" s="41">
        <f t="shared" ref="D171" si="937">J171+P171</f>
        <v>1496.13034395</v>
      </c>
      <c r="E171" s="41">
        <f t="shared" ref="E171" si="938">K171+Q171</f>
        <v>1300.39223393</v>
      </c>
      <c r="F171" s="41">
        <f t="shared" ref="F171" si="939">L171+R171</f>
        <v>182.24057390000002</v>
      </c>
      <c r="G171" s="41">
        <f t="shared" ref="G171" si="940">M171+S171</f>
        <v>13.497536119999999</v>
      </c>
      <c r="H171" s="41">
        <f t="shared" ref="H171" si="941">SUM(I171:J171)</f>
        <v>8365.8924222300011</v>
      </c>
      <c r="I171" s="41">
        <v>7160.0587185200002</v>
      </c>
      <c r="J171" s="41">
        <f t="shared" ref="J171" si="942">SUM(K171:M171)</f>
        <v>1205.83370371</v>
      </c>
      <c r="K171" s="41">
        <v>1050.09935305</v>
      </c>
      <c r="L171" s="41">
        <v>145.11642136</v>
      </c>
      <c r="M171" s="41">
        <v>10.6179293</v>
      </c>
      <c r="N171" s="41">
        <f t="shared" ref="N171" si="943">SUM(O171:P171)</f>
        <v>718.53997802999993</v>
      </c>
      <c r="O171" s="41">
        <v>428.24333779</v>
      </c>
      <c r="P171" s="41">
        <f t="shared" ref="P171" si="944">SUM(Q171:S171)</f>
        <v>290.29664023999999</v>
      </c>
      <c r="Q171" s="41">
        <v>250.29288088000001</v>
      </c>
      <c r="R171" s="41">
        <v>37.124152539999997</v>
      </c>
      <c r="S171" s="41">
        <v>2.8796068199999998</v>
      </c>
      <c r="T171" s="41"/>
      <c r="U171" s="41"/>
      <c r="V171" s="41"/>
      <c r="W171" s="41"/>
      <c r="X171" s="41"/>
      <c r="Y171" s="41"/>
    </row>
    <row r="172" spans="1:25">
      <c r="A172" s="8">
        <v>45444</v>
      </c>
      <c r="B172" s="41">
        <v>9212.6366419699989</v>
      </c>
      <c r="C172" s="41">
        <f t="shared" ref="C172" si="945">I172+O172</f>
        <v>7734.9730293100001</v>
      </c>
      <c r="D172" s="41">
        <f t="shared" ref="D172" si="946">J172+P172</f>
        <v>1477.6636126599999</v>
      </c>
      <c r="E172" s="41">
        <f t="shared" ref="E172" si="947">K172+Q172</f>
        <v>1274.9836888899999</v>
      </c>
      <c r="F172" s="41">
        <f t="shared" ref="F172" si="948">L172+R172</f>
        <v>188.60108199000001</v>
      </c>
      <c r="G172" s="41">
        <f t="shared" ref="G172" si="949">M172+S172</f>
        <v>14.078841779999999</v>
      </c>
      <c r="H172" s="41">
        <f t="shared" ref="H172" si="950">SUM(I172:J172)</f>
        <v>8512.4255522700005</v>
      </c>
      <c r="I172" s="41">
        <v>7317.3015227699998</v>
      </c>
      <c r="J172" s="41">
        <f t="shared" ref="J172" si="951">SUM(K172:M172)</f>
        <v>1195.1240295</v>
      </c>
      <c r="K172" s="41">
        <v>1034.40639515</v>
      </c>
      <c r="L172" s="41">
        <v>149.66829686</v>
      </c>
      <c r="M172" s="41">
        <v>11.049337489999999</v>
      </c>
      <c r="N172" s="41">
        <f t="shared" ref="N172" si="952">SUM(O172:P172)</f>
        <v>700.2110897</v>
      </c>
      <c r="O172" s="41">
        <v>417.67150654</v>
      </c>
      <c r="P172" s="41">
        <f t="shared" ref="P172" si="953">SUM(Q172:S172)</f>
        <v>282.53958315999995</v>
      </c>
      <c r="Q172" s="41">
        <v>240.57729373999999</v>
      </c>
      <c r="R172" s="41">
        <v>38.932785129999999</v>
      </c>
      <c r="S172" s="41">
        <v>3.0295042900000002</v>
      </c>
      <c r="T172" s="41"/>
      <c r="U172" s="41"/>
      <c r="V172" s="41"/>
      <c r="W172" s="41"/>
      <c r="X172" s="41"/>
      <c r="Y172" s="41"/>
    </row>
    <row r="173" spans="1:25">
      <c r="A173" s="8">
        <v>45474</v>
      </c>
      <c r="B173" s="41">
        <v>9172.8430241700007</v>
      </c>
      <c r="C173" s="41">
        <f t="shared" ref="C173" si="954">I173+O173</f>
        <v>7687.1714660600001</v>
      </c>
      <c r="D173" s="41">
        <f t="shared" ref="D173" si="955">J173+P173</f>
        <v>1485.6715581100002</v>
      </c>
      <c r="E173" s="41">
        <f t="shared" ref="E173" si="956">K173+Q173</f>
        <v>1018.08334841</v>
      </c>
      <c r="F173" s="41">
        <f t="shared" ref="F173" si="957">L173+R173</f>
        <v>453.98127519000002</v>
      </c>
      <c r="G173" s="41">
        <f t="shared" ref="G173" si="958">M173+S173</f>
        <v>13.60693451</v>
      </c>
      <c r="H173" s="41">
        <f t="shared" ref="H173" si="959">SUM(I173:J173)</f>
        <v>8472.9951568400011</v>
      </c>
      <c r="I173" s="41">
        <v>7270.4948810200003</v>
      </c>
      <c r="J173" s="41">
        <f t="shared" ref="J173" si="960">SUM(K173:M173)</f>
        <v>1202.5002758200001</v>
      </c>
      <c r="K173" s="41">
        <v>805.58222157</v>
      </c>
      <c r="L173" s="41">
        <v>386.27392675999999</v>
      </c>
      <c r="M173" s="41">
        <v>10.644127490000001</v>
      </c>
      <c r="N173" s="41">
        <f t="shared" ref="N173" si="961">SUM(O173:P173)</f>
        <v>699.8478673300001</v>
      </c>
      <c r="O173" s="41">
        <v>416.67658504000002</v>
      </c>
      <c r="P173" s="41">
        <f t="shared" ref="P173" si="962">SUM(Q173:S173)</f>
        <v>283.17128229000002</v>
      </c>
      <c r="Q173" s="41">
        <v>212.50112684000001</v>
      </c>
      <c r="R173" s="41">
        <v>67.707348429999996</v>
      </c>
      <c r="S173" s="41">
        <v>2.9628070200000001</v>
      </c>
      <c r="T173" s="41"/>
      <c r="U173" s="41"/>
      <c r="V173" s="41"/>
      <c r="W173" s="41"/>
      <c r="X173" s="41"/>
      <c r="Y173" s="41"/>
    </row>
    <row r="174" spans="1:25">
      <c r="A174" s="8">
        <v>45505</v>
      </c>
      <c r="B174" s="41">
        <v>9029.7218749500007</v>
      </c>
      <c r="C174" s="41">
        <f t="shared" ref="C174" si="963">I174+O174</f>
        <v>7542.7711910999997</v>
      </c>
      <c r="D174" s="41">
        <f t="shared" ref="D174" si="964">J174+P174</f>
        <v>1486.9506838500001</v>
      </c>
      <c r="E174" s="41">
        <f t="shared" ref="E174" si="965">K174+Q174</f>
        <v>1020.14777165</v>
      </c>
      <c r="F174" s="41">
        <f t="shared" ref="F174" si="966">L174+R174</f>
        <v>452.89757499999996</v>
      </c>
      <c r="G174" s="41">
        <f t="shared" ref="G174" si="967">M174+S174</f>
        <v>13.9053372</v>
      </c>
      <c r="H174" s="41">
        <f t="shared" ref="H174" si="968">SUM(I174:J174)</f>
        <v>8332.6967348800008</v>
      </c>
      <c r="I174" s="41">
        <v>7125.4678831900001</v>
      </c>
      <c r="J174" s="41">
        <f t="shared" ref="J174" si="969">SUM(K174:M174)</f>
        <v>1207.2288516900001</v>
      </c>
      <c r="K174" s="41">
        <v>810.62772259999997</v>
      </c>
      <c r="L174" s="41">
        <v>386.14211915999999</v>
      </c>
      <c r="M174" s="41">
        <v>10.459009930000001</v>
      </c>
      <c r="N174" s="41">
        <f t="shared" ref="N174" si="970">SUM(O174:P174)</f>
        <v>697.02514006999991</v>
      </c>
      <c r="O174" s="41">
        <v>417.30330791</v>
      </c>
      <c r="P174" s="41">
        <f t="shared" ref="P174" si="971">SUM(Q174:S174)</f>
        <v>279.72183215999996</v>
      </c>
      <c r="Q174" s="41">
        <v>209.52004905000001</v>
      </c>
      <c r="R174" s="41">
        <v>66.755455839999996</v>
      </c>
      <c r="S174" s="41">
        <v>3.4463272699999998</v>
      </c>
      <c r="T174" s="41"/>
      <c r="U174" s="41"/>
      <c r="V174" s="41"/>
      <c r="W174" s="41"/>
      <c r="X174" s="41"/>
      <c r="Y174" s="41"/>
    </row>
    <row r="175" spans="1:25">
      <c r="A175" s="8">
        <v>45536</v>
      </c>
      <c r="B175" s="41">
        <v>9019.7101669200001</v>
      </c>
      <c r="C175" s="41">
        <f t="shared" ref="C175" si="972">I175+O175</f>
        <v>7533.8146474100004</v>
      </c>
      <c r="D175" s="41">
        <f t="shared" ref="D175" si="973">J175+P175</f>
        <v>1485.89551951</v>
      </c>
      <c r="E175" s="41">
        <f t="shared" ref="E175" si="974">K175+Q175</f>
        <v>1037.9699741500001</v>
      </c>
      <c r="F175" s="41">
        <f t="shared" ref="F175" si="975">L175+R175</f>
        <v>434.09779677</v>
      </c>
      <c r="G175" s="41">
        <f t="shared" ref="G175" si="976">M175+S175</f>
        <v>13.827748590000001</v>
      </c>
      <c r="H175" s="41">
        <f t="shared" ref="H175" si="977">SUM(I175:J175)</f>
        <v>8330.7703221200009</v>
      </c>
      <c r="I175" s="41">
        <v>7124.1786981300002</v>
      </c>
      <c r="J175" s="41">
        <f t="shared" ref="J175" si="978">SUM(K175:M175)</f>
        <v>1206.59162399</v>
      </c>
      <c r="K175" s="41">
        <v>824.40330181000002</v>
      </c>
      <c r="L175" s="41">
        <v>371.38735786000001</v>
      </c>
      <c r="M175" s="41">
        <v>10.80096432</v>
      </c>
      <c r="N175" s="41">
        <f t="shared" ref="N175" si="979">SUM(O175:P175)</f>
        <v>688.93984479999995</v>
      </c>
      <c r="O175" s="41">
        <v>409.63594927999998</v>
      </c>
      <c r="P175" s="41">
        <f t="shared" ref="P175" si="980">SUM(Q175:S175)</f>
        <v>279.30389552000003</v>
      </c>
      <c r="Q175" s="41">
        <v>213.56667234</v>
      </c>
      <c r="R175" s="41">
        <v>62.710438910000001</v>
      </c>
      <c r="S175" s="41">
        <v>3.0267842699999998</v>
      </c>
      <c r="T175" s="41"/>
      <c r="U175" s="41"/>
      <c r="V175" s="41"/>
      <c r="W175" s="41"/>
      <c r="X175" s="41"/>
      <c r="Y175" s="41"/>
    </row>
    <row r="176" spans="1:25">
      <c r="A176" s="8">
        <v>45566</v>
      </c>
      <c r="B176" s="41">
        <v>9039.7010146300017</v>
      </c>
      <c r="C176" s="41">
        <f t="shared" ref="C176" si="981">I176+O176</f>
        <v>7555.0821102299997</v>
      </c>
      <c r="D176" s="41">
        <f t="shared" ref="D176" si="982">J176+P176</f>
        <v>1484.6189044</v>
      </c>
      <c r="E176" s="41">
        <f t="shared" ref="E176" si="983">K176+Q176</f>
        <v>1015.77511766</v>
      </c>
      <c r="F176" s="41">
        <f t="shared" ref="F176" si="984">L176+R176</f>
        <v>455.36684242000001</v>
      </c>
      <c r="G176" s="41">
        <f t="shared" ref="G176" si="985">M176+S176</f>
        <v>13.476944320000001</v>
      </c>
      <c r="H176" s="41">
        <f t="shared" ref="H176" si="986">SUM(I176:J176)</f>
        <v>8362.6312226699993</v>
      </c>
      <c r="I176" s="41">
        <v>7155.4035765600001</v>
      </c>
      <c r="J176" s="41">
        <f t="shared" ref="J176" si="987">SUM(K176:M176)</f>
        <v>1207.22764611</v>
      </c>
      <c r="K176" s="41">
        <v>806.65357179</v>
      </c>
      <c r="L176" s="41">
        <v>389.47744971999998</v>
      </c>
      <c r="M176" s="41">
        <v>11.0966246</v>
      </c>
      <c r="N176" s="41">
        <f t="shared" ref="N176" si="988">SUM(O176:P176)</f>
        <v>677.06979195999998</v>
      </c>
      <c r="O176" s="41">
        <v>399.67853366999998</v>
      </c>
      <c r="P176" s="41">
        <f t="shared" ref="P176" si="989">SUM(Q176:S176)</f>
        <v>277.39125829</v>
      </c>
      <c r="Q176" s="41">
        <v>209.12154587000001</v>
      </c>
      <c r="R176" s="41">
        <v>65.889392700000002</v>
      </c>
      <c r="S176" s="41">
        <v>2.3803197200000001</v>
      </c>
      <c r="T176" s="41"/>
      <c r="U176" s="41"/>
      <c r="V176" s="41"/>
      <c r="W176" s="41"/>
      <c r="X176" s="41"/>
      <c r="Y176" s="41"/>
    </row>
    <row r="177" spans="1:25">
      <c r="A177" s="8">
        <v>45597</v>
      </c>
      <c r="B177" s="41">
        <v>9155.6074698200009</v>
      </c>
      <c r="C177" s="41">
        <f t="shared" ref="C177" si="990">I177+O177</f>
        <v>7677.6097123700001</v>
      </c>
      <c r="D177" s="41">
        <f t="shared" ref="D177" si="991">J177+P177</f>
        <v>1477.9977574499999</v>
      </c>
      <c r="E177" s="41">
        <f t="shared" ref="E177" si="992">K177+Q177</f>
        <v>1006.9060363799999</v>
      </c>
      <c r="F177" s="41">
        <f t="shared" ref="F177" si="993">L177+R177</f>
        <v>446.80872417999996</v>
      </c>
      <c r="G177" s="41">
        <f t="shared" ref="G177" si="994">M177+S177</f>
        <v>24.28299689</v>
      </c>
      <c r="H177" s="41">
        <f t="shared" ref="H177" si="995">SUM(I177:J177)</f>
        <v>8480.4727306700006</v>
      </c>
      <c r="I177" s="41">
        <v>7276.7507281300004</v>
      </c>
      <c r="J177" s="41">
        <f t="shared" ref="J177" si="996">SUM(K177:M177)</f>
        <v>1203.7220025399999</v>
      </c>
      <c r="K177" s="41">
        <v>800.66838187999997</v>
      </c>
      <c r="L177" s="41">
        <v>383.54021261999998</v>
      </c>
      <c r="M177" s="41">
        <v>19.513408040000002</v>
      </c>
      <c r="N177" s="41">
        <f t="shared" ref="N177" si="997">SUM(O177:P177)</f>
        <v>675.13473914999997</v>
      </c>
      <c r="O177" s="41">
        <v>400.85898423999998</v>
      </c>
      <c r="P177" s="41">
        <f t="shared" ref="P177" si="998">SUM(Q177:S177)</f>
        <v>274.27575490999999</v>
      </c>
      <c r="Q177" s="41">
        <v>206.23765449999999</v>
      </c>
      <c r="R177" s="41">
        <v>63.26851156</v>
      </c>
      <c r="S177" s="41">
        <v>4.7695888499999999</v>
      </c>
      <c r="T177" s="41"/>
      <c r="U177" s="41"/>
      <c r="V177" s="41"/>
      <c r="W177" s="41"/>
      <c r="X177" s="41"/>
      <c r="Y177" s="4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2" customWidth="1"/>
    <col min="2" max="2" width="8.6640625" style="22" customWidth="1"/>
    <col min="3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3.88671875" style="22" customWidth="1"/>
    <col min="13" max="13" width="10.88671875" style="22" customWidth="1"/>
    <col min="14" max="14" width="11.109375" style="22" customWidth="1"/>
    <col min="15" max="15" width="13.6640625" style="22" customWidth="1"/>
    <col min="16" max="16" width="7.109375" style="22" customWidth="1"/>
    <col min="17" max="17" width="10.33203125" style="22" customWidth="1"/>
    <col min="18" max="18" width="10.109375" style="22" customWidth="1"/>
    <col min="19" max="16384" width="9.109375" style="22"/>
  </cols>
  <sheetData>
    <row r="1" spans="1:23">
      <c r="A1" s="16" t="s">
        <v>130</v>
      </c>
      <c r="B1" s="10"/>
    </row>
    <row r="2" spans="1:23" ht="5.25" customHeight="1"/>
    <row r="3" spans="1:23" ht="25.5" customHeight="1">
      <c r="A3" s="212" t="s">
        <v>106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178" t="s">
        <v>129</v>
      </c>
      <c r="B4" s="179"/>
      <c r="C4" s="179"/>
      <c r="D4" s="179"/>
      <c r="E4" s="179"/>
      <c r="F4" s="179"/>
    </row>
    <row r="5" spans="1:23" ht="12.75" customHeight="1">
      <c r="A5" s="23" t="s">
        <v>230</v>
      </c>
    </row>
    <row r="6" spans="1:23" ht="12.75" customHeight="1">
      <c r="A6" s="228" t="s">
        <v>0</v>
      </c>
      <c r="B6" s="232" t="s">
        <v>1</v>
      </c>
      <c r="C6" s="236" t="s">
        <v>50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4" customFormat="1" ht="12.75" customHeight="1">
      <c r="A7" s="229"/>
      <c r="B7" s="233"/>
      <c r="C7" s="221" t="s">
        <v>49</v>
      </c>
      <c r="D7" s="221" t="s">
        <v>48</v>
      </c>
      <c r="E7" s="221" t="s">
        <v>47</v>
      </c>
      <c r="F7" s="221" t="s">
        <v>46</v>
      </c>
      <c r="G7" s="221" t="s">
        <v>45</v>
      </c>
      <c r="H7" s="221" t="s">
        <v>44</v>
      </c>
      <c r="I7" s="221" t="s">
        <v>43</v>
      </c>
      <c r="J7" s="221" t="s">
        <v>42</v>
      </c>
      <c r="K7" s="221" t="s">
        <v>41</v>
      </c>
      <c r="L7" s="221" t="s">
        <v>40</v>
      </c>
      <c r="M7" s="224" t="s">
        <v>262</v>
      </c>
      <c r="N7" s="221" t="s">
        <v>39</v>
      </c>
      <c r="O7" s="221" t="s">
        <v>38</v>
      </c>
      <c r="P7" s="221" t="s">
        <v>52</v>
      </c>
      <c r="Q7" s="221" t="s">
        <v>37</v>
      </c>
      <c r="R7" s="221" t="s">
        <v>36</v>
      </c>
      <c r="S7" s="225" t="s">
        <v>35</v>
      </c>
      <c r="T7" s="221" t="s">
        <v>34</v>
      </c>
    </row>
    <row r="8" spans="1:23" s="24" customFormat="1" ht="12.75" customHeight="1">
      <c r="A8" s="230"/>
      <c r="B8" s="234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6"/>
      <c r="T8" s="222"/>
    </row>
    <row r="9" spans="1:23" s="24" customFormat="1" ht="71.25" customHeight="1">
      <c r="A9" s="231"/>
      <c r="B9" s="235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7"/>
      <c r="T9" s="223"/>
    </row>
    <row r="10" spans="1:23" s="24" customFormat="1" collapsed="1">
      <c r="A10" s="138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</row>
    <row r="12" spans="1:23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</row>
    <row r="13" spans="1:23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</row>
    <row r="14" spans="1:23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</row>
    <row r="15" spans="1:23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</row>
    <row r="16" spans="1:23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</row>
    <row r="17" spans="1:2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</row>
    <row r="18" spans="1:2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</row>
    <row r="19" spans="1:2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</row>
    <row r="20" spans="1:2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</row>
    <row r="21" spans="1:2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</row>
    <row r="22" spans="1:2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</row>
    <row r="23" spans="1:2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</row>
    <row r="24" spans="1:2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</row>
    <row r="25" spans="1:2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</row>
    <row r="26" spans="1:2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</row>
    <row r="27" spans="1:2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</row>
    <row r="28" spans="1:2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</row>
    <row r="29" spans="1:2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</row>
    <row r="30" spans="1:2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</row>
    <row r="31" spans="1:2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</row>
    <row r="32" spans="1:2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</row>
    <row r="33" spans="1:2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</row>
    <row r="34" spans="1:2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</row>
    <row r="35" spans="1:22" hidden="1" outlineLevel="1">
      <c r="A35" s="8">
        <v>41275</v>
      </c>
      <c r="B35" s="126">
        <v>2955.1356459400004</v>
      </c>
      <c r="C35" s="126">
        <v>244.99519495000001</v>
      </c>
      <c r="D35" s="126">
        <v>138.29792530000003</v>
      </c>
      <c r="E35" s="126">
        <v>1491.8424197899999</v>
      </c>
      <c r="F35" s="126">
        <v>264.63282377000002</v>
      </c>
      <c r="G35" s="126">
        <v>41.801117570000002</v>
      </c>
      <c r="H35" s="126">
        <v>124.80282428000001</v>
      </c>
      <c r="I35" s="126">
        <v>415.45212764000001</v>
      </c>
      <c r="J35" s="126">
        <v>31.228104030000001</v>
      </c>
      <c r="K35" s="126">
        <v>13.035214989999998</v>
      </c>
      <c r="L35" s="126">
        <v>20.046811339999998</v>
      </c>
      <c r="M35" s="163" t="s">
        <v>188</v>
      </c>
      <c r="N35" s="126">
        <v>23.63241141</v>
      </c>
      <c r="O35" s="126">
        <v>116.53080036</v>
      </c>
      <c r="P35" s="126">
        <v>13.389331019999998</v>
      </c>
      <c r="Q35" s="126">
        <v>3.2927667799999996</v>
      </c>
      <c r="R35" s="126">
        <v>5.4914917299999999</v>
      </c>
      <c r="S35" s="126">
        <v>1.6387612200000001</v>
      </c>
      <c r="T35" s="126">
        <v>5.0255197599999999</v>
      </c>
      <c r="U35" s="126"/>
      <c r="V35" s="126"/>
    </row>
    <row r="36" spans="1:22" hidden="1" outlineLevel="1">
      <c r="A36" s="8">
        <v>41306</v>
      </c>
      <c r="B36" s="126">
        <v>3134.80731853</v>
      </c>
      <c r="C36" s="126">
        <v>262.32299614000004</v>
      </c>
      <c r="D36" s="126">
        <v>179.32985285000001</v>
      </c>
      <c r="E36" s="126">
        <v>1605.90998909</v>
      </c>
      <c r="F36" s="126">
        <v>307.75126544999995</v>
      </c>
      <c r="G36" s="126">
        <v>37.614943879999998</v>
      </c>
      <c r="H36" s="126">
        <v>118.59517031999999</v>
      </c>
      <c r="I36" s="126">
        <v>386.14893393</v>
      </c>
      <c r="J36" s="126">
        <v>32.287712680000006</v>
      </c>
      <c r="K36" s="126">
        <v>13.512685559999998</v>
      </c>
      <c r="L36" s="126">
        <v>21.061852709999997</v>
      </c>
      <c r="M36" s="163" t="s">
        <v>188</v>
      </c>
      <c r="N36" s="126">
        <v>28.213436520000002</v>
      </c>
      <c r="O36" s="126">
        <v>120.14206086</v>
      </c>
      <c r="P36" s="126">
        <v>7.2781109800000001</v>
      </c>
      <c r="Q36" s="126">
        <v>3.0562629399999999</v>
      </c>
      <c r="R36" s="126">
        <v>4.67085828</v>
      </c>
      <c r="S36" s="126">
        <v>1.7576630200000001</v>
      </c>
      <c r="T36" s="126">
        <v>5.1535233199999997</v>
      </c>
      <c r="U36" s="126"/>
      <c r="V36" s="126"/>
    </row>
    <row r="37" spans="1:22" hidden="1" outlineLevel="1">
      <c r="A37" s="8">
        <v>41334</v>
      </c>
      <c r="B37" s="126">
        <v>2840.6343659500003</v>
      </c>
      <c r="C37" s="126">
        <v>270.05399252000001</v>
      </c>
      <c r="D37" s="126">
        <v>97.075611069999994</v>
      </c>
      <c r="E37" s="126">
        <v>1438.3485511799997</v>
      </c>
      <c r="F37" s="126">
        <v>286.88186668999992</v>
      </c>
      <c r="G37" s="126">
        <v>33.940788159999997</v>
      </c>
      <c r="H37" s="126">
        <v>129.19077440000001</v>
      </c>
      <c r="I37" s="126">
        <v>336.09948611999999</v>
      </c>
      <c r="J37" s="126">
        <v>31.478859829999998</v>
      </c>
      <c r="K37" s="126">
        <v>11.106213910000001</v>
      </c>
      <c r="L37" s="126">
        <v>20.700989640000003</v>
      </c>
      <c r="M37" s="163" t="s">
        <v>188</v>
      </c>
      <c r="N37" s="126">
        <v>27.136963099999996</v>
      </c>
      <c r="O37" s="126">
        <v>133.86616349000002</v>
      </c>
      <c r="P37" s="126">
        <v>8.5467412400000011</v>
      </c>
      <c r="Q37" s="126">
        <v>3.2798868199999998</v>
      </c>
      <c r="R37" s="126">
        <v>6.2821217799999998</v>
      </c>
      <c r="S37" s="126">
        <v>1.9170316499999998</v>
      </c>
      <c r="T37" s="126">
        <v>4.7283243500000003</v>
      </c>
      <c r="U37" s="126"/>
      <c r="V37" s="126"/>
    </row>
    <row r="38" spans="1:22" hidden="1" outlineLevel="1">
      <c r="A38" s="8">
        <v>41365</v>
      </c>
      <c r="B38" s="126">
        <v>3261.8145515900005</v>
      </c>
      <c r="C38" s="126">
        <v>298.8335475099999</v>
      </c>
      <c r="D38" s="126">
        <v>221.52928082</v>
      </c>
      <c r="E38" s="126">
        <v>1724.3041722700002</v>
      </c>
      <c r="F38" s="126">
        <v>285.90032923999996</v>
      </c>
      <c r="G38" s="126">
        <v>39.665985229999997</v>
      </c>
      <c r="H38" s="126">
        <v>126.25319313</v>
      </c>
      <c r="I38" s="126">
        <v>308.42681048000003</v>
      </c>
      <c r="J38" s="126">
        <v>44.194520100000005</v>
      </c>
      <c r="K38" s="126">
        <v>7.9581901199999994</v>
      </c>
      <c r="L38" s="126">
        <v>19.239138990000001</v>
      </c>
      <c r="M38" s="163" t="s">
        <v>188</v>
      </c>
      <c r="N38" s="126">
        <v>27.956472250000001</v>
      </c>
      <c r="O38" s="126">
        <v>132.76688860000002</v>
      </c>
      <c r="P38" s="126">
        <v>7.6510796899999987</v>
      </c>
      <c r="Q38" s="126">
        <v>3.1201622499999999</v>
      </c>
      <c r="R38" s="126">
        <v>8.2198862800000008</v>
      </c>
      <c r="S38" s="126">
        <v>1.4880377</v>
      </c>
      <c r="T38" s="126">
        <v>4.3068569300000004</v>
      </c>
      <c r="U38" s="126"/>
      <c r="V38" s="126"/>
    </row>
    <row r="39" spans="1:22" hidden="1" outlineLevel="1">
      <c r="A39" s="8">
        <v>41395</v>
      </c>
      <c r="B39" s="126">
        <v>2863.87502903</v>
      </c>
      <c r="C39" s="126">
        <v>312.83338225</v>
      </c>
      <c r="D39" s="126">
        <v>136.48223897</v>
      </c>
      <c r="E39" s="126">
        <v>1415.92264447</v>
      </c>
      <c r="F39" s="126">
        <v>252.99995939999999</v>
      </c>
      <c r="G39" s="126">
        <v>41.908555430000007</v>
      </c>
      <c r="H39" s="126">
        <v>132.50058761000003</v>
      </c>
      <c r="I39" s="126">
        <v>313.06967309999999</v>
      </c>
      <c r="J39" s="126">
        <v>34.176845030000003</v>
      </c>
      <c r="K39" s="126">
        <v>5.8395682200000003</v>
      </c>
      <c r="L39" s="126">
        <v>16.295052930000001</v>
      </c>
      <c r="M39" s="163" t="s">
        <v>188</v>
      </c>
      <c r="N39" s="126">
        <v>31.112881460000001</v>
      </c>
      <c r="O39" s="126">
        <v>143.04355828000001</v>
      </c>
      <c r="P39" s="126">
        <v>8.9418573899999991</v>
      </c>
      <c r="Q39" s="126">
        <v>3.3012650499999996</v>
      </c>
      <c r="R39" s="126">
        <v>6.5797410899999997</v>
      </c>
      <c r="S39" s="126">
        <v>1.29894902</v>
      </c>
      <c r="T39" s="126">
        <v>7.5682693299999997</v>
      </c>
      <c r="U39" s="126"/>
      <c r="V39" s="126"/>
    </row>
    <row r="40" spans="1:22" hidden="1" outlineLevel="1">
      <c r="A40" s="8">
        <v>41426</v>
      </c>
      <c r="B40" s="126">
        <v>2813.4719583100004</v>
      </c>
      <c r="C40" s="126">
        <v>310.17887242000006</v>
      </c>
      <c r="D40" s="126">
        <v>186.66523103999995</v>
      </c>
      <c r="E40" s="126">
        <v>1379.9614417300002</v>
      </c>
      <c r="F40" s="126">
        <v>239.91055885</v>
      </c>
      <c r="G40" s="126">
        <v>38.297533950000002</v>
      </c>
      <c r="H40" s="126">
        <v>129.95630478000001</v>
      </c>
      <c r="I40" s="126">
        <v>284.1200115100001</v>
      </c>
      <c r="J40" s="126">
        <v>36.927215430000004</v>
      </c>
      <c r="K40" s="126">
        <v>6.6634690499999998</v>
      </c>
      <c r="L40" s="126">
        <v>15.003671669999999</v>
      </c>
      <c r="M40" s="163" t="s">
        <v>188</v>
      </c>
      <c r="N40" s="126">
        <v>29.425343740000002</v>
      </c>
      <c r="O40" s="126">
        <v>128.20018405999997</v>
      </c>
      <c r="P40" s="126">
        <v>9.4868488700000011</v>
      </c>
      <c r="Q40" s="126">
        <v>2.8594556600000001</v>
      </c>
      <c r="R40" s="126">
        <v>7.0395481700000015</v>
      </c>
      <c r="S40" s="126">
        <v>1.2337499200000002</v>
      </c>
      <c r="T40" s="126">
        <v>7.5425174599999991</v>
      </c>
      <c r="U40" s="126"/>
      <c r="V40" s="126"/>
    </row>
    <row r="41" spans="1:22" hidden="1" outlineLevel="1">
      <c r="A41" s="8">
        <v>41456</v>
      </c>
      <c r="B41" s="126">
        <v>3305.8294151099999</v>
      </c>
      <c r="C41" s="126">
        <v>351.57787959000001</v>
      </c>
      <c r="D41" s="126">
        <v>208.49947319999998</v>
      </c>
      <c r="E41" s="126">
        <v>1675.4290378800001</v>
      </c>
      <c r="F41" s="126">
        <v>212.68951942000001</v>
      </c>
      <c r="G41" s="126">
        <v>37.532521129999999</v>
      </c>
      <c r="H41" s="126">
        <v>155.99445985999998</v>
      </c>
      <c r="I41" s="126">
        <v>386.49015463999996</v>
      </c>
      <c r="J41" s="126">
        <v>38.330100260000002</v>
      </c>
      <c r="K41" s="126">
        <v>4.9061813499999998</v>
      </c>
      <c r="L41" s="126">
        <v>16.010821869999997</v>
      </c>
      <c r="M41" s="163" t="s">
        <v>188</v>
      </c>
      <c r="N41" s="126">
        <v>29.03012185</v>
      </c>
      <c r="O41" s="126">
        <v>160.13808361</v>
      </c>
      <c r="P41" s="126">
        <v>11.425036989999999</v>
      </c>
      <c r="Q41" s="126">
        <v>3.03187316</v>
      </c>
      <c r="R41" s="126">
        <v>7.9078870499999994</v>
      </c>
      <c r="S41" s="126">
        <v>1.4587686900000001</v>
      </c>
      <c r="T41" s="126">
        <v>5.3774945600000006</v>
      </c>
      <c r="U41" s="126"/>
      <c r="V41" s="126"/>
    </row>
    <row r="42" spans="1:22" hidden="1" outlineLevel="1">
      <c r="A42" s="8">
        <v>41487</v>
      </c>
      <c r="B42" s="126">
        <v>2940.4994095700004</v>
      </c>
      <c r="C42" s="126">
        <v>390.07505626999995</v>
      </c>
      <c r="D42" s="126">
        <v>153.03343304000001</v>
      </c>
      <c r="E42" s="126">
        <v>1576.6303520200004</v>
      </c>
      <c r="F42" s="126">
        <v>65.979648769999997</v>
      </c>
      <c r="G42" s="126">
        <v>34.439008430000001</v>
      </c>
      <c r="H42" s="126">
        <v>133.78751581999998</v>
      </c>
      <c r="I42" s="126">
        <v>298.82998717999999</v>
      </c>
      <c r="J42" s="126">
        <v>37.903356849999994</v>
      </c>
      <c r="K42" s="126">
        <v>7.6887999300000001</v>
      </c>
      <c r="L42" s="126">
        <v>12.84422393</v>
      </c>
      <c r="M42" s="163" t="s">
        <v>188</v>
      </c>
      <c r="N42" s="126">
        <v>29.100527060000001</v>
      </c>
      <c r="O42" s="126">
        <v>173.64991261</v>
      </c>
      <c r="P42" s="126">
        <v>9.7527747700000003</v>
      </c>
      <c r="Q42" s="126">
        <v>3.1680695999999999</v>
      </c>
      <c r="R42" s="126">
        <v>6.3790765500000006</v>
      </c>
      <c r="S42" s="126">
        <v>0.93241443000000002</v>
      </c>
      <c r="T42" s="126">
        <v>6.3052523099999993</v>
      </c>
      <c r="U42" s="126"/>
      <c r="V42" s="126"/>
    </row>
    <row r="43" spans="1:22" hidden="1" outlineLevel="1">
      <c r="A43" s="8">
        <v>41518</v>
      </c>
      <c r="B43" s="126">
        <v>4712.8514259700005</v>
      </c>
      <c r="C43" s="126">
        <v>429.13098614</v>
      </c>
      <c r="D43" s="126">
        <v>1818.5815785000002</v>
      </c>
      <c r="E43" s="126">
        <v>1540.57254154</v>
      </c>
      <c r="F43" s="126">
        <v>51.291491610000001</v>
      </c>
      <c r="G43" s="126">
        <v>24.410939000000003</v>
      </c>
      <c r="H43" s="126">
        <v>155.27046616000001</v>
      </c>
      <c r="I43" s="126">
        <v>399.95610306000009</v>
      </c>
      <c r="J43" s="126">
        <v>38.06489942000001</v>
      </c>
      <c r="K43" s="126">
        <v>6.7459812299999999</v>
      </c>
      <c r="L43" s="126">
        <v>13.981555950000002</v>
      </c>
      <c r="M43" s="163" t="s">
        <v>188</v>
      </c>
      <c r="N43" s="126">
        <v>27.926052159999998</v>
      </c>
      <c r="O43" s="126">
        <v>175.93735401999999</v>
      </c>
      <c r="P43" s="126">
        <v>11.065074980000002</v>
      </c>
      <c r="Q43" s="126">
        <v>3.9619077000000003</v>
      </c>
      <c r="R43" s="126">
        <v>10.036021550000001</v>
      </c>
      <c r="S43" s="126">
        <v>0.98445957000000006</v>
      </c>
      <c r="T43" s="126">
        <v>4.9340133799999997</v>
      </c>
      <c r="U43" s="126"/>
      <c r="V43" s="126"/>
    </row>
    <row r="44" spans="1:22" hidden="1" outlineLevel="1">
      <c r="A44" s="8">
        <v>41548</v>
      </c>
      <c r="B44" s="126">
        <v>3050.9822021199998</v>
      </c>
      <c r="C44" s="126">
        <v>385.83515634000003</v>
      </c>
      <c r="D44" s="126">
        <v>136.5202831</v>
      </c>
      <c r="E44" s="126">
        <v>1609.53556979</v>
      </c>
      <c r="F44" s="126">
        <v>69.993691499999997</v>
      </c>
      <c r="G44" s="126">
        <v>18.421621810000001</v>
      </c>
      <c r="H44" s="126">
        <v>138.8095964</v>
      </c>
      <c r="I44" s="126">
        <v>399.88416261000003</v>
      </c>
      <c r="J44" s="126">
        <v>46.331522410000005</v>
      </c>
      <c r="K44" s="126">
        <v>6.5684566599999998</v>
      </c>
      <c r="L44" s="126">
        <v>14.229848449999999</v>
      </c>
      <c r="M44" s="163" t="s">
        <v>188</v>
      </c>
      <c r="N44" s="126">
        <v>28.455328840000004</v>
      </c>
      <c r="O44" s="126">
        <v>161.78792965000002</v>
      </c>
      <c r="P44" s="126">
        <v>15.259577779999999</v>
      </c>
      <c r="Q44" s="126">
        <v>4.0218569099999995</v>
      </c>
      <c r="R44" s="126">
        <v>9.2678024400000005</v>
      </c>
      <c r="S44" s="126">
        <v>1.2047217199999998</v>
      </c>
      <c r="T44" s="126">
        <v>4.8550757099999995</v>
      </c>
      <c r="U44" s="126"/>
      <c r="V44" s="126"/>
    </row>
    <row r="45" spans="1:22" hidden="1" outlineLevel="1">
      <c r="A45" s="8">
        <v>41579</v>
      </c>
      <c r="B45" s="126">
        <v>2985.0857346499997</v>
      </c>
      <c r="C45" s="126">
        <v>370.53297567999994</v>
      </c>
      <c r="D45" s="126">
        <v>149.52236816999999</v>
      </c>
      <c r="E45" s="126">
        <v>1527.4929028899999</v>
      </c>
      <c r="F45" s="126">
        <v>97.170096649999991</v>
      </c>
      <c r="G45" s="126">
        <v>18.351629560000003</v>
      </c>
      <c r="H45" s="126">
        <v>149.59707981000003</v>
      </c>
      <c r="I45" s="126">
        <v>391.56542372000007</v>
      </c>
      <c r="J45" s="126">
        <v>39.2859129</v>
      </c>
      <c r="K45" s="126">
        <v>5.6128917899999999</v>
      </c>
      <c r="L45" s="126">
        <v>13.427745080000001</v>
      </c>
      <c r="M45" s="163" t="s">
        <v>188</v>
      </c>
      <c r="N45" s="126">
        <v>30.031815150000003</v>
      </c>
      <c r="O45" s="126">
        <v>159.3531041</v>
      </c>
      <c r="P45" s="126">
        <v>15.713333660000002</v>
      </c>
      <c r="Q45" s="126">
        <v>3.8777892999999999</v>
      </c>
      <c r="R45" s="126">
        <v>7.6599520299999995</v>
      </c>
      <c r="S45" s="126">
        <v>1.29063522</v>
      </c>
      <c r="T45" s="126">
        <v>4.6000789399999995</v>
      </c>
      <c r="U45" s="126"/>
      <c r="V45" s="126"/>
    </row>
    <row r="46" spans="1:22" hidden="1" outlineLevel="1">
      <c r="A46" s="8">
        <v>41609</v>
      </c>
      <c r="B46" s="126">
        <v>3138.7940865599994</v>
      </c>
      <c r="C46" s="126">
        <v>309.05720008999998</v>
      </c>
      <c r="D46" s="126">
        <v>102.89507268000001</v>
      </c>
      <c r="E46" s="126">
        <v>1608.4489954800001</v>
      </c>
      <c r="F46" s="126">
        <v>89.55984934</v>
      </c>
      <c r="G46" s="126">
        <v>20.791305250000004</v>
      </c>
      <c r="H46" s="126">
        <v>223.49985052</v>
      </c>
      <c r="I46" s="126">
        <v>360.24772597999998</v>
      </c>
      <c r="J46" s="126">
        <v>165.75094926</v>
      </c>
      <c r="K46" s="126">
        <v>3.32043138</v>
      </c>
      <c r="L46" s="126">
        <v>18.332196799999998</v>
      </c>
      <c r="M46" s="163" t="s">
        <v>188</v>
      </c>
      <c r="N46" s="126">
        <v>33.509908660000008</v>
      </c>
      <c r="O46" s="126">
        <v>176.51305895000002</v>
      </c>
      <c r="P46" s="126">
        <v>11.31919896</v>
      </c>
      <c r="Q46" s="126">
        <v>3.3744279399999999</v>
      </c>
      <c r="R46" s="126">
        <v>6.4195552699999991</v>
      </c>
      <c r="S46" s="126">
        <v>1.5918526</v>
      </c>
      <c r="T46" s="126">
        <v>4.1625074</v>
      </c>
      <c r="U46" s="126"/>
      <c r="V46" s="126"/>
    </row>
    <row r="47" spans="1:22" hidden="1" outlineLevel="1">
      <c r="A47" s="8">
        <v>41640</v>
      </c>
      <c r="B47" s="126">
        <v>2913.86418697</v>
      </c>
      <c r="C47" s="126">
        <v>311.78048522</v>
      </c>
      <c r="D47" s="126">
        <v>98.775333930000002</v>
      </c>
      <c r="E47" s="126">
        <v>1574.9194716200002</v>
      </c>
      <c r="F47" s="126">
        <v>109.62515901</v>
      </c>
      <c r="G47" s="126">
        <v>15.834360069999999</v>
      </c>
      <c r="H47" s="126">
        <v>185.24911363999996</v>
      </c>
      <c r="I47" s="126">
        <v>348.63298885</v>
      </c>
      <c r="J47" s="126">
        <v>33.211011970000001</v>
      </c>
      <c r="K47" s="126">
        <v>3.2361307200000002</v>
      </c>
      <c r="L47" s="126">
        <v>15.743306560000001</v>
      </c>
      <c r="M47" s="163" t="s">
        <v>188</v>
      </c>
      <c r="N47" s="126">
        <v>30.1940907</v>
      </c>
      <c r="O47" s="126">
        <v>162.32460418000002</v>
      </c>
      <c r="P47" s="126">
        <v>9.3001679799999994</v>
      </c>
      <c r="Q47" s="126">
        <v>3.2303579099999999</v>
      </c>
      <c r="R47" s="126">
        <v>5.3034860200000002</v>
      </c>
      <c r="S47" s="126">
        <v>2.21282727</v>
      </c>
      <c r="T47" s="126">
        <v>4.2912913200000009</v>
      </c>
      <c r="U47" s="126"/>
      <c r="V47" s="126"/>
    </row>
    <row r="48" spans="1:22" hidden="1" outlineLevel="1">
      <c r="A48" s="8">
        <v>41671</v>
      </c>
      <c r="B48" s="126">
        <v>3623.4217036</v>
      </c>
      <c r="C48" s="126">
        <v>273.53142373999998</v>
      </c>
      <c r="D48" s="126">
        <v>42.628273950000001</v>
      </c>
      <c r="E48" s="126">
        <v>2338.5204584499998</v>
      </c>
      <c r="F48" s="126">
        <v>148.76156670000003</v>
      </c>
      <c r="G48" s="126">
        <v>23.376135740000002</v>
      </c>
      <c r="H48" s="126">
        <v>146.98923461000001</v>
      </c>
      <c r="I48" s="126">
        <v>355.14405625999996</v>
      </c>
      <c r="J48" s="126">
        <v>37.712181739999991</v>
      </c>
      <c r="K48" s="126">
        <v>4.0764223399999997</v>
      </c>
      <c r="L48" s="126">
        <v>15.291367019999999</v>
      </c>
      <c r="M48" s="163" t="s">
        <v>188</v>
      </c>
      <c r="N48" s="126">
        <v>30.566905439999999</v>
      </c>
      <c r="O48" s="126">
        <v>184.33713992999998</v>
      </c>
      <c r="P48" s="126">
        <v>7.9450330800000009</v>
      </c>
      <c r="Q48" s="126">
        <v>2.6282908799999998</v>
      </c>
      <c r="R48" s="126">
        <v>5.0300520399999993</v>
      </c>
      <c r="S48" s="126">
        <v>2.1814241400000003</v>
      </c>
      <c r="T48" s="126">
        <v>4.7017375400000008</v>
      </c>
      <c r="U48" s="126"/>
      <c r="V48" s="126"/>
    </row>
    <row r="49" spans="1:22" hidden="1" outlineLevel="1">
      <c r="A49" s="8">
        <v>41699</v>
      </c>
      <c r="B49" s="126">
        <v>3340.7480694900005</v>
      </c>
      <c r="C49" s="126">
        <v>302.92934330999998</v>
      </c>
      <c r="D49" s="126">
        <v>79.412848950000011</v>
      </c>
      <c r="E49" s="126">
        <v>2007.6652063899999</v>
      </c>
      <c r="F49" s="126">
        <v>141.17226944999999</v>
      </c>
      <c r="G49" s="126">
        <v>22.170977659999998</v>
      </c>
      <c r="H49" s="126">
        <v>143.32802848999998</v>
      </c>
      <c r="I49" s="126">
        <v>377.86031482999999</v>
      </c>
      <c r="J49" s="126">
        <v>41.865503619999998</v>
      </c>
      <c r="K49" s="126">
        <v>2.9569026899999997</v>
      </c>
      <c r="L49" s="126">
        <v>15.672465460000002</v>
      </c>
      <c r="M49" s="163" t="s">
        <v>188</v>
      </c>
      <c r="N49" s="126">
        <v>31.20282804</v>
      </c>
      <c r="O49" s="126">
        <v>151.79694294999996</v>
      </c>
      <c r="P49" s="126">
        <v>8.5718014800000013</v>
      </c>
      <c r="Q49" s="126">
        <v>2.7228014599999999</v>
      </c>
      <c r="R49" s="126">
        <v>4.37449333</v>
      </c>
      <c r="S49" s="126">
        <v>2.5930478600000004</v>
      </c>
      <c r="T49" s="126">
        <v>4.4522935199999996</v>
      </c>
      <c r="U49" s="126"/>
      <c r="V49" s="126"/>
    </row>
    <row r="50" spans="1:22" hidden="1" outlineLevel="1">
      <c r="A50" s="8">
        <v>41730</v>
      </c>
      <c r="B50" s="126">
        <v>3392.3797775200001</v>
      </c>
      <c r="C50" s="126">
        <v>302.36857939000004</v>
      </c>
      <c r="D50" s="126">
        <v>80.990395649999996</v>
      </c>
      <c r="E50" s="126">
        <v>2044.8140946500002</v>
      </c>
      <c r="F50" s="126">
        <v>188.362145</v>
      </c>
      <c r="G50" s="126">
        <v>21.200315920000005</v>
      </c>
      <c r="H50" s="126">
        <v>142.56008914999998</v>
      </c>
      <c r="I50" s="126">
        <v>346.04839507999998</v>
      </c>
      <c r="J50" s="126">
        <v>47.13633020999999</v>
      </c>
      <c r="K50" s="126">
        <v>2.3105145999999994</v>
      </c>
      <c r="L50" s="126">
        <v>14.817897389999999</v>
      </c>
      <c r="M50" s="163" t="s">
        <v>188</v>
      </c>
      <c r="N50" s="126">
        <v>28.936605210000003</v>
      </c>
      <c r="O50" s="126">
        <v>151.60430724</v>
      </c>
      <c r="P50" s="126">
        <v>8.8639269499999997</v>
      </c>
      <c r="Q50" s="126">
        <v>2.4118231800000003</v>
      </c>
      <c r="R50" s="126">
        <v>3.11378281</v>
      </c>
      <c r="S50" s="126">
        <v>2.1741314199999997</v>
      </c>
      <c r="T50" s="126">
        <v>4.6664436699999996</v>
      </c>
      <c r="U50" s="126"/>
      <c r="V50" s="126"/>
    </row>
    <row r="51" spans="1:22" hidden="1" outlineLevel="1">
      <c r="A51" s="8">
        <v>41760</v>
      </c>
      <c r="B51" s="126">
        <v>3298.8899859800003</v>
      </c>
      <c r="C51" s="126">
        <v>322.14674591999994</v>
      </c>
      <c r="D51" s="126">
        <v>53.793574460000002</v>
      </c>
      <c r="E51" s="126">
        <v>2061.39780574</v>
      </c>
      <c r="F51" s="126">
        <v>152.62841825999999</v>
      </c>
      <c r="G51" s="126">
        <v>18.368193250000004</v>
      </c>
      <c r="H51" s="126">
        <v>149.40999212000003</v>
      </c>
      <c r="I51" s="126">
        <v>297.11293046000003</v>
      </c>
      <c r="J51" s="126">
        <v>37.015574109999989</v>
      </c>
      <c r="K51" s="126">
        <v>1.9819581999999998</v>
      </c>
      <c r="L51" s="126">
        <v>13.126742400000003</v>
      </c>
      <c r="M51" s="163" t="s">
        <v>188</v>
      </c>
      <c r="N51" s="126">
        <v>22.39748311</v>
      </c>
      <c r="O51" s="126">
        <v>142.95697312999999</v>
      </c>
      <c r="P51" s="126">
        <v>10.809264899999999</v>
      </c>
      <c r="Q51" s="126">
        <v>2.7706638199999998</v>
      </c>
      <c r="R51" s="126">
        <v>4.8976141200000001</v>
      </c>
      <c r="S51" s="126">
        <v>3.5097872699999999</v>
      </c>
      <c r="T51" s="126">
        <v>4.5662647100000004</v>
      </c>
      <c r="U51" s="126"/>
      <c r="V51" s="126"/>
    </row>
    <row r="52" spans="1:22" hidden="1" outlineLevel="1">
      <c r="A52" s="8">
        <v>41791</v>
      </c>
      <c r="B52" s="126">
        <v>3155.2046085000006</v>
      </c>
      <c r="C52" s="126">
        <v>342.18583473000001</v>
      </c>
      <c r="D52" s="126">
        <v>60.672068189999997</v>
      </c>
      <c r="E52" s="126">
        <v>2022.5884031400001</v>
      </c>
      <c r="F52" s="126">
        <v>132.68914060999998</v>
      </c>
      <c r="G52" s="126">
        <v>18.854412150000002</v>
      </c>
      <c r="H52" s="126">
        <v>117.57398827</v>
      </c>
      <c r="I52" s="126">
        <v>227.70457762000001</v>
      </c>
      <c r="J52" s="126">
        <v>40.460471989999995</v>
      </c>
      <c r="K52" s="126">
        <v>2.4638781699999996</v>
      </c>
      <c r="L52" s="126">
        <v>11.94120319</v>
      </c>
      <c r="M52" s="163" t="s">
        <v>188</v>
      </c>
      <c r="N52" s="126">
        <v>21.338797950000004</v>
      </c>
      <c r="O52" s="126">
        <v>135.92361722999999</v>
      </c>
      <c r="P52" s="126">
        <v>8.2153745000000011</v>
      </c>
      <c r="Q52" s="126">
        <v>1.79091098</v>
      </c>
      <c r="R52" s="126">
        <v>3.4689535999999994</v>
      </c>
      <c r="S52" s="126">
        <v>3.5560619199999999</v>
      </c>
      <c r="T52" s="126">
        <v>3.7769142599999999</v>
      </c>
      <c r="U52" s="126"/>
      <c r="V52" s="126"/>
    </row>
    <row r="53" spans="1:22" hidden="1" outlineLevel="1">
      <c r="A53" s="8">
        <v>41821</v>
      </c>
      <c r="B53" s="126">
        <v>3281.7921473999995</v>
      </c>
      <c r="C53" s="126">
        <v>374.68164297999999</v>
      </c>
      <c r="D53" s="126">
        <v>23.807330989999997</v>
      </c>
      <c r="E53" s="126">
        <v>2012.5891379500001</v>
      </c>
      <c r="F53" s="126">
        <v>108.46647966</v>
      </c>
      <c r="G53" s="126">
        <v>23.345210720000004</v>
      </c>
      <c r="H53" s="126">
        <v>110.63229778</v>
      </c>
      <c r="I53" s="126">
        <v>287.38553000000002</v>
      </c>
      <c r="J53" s="126">
        <v>169.51348448000002</v>
      </c>
      <c r="K53" s="126">
        <v>1.26896813</v>
      </c>
      <c r="L53" s="126">
        <v>10.321968430000002</v>
      </c>
      <c r="M53" s="163" t="s">
        <v>188</v>
      </c>
      <c r="N53" s="126">
        <v>14.252726170000001</v>
      </c>
      <c r="O53" s="126">
        <v>123.33033223000001</v>
      </c>
      <c r="P53" s="126">
        <v>10.19959177</v>
      </c>
      <c r="Q53" s="126">
        <v>2.2072935399999998</v>
      </c>
      <c r="R53" s="126">
        <v>3.4603286500000001</v>
      </c>
      <c r="S53" s="126">
        <v>2.7236098899999996</v>
      </c>
      <c r="T53" s="126">
        <v>3.6062140300000003</v>
      </c>
      <c r="U53" s="126"/>
      <c r="V53" s="126"/>
    </row>
    <row r="54" spans="1:22" hidden="1" outlineLevel="1">
      <c r="A54" s="8">
        <v>41852</v>
      </c>
      <c r="B54" s="126">
        <v>3583.4728442200003</v>
      </c>
      <c r="C54" s="126">
        <v>369.03864962</v>
      </c>
      <c r="D54" s="126">
        <v>22.11116934</v>
      </c>
      <c r="E54" s="126">
        <v>2386.42892824</v>
      </c>
      <c r="F54" s="126">
        <v>76.783130629999988</v>
      </c>
      <c r="G54" s="126">
        <v>24.519166800000001</v>
      </c>
      <c r="H54" s="126">
        <v>112.39632534</v>
      </c>
      <c r="I54" s="126">
        <v>255.08075065000003</v>
      </c>
      <c r="J54" s="126">
        <v>164.57682311000002</v>
      </c>
      <c r="K54" s="126">
        <v>1.4651947599999999</v>
      </c>
      <c r="L54" s="126">
        <v>9.026222970000001</v>
      </c>
      <c r="M54" s="163" t="s">
        <v>188</v>
      </c>
      <c r="N54" s="126">
        <v>14.14339564</v>
      </c>
      <c r="O54" s="126">
        <v>127.57696897000001</v>
      </c>
      <c r="P54" s="126">
        <v>7.8827932500000006</v>
      </c>
      <c r="Q54" s="126">
        <v>1.6454971200000001</v>
      </c>
      <c r="R54" s="126">
        <v>3.3423743100000003</v>
      </c>
      <c r="S54" s="126">
        <v>3.0824886999999999</v>
      </c>
      <c r="T54" s="126">
        <v>4.3729647700000003</v>
      </c>
      <c r="U54" s="126"/>
      <c r="V54" s="132"/>
    </row>
    <row r="55" spans="1:22" hidden="1" outlineLevel="1">
      <c r="A55" s="8">
        <v>41883</v>
      </c>
      <c r="B55" s="126">
        <v>3174.5623494199999</v>
      </c>
      <c r="C55" s="126">
        <v>404.88185125999996</v>
      </c>
      <c r="D55" s="126">
        <v>35.295787310000009</v>
      </c>
      <c r="E55" s="126">
        <v>1995.4212124700005</v>
      </c>
      <c r="F55" s="126">
        <v>43.51826793</v>
      </c>
      <c r="G55" s="126">
        <v>28.372987089999995</v>
      </c>
      <c r="H55" s="126">
        <v>113.73106999000001</v>
      </c>
      <c r="I55" s="126">
        <v>247.52294723999995</v>
      </c>
      <c r="J55" s="126">
        <v>157.53441616999999</v>
      </c>
      <c r="K55" s="126">
        <v>1.4261112599999999</v>
      </c>
      <c r="L55" s="126">
        <v>8.6239938999999985</v>
      </c>
      <c r="M55" s="163" t="s">
        <v>188</v>
      </c>
      <c r="N55" s="126">
        <v>15.45925021</v>
      </c>
      <c r="O55" s="126">
        <v>101.52938451</v>
      </c>
      <c r="P55" s="126">
        <v>11.061783270000001</v>
      </c>
      <c r="Q55" s="126">
        <v>1.37845314</v>
      </c>
      <c r="R55" s="126">
        <v>2.9395202500000002</v>
      </c>
      <c r="S55" s="126">
        <v>2.6388697199999998</v>
      </c>
      <c r="T55" s="126">
        <v>3.2264436999999999</v>
      </c>
      <c r="U55" s="126"/>
      <c r="V55" s="126"/>
    </row>
    <row r="56" spans="1:22" hidden="1" outlineLevel="1">
      <c r="A56" s="8">
        <v>41913</v>
      </c>
      <c r="B56" s="126">
        <v>3031.7792362999999</v>
      </c>
      <c r="C56" s="126">
        <v>434.23428583999998</v>
      </c>
      <c r="D56" s="126">
        <v>25.849948059999999</v>
      </c>
      <c r="E56" s="126">
        <v>1844.9512730500001</v>
      </c>
      <c r="F56" s="126">
        <v>85.691265860000001</v>
      </c>
      <c r="G56" s="126">
        <v>23.36596256</v>
      </c>
      <c r="H56" s="126">
        <v>86.464427659999998</v>
      </c>
      <c r="I56" s="126">
        <v>239.19514610000002</v>
      </c>
      <c r="J56" s="126">
        <v>153.11112692</v>
      </c>
      <c r="K56" s="126">
        <v>1.26005071</v>
      </c>
      <c r="L56" s="126">
        <v>7.7685562900000003</v>
      </c>
      <c r="M56" s="163" t="s">
        <v>188</v>
      </c>
      <c r="N56" s="126">
        <v>14.66902372</v>
      </c>
      <c r="O56" s="126">
        <v>94.991833579999991</v>
      </c>
      <c r="P56" s="126">
        <v>11.686554200000002</v>
      </c>
      <c r="Q56" s="126">
        <v>1.03881205</v>
      </c>
      <c r="R56" s="126">
        <v>3.1074516299999999</v>
      </c>
      <c r="S56" s="126">
        <v>2.1139590800000003</v>
      </c>
      <c r="T56" s="126">
        <v>2.27955899</v>
      </c>
      <c r="U56" s="126"/>
      <c r="V56" s="126"/>
    </row>
    <row r="57" spans="1:22" hidden="1" outlineLevel="1">
      <c r="A57" s="8">
        <v>41944</v>
      </c>
      <c r="B57" s="126">
        <v>3020.9061157400001</v>
      </c>
      <c r="C57" s="126">
        <v>411.55023756999992</v>
      </c>
      <c r="D57" s="126">
        <v>11.402047329999997</v>
      </c>
      <c r="E57" s="126">
        <v>2025.3634108900001</v>
      </c>
      <c r="F57" s="126">
        <v>71.968454910000005</v>
      </c>
      <c r="G57" s="126">
        <v>4.5105253700000008</v>
      </c>
      <c r="H57" s="126">
        <v>74.143780669999998</v>
      </c>
      <c r="I57" s="126">
        <v>148.92564267999998</v>
      </c>
      <c r="J57" s="126">
        <v>158.88324669999997</v>
      </c>
      <c r="K57" s="126">
        <v>0.53638093999999992</v>
      </c>
      <c r="L57" s="126">
        <v>6.4067794800000009</v>
      </c>
      <c r="M57" s="163" t="s">
        <v>188</v>
      </c>
      <c r="N57" s="126">
        <v>9.9736295999999989</v>
      </c>
      <c r="O57" s="126">
        <v>84.909805930000005</v>
      </c>
      <c r="P57" s="126">
        <v>4.9982045600000005</v>
      </c>
      <c r="Q57" s="126">
        <v>0.92491462000000002</v>
      </c>
      <c r="R57" s="126">
        <v>2.4564495199999996</v>
      </c>
      <c r="S57" s="126">
        <v>1.7746131800000002</v>
      </c>
      <c r="T57" s="126">
        <v>2.1779917900000001</v>
      </c>
      <c r="U57" s="126"/>
      <c r="V57" s="126"/>
    </row>
    <row r="58" spans="1:22" hidden="1" outlineLevel="1">
      <c r="A58" s="8">
        <v>41974</v>
      </c>
      <c r="B58" s="126">
        <v>2920.73852076</v>
      </c>
      <c r="C58" s="126">
        <v>368.47041023999992</v>
      </c>
      <c r="D58" s="126">
        <v>9.0849488699999981</v>
      </c>
      <c r="E58" s="126">
        <v>2094.4666165900003</v>
      </c>
      <c r="F58" s="126">
        <v>96.552980070000018</v>
      </c>
      <c r="G58" s="126">
        <v>3.2825961900000005</v>
      </c>
      <c r="H58" s="126">
        <v>31.160429770000004</v>
      </c>
      <c r="I58" s="126">
        <v>117.92119617</v>
      </c>
      <c r="J58" s="126">
        <v>100.57053753</v>
      </c>
      <c r="K58" s="126">
        <v>0.67057151000000004</v>
      </c>
      <c r="L58" s="126">
        <v>4.9635444400000006</v>
      </c>
      <c r="M58" s="163" t="s">
        <v>188</v>
      </c>
      <c r="N58" s="126">
        <v>8.0625435599999999</v>
      </c>
      <c r="O58" s="126">
        <v>73.562754479999995</v>
      </c>
      <c r="P58" s="126">
        <v>4.509594990000001</v>
      </c>
      <c r="Q58" s="126">
        <v>0.61121901000000001</v>
      </c>
      <c r="R58" s="126">
        <v>2.4961820100000001</v>
      </c>
      <c r="S58" s="126">
        <v>1.1766043999999998</v>
      </c>
      <c r="T58" s="126">
        <v>3.1757909299999998</v>
      </c>
      <c r="U58" s="126"/>
      <c r="V58" s="126"/>
    </row>
    <row r="59" spans="1:22" hidden="1" outlineLevel="1">
      <c r="A59" s="8">
        <v>42005</v>
      </c>
      <c r="B59" s="126">
        <v>2295.6709782799999</v>
      </c>
      <c r="C59" s="126">
        <v>390.65028676000003</v>
      </c>
      <c r="D59" s="126">
        <v>8.4861690199999984</v>
      </c>
      <c r="E59" s="126">
        <v>1477.1154469299997</v>
      </c>
      <c r="F59" s="126">
        <v>109.11434129000001</v>
      </c>
      <c r="G59" s="126">
        <v>5.3888963999999993</v>
      </c>
      <c r="H59" s="126">
        <v>21.643287060000002</v>
      </c>
      <c r="I59" s="126">
        <v>110.88124626</v>
      </c>
      <c r="J59" s="126">
        <v>83.032188630000007</v>
      </c>
      <c r="K59" s="126">
        <v>0.88272674999999989</v>
      </c>
      <c r="L59" s="126">
        <v>6.1331126499999993</v>
      </c>
      <c r="M59" s="163" t="s">
        <v>188</v>
      </c>
      <c r="N59" s="126">
        <v>7.49847208</v>
      </c>
      <c r="O59" s="126">
        <v>59.530657120000001</v>
      </c>
      <c r="P59" s="126">
        <v>8.1675521200000016</v>
      </c>
      <c r="Q59" s="126">
        <v>0.58261543000000005</v>
      </c>
      <c r="R59" s="126">
        <v>2.4088499300000001</v>
      </c>
      <c r="S59" s="126">
        <v>1.0762076700000001</v>
      </c>
      <c r="T59" s="126">
        <v>3.0789221800000002</v>
      </c>
      <c r="U59" s="126"/>
      <c r="V59" s="126"/>
    </row>
    <row r="60" spans="1:22" hidden="1" outlineLevel="1">
      <c r="A60" s="8">
        <v>42036</v>
      </c>
      <c r="B60" s="126">
        <v>1586.2016684399998</v>
      </c>
      <c r="C60" s="126">
        <v>401.89974818000002</v>
      </c>
      <c r="D60" s="126">
        <v>7.8740647399999988</v>
      </c>
      <c r="E60" s="126">
        <v>729.27744038000014</v>
      </c>
      <c r="F60" s="126">
        <v>116.52472702</v>
      </c>
      <c r="G60" s="126">
        <v>4.9142285899999996</v>
      </c>
      <c r="H60" s="126">
        <v>22.308454190000003</v>
      </c>
      <c r="I60" s="126">
        <v>113.71029775000001</v>
      </c>
      <c r="J60" s="126">
        <v>88.038702429999987</v>
      </c>
      <c r="K60" s="126">
        <v>0.77294615999999994</v>
      </c>
      <c r="L60" s="126">
        <v>7.6688883799999985</v>
      </c>
      <c r="M60" s="163" t="s">
        <v>188</v>
      </c>
      <c r="N60" s="126">
        <v>7.5794817099999996</v>
      </c>
      <c r="O60" s="126">
        <v>68.043940989999996</v>
      </c>
      <c r="P60" s="126">
        <v>9.0687484100000013</v>
      </c>
      <c r="Q60" s="126">
        <v>0.52965681999999992</v>
      </c>
      <c r="R60" s="126">
        <v>2.7803081000000001</v>
      </c>
      <c r="S60" s="126">
        <v>1.37986476</v>
      </c>
      <c r="T60" s="126">
        <v>3.8301698299999996</v>
      </c>
      <c r="U60" s="126"/>
      <c r="V60" s="126"/>
    </row>
    <row r="61" spans="1:22" hidden="1" outlineLevel="1">
      <c r="A61" s="8">
        <v>42064</v>
      </c>
      <c r="B61" s="126">
        <v>1181.0659530299999</v>
      </c>
      <c r="C61" s="126">
        <v>427.27680292999997</v>
      </c>
      <c r="D61" s="126">
        <v>8.8462659599999984</v>
      </c>
      <c r="E61" s="126">
        <v>311.37560930000001</v>
      </c>
      <c r="F61" s="126">
        <v>102.33723173</v>
      </c>
      <c r="G61" s="126">
        <v>5.8685520799999997</v>
      </c>
      <c r="H61" s="126">
        <v>23.937454720000002</v>
      </c>
      <c r="I61" s="126">
        <v>92.638781780000002</v>
      </c>
      <c r="J61" s="126">
        <v>90.992367639999998</v>
      </c>
      <c r="K61" s="126">
        <v>0.62436301000000005</v>
      </c>
      <c r="L61" s="126">
        <v>17.257125220000002</v>
      </c>
      <c r="M61" s="163" t="s">
        <v>188</v>
      </c>
      <c r="N61" s="126">
        <v>6.4832697999999995</v>
      </c>
      <c r="O61" s="126">
        <v>75.830749419999989</v>
      </c>
      <c r="P61" s="126">
        <v>8.9497479199999983</v>
      </c>
      <c r="Q61" s="126">
        <v>0.55856742000000004</v>
      </c>
      <c r="R61" s="126">
        <v>2.8973345899999998</v>
      </c>
      <c r="S61" s="126">
        <v>1.22781597</v>
      </c>
      <c r="T61" s="126">
        <v>3.9639135400000001</v>
      </c>
      <c r="U61" s="126"/>
      <c r="V61" s="126"/>
    </row>
    <row r="62" spans="1:22" hidden="1" outlineLevel="1">
      <c r="A62" s="8">
        <v>42095</v>
      </c>
      <c r="B62" s="126">
        <v>1210.5873112800002</v>
      </c>
      <c r="C62" s="126">
        <v>446.84806048999997</v>
      </c>
      <c r="D62" s="126">
        <v>8.6293222399999987</v>
      </c>
      <c r="E62" s="126">
        <v>284.20122793999997</v>
      </c>
      <c r="F62" s="126">
        <v>150.63095716999999</v>
      </c>
      <c r="G62" s="126">
        <v>9.3787502099999998</v>
      </c>
      <c r="H62" s="126">
        <v>22.855163230000002</v>
      </c>
      <c r="I62" s="126">
        <v>88.942199189999997</v>
      </c>
      <c r="J62" s="126">
        <v>89.593052149999991</v>
      </c>
      <c r="K62" s="126">
        <v>0.64310584000000004</v>
      </c>
      <c r="L62" s="126">
        <v>22.151226180000002</v>
      </c>
      <c r="M62" s="163" t="s">
        <v>188</v>
      </c>
      <c r="N62" s="126">
        <v>6.0372913099999996</v>
      </c>
      <c r="O62" s="126">
        <v>63.385383849999997</v>
      </c>
      <c r="P62" s="126">
        <v>6.0814526700000009</v>
      </c>
      <c r="Q62" s="126">
        <v>0.61502809999999997</v>
      </c>
      <c r="R62" s="126">
        <v>6.1313648599999997</v>
      </c>
      <c r="S62" s="126">
        <v>0.99047880999999993</v>
      </c>
      <c r="T62" s="126">
        <v>3.47324704</v>
      </c>
      <c r="U62" s="126"/>
      <c r="V62" s="126"/>
    </row>
    <row r="63" spans="1:22" hidden="1" outlineLevel="1">
      <c r="A63" s="8">
        <v>42125</v>
      </c>
      <c r="B63" s="126">
        <v>1238.1892069000003</v>
      </c>
      <c r="C63" s="126">
        <v>471.74262614999998</v>
      </c>
      <c r="D63" s="126">
        <v>9.8674752100000003</v>
      </c>
      <c r="E63" s="126">
        <v>302.08376655999996</v>
      </c>
      <c r="F63" s="126">
        <v>97.109945710000005</v>
      </c>
      <c r="G63" s="126">
        <v>7.1420417600000006</v>
      </c>
      <c r="H63" s="126">
        <v>21.717333409999998</v>
      </c>
      <c r="I63" s="126">
        <v>108.50935861000002</v>
      </c>
      <c r="J63" s="126">
        <v>77.363735869999999</v>
      </c>
      <c r="K63" s="126">
        <v>0.90825910999999993</v>
      </c>
      <c r="L63" s="126">
        <v>22.222582200000002</v>
      </c>
      <c r="M63" s="163" t="s">
        <v>188</v>
      </c>
      <c r="N63" s="126">
        <v>5.6642846499999999</v>
      </c>
      <c r="O63" s="126">
        <v>94.876983330000002</v>
      </c>
      <c r="P63" s="126">
        <v>5.7228141200000007</v>
      </c>
      <c r="Q63" s="126">
        <v>0.78573415000000002</v>
      </c>
      <c r="R63" s="126">
        <v>7.7400228500000008</v>
      </c>
      <c r="S63" s="126">
        <v>0.7869507899999999</v>
      </c>
      <c r="T63" s="126">
        <v>3.9452924200000004</v>
      </c>
      <c r="U63" s="126"/>
      <c r="V63" s="126"/>
    </row>
    <row r="64" spans="1:22" hidden="1" outlineLevel="1">
      <c r="A64" s="8">
        <v>42156</v>
      </c>
      <c r="B64" s="126">
        <v>1235.362429</v>
      </c>
      <c r="C64" s="126">
        <v>509.82698627000002</v>
      </c>
      <c r="D64" s="126">
        <v>8.4759842199999991</v>
      </c>
      <c r="E64" s="126">
        <v>202.55325134999998</v>
      </c>
      <c r="F64" s="126">
        <v>100.31647793</v>
      </c>
      <c r="G64" s="126">
        <v>6.5975833599999989</v>
      </c>
      <c r="H64" s="126">
        <v>22.226809369999998</v>
      </c>
      <c r="I64" s="126">
        <v>92.605957280000013</v>
      </c>
      <c r="J64" s="126">
        <v>81.136756259999999</v>
      </c>
      <c r="K64" s="126">
        <v>1.1743734200000002</v>
      </c>
      <c r="L64" s="126">
        <v>10.265103239999998</v>
      </c>
      <c r="M64" s="163" t="s">
        <v>188</v>
      </c>
      <c r="N64" s="126">
        <v>110.10017598</v>
      </c>
      <c r="O64" s="126">
        <v>72.349223589999994</v>
      </c>
      <c r="P64" s="126">
        <v>3.9553933200000007</v>
      </c>
      <c r="Q64" s="126">
        <v>0.54323462</v>
      </c>
      <c r="R64" s="126">
        <v>8.6913303299999995</v>
      </c>
      <c r="S64" s="126">
        <v>0.48513352999999998</v>
      </c>
      <c r="T64" s="126">
        <v>4.0586549300000003</v>
      </c>
      <c r="U64" s="126"/>
      <c r="V64" s="126"/>
    </row>
    <row r="65" spans="1:22" hidden="1" outlineLevel="1">
      <c r="A65" s="8">
        <v>42186</v>
      </c>
      <c r="B65" s="126">
        <v>1199.7247064999999</v>
      </c>
      <c r="C65" s="126">
        <v>571.83927391999987</v>
      </c>
      <c r="D65" s="126">
        <v>6.5346091199999981</v>
      </c>
      <c r="E65" s="126">
        <v>203.89025843000002</v>
      </c>
      <c r="F65" s="126">
        <v>79.546803620000006</v>
      </c>
      <c r="G65" s="126">
        <v>7.5896731199999987</v>
      </c>
      <c r="H65" s="126">
        <v>21.53116404</v>
      </c>
      <c r="I65" s="126">
        <v>85.708342799999997</v>
      </c>
      <c r="J65" s="126">
        <v>80.274676720000002</v>
      </c>
      <c r="K65" s="126">
        <v>1.6406908599999999</v>
      </c>
      <c r="L65" s="126">
        <v>9.114430389999999</v>
      </c>
      <c r="M65" s="163" t="s">
        <v>188</v>
      </c>
      <c r="N65" s="126">
        <v>49.566106380000001</v>
      </c>
      <c r="O65" s="126">
        <v>63.592081289999996</v>
      </c>
      <c r="P65" s="126">
        <v>3.9368620599999997</v>
      </c>
      <c r="Q65" s="126">
        <v>0.50694267999999998</v>
      </c>
      <c r="R65" s="126">
        <v>10.58136515</v>
      </c>
      <c r="S65" s="126">
        <v>0.49994793999999998</v>
      </c>
      <c r="T65" s="126">
        <v>3.3714779799999999</v>
      </c>
      <c r="U65" s="126"/>
      <c r="V65" s="126"/>
    </row>
    <row r="66" spans="1:22" hidden="1" outlineLevel="1">
      <c r="A66" s="8">
        <v>42217</v>
      </c>
      <c r="B66" s="126">
        <v>1171.5249023199999</v>
      </c>
      <c r="C66" s="126">
        <v>497.18615688</v>
      </c>
      <c r="D66" s="126">
        <v>7.3366522699999983</v>
      </c>
      <c r="E66" s="126">
        <v>230.56658083999997</v>
      </c>
      <c r="F66" s="126">
        <v>82.059219299999995</v>
      </c>
      <c r="G66" s="126">
        <v>12.0078154</v>
      </c>
      <c r="H66" s="126">
        <v>22.052893540000003</v>
      </c>
      <c r="I66" s="126">
        <v>92.504650490000017</v>
      </c>
      <c r="J66" s="126">
        <v>79.473310299999994</v>
      </c>
      <c r="K66" s="126">
        <v>0.75092745000000005</v>
      </c>
      <c r="L66" s="126">
        <v>11.51733175</v>
      </c>
      <c r="M66" s="163" t="s">
        <v>188</v>
      </c>
      <c r="N66" s="126">
        <v>50.475513599999999</v>
      </c>
      <c r="O66" s="126">
        <v>55.166153989999998</v>
      </c>
      <c r="P66" s="126">
        <v>3.9299668000000003</v>
      </c>
      <c r="Q66" s="126">
        <v>0.51511969999999996</v>
      </c>
      <c r="R66" s="126">
        <v>21.113508760000002</v>
      </c>
      <c r="S66" s="126">
        <v>0.27735934000000001</v>
      </c>
      <c r="T66" s="126">
        <v>4.5917419100000005</v>
      </c>
      <c r="U66" s="126"/>
      <c r="V66" s="126"/>
    </row>
    <row r="67" spans="1:22" hidden="1" outlineLevel="1">
      <c r="A67" s="8">
        <v>42248</v>
      </c>
      <c r="B67" s="126">
        <v>1234.2597298400001</v>
      </c>
      <c r="C67" s="126">
        <v>523.81562041999996</v>
      </c>
      <c r="D67" s="126">
        <v>8.7805200899999996</v>
      </c>
      <c r="E67" s="126">
        <v>233.11686506000001</v>
      </c>
      <c r="F67" s="126">
        <v>83.475723039999991</v>
      </c>
      <c r="G67" s="126">
        <v>10.51201399</v>
      </c>
      <c r="H67" s="126">
        <v>23.078631210000005</v>
      </c>
      <c r="I67" s="126">
        <v>109.22682886999999</v>
      </c>
      <c r="J67" s="126">
        <v>74.390342249999989</v>
      </c>
      <c r="K67" s="126">
        <v>2.0685677900000004</v>
      </c>
      <c r="L67" s="126">
        <v>7.08432043</v>
      </c>
      <c r="M67" s="163" t="s">
        <v>188</v>
      </c>
      <c r="N67" s="126">
        <v>55.298846630000007</v>
      </c>
      <c r="O67" s="126">
        <v>76.987326719999999</v>
      </c>
      <c r="P67" s="126">
        <v>4.7727846700000018</v>
      </c>
      <c r="Q67" s="126">
        <v>0.79534691000000002</v>
      </c>
      <c r="R67" s="126">
        <v>14.774304279999999</v>
      </c>
      <c r="S67" s="126">
        <v>1.4463851099999998</v>
      </c>
      <c r="T67" s="126">
        <v>4.6353023699999998</v>
      </c>
      <c r="U67" s="126"/>
      <c r="V67" s="126"/>
    </row>
    <row r="68" spans="1:22" hidden="1" outlineLevel="1">
      <c r="A68" s="8">
        <v>42278</v>
      </c>
      <c r="B68" s="126">
        <v>1221.6454077800001</v>
      </c>
      <c r="C68" s="126">
        <v>495.84293034000007</v>
      </c>
      <c r="D68" s="126">
        <v>7.8968453999999992</v>
      </c>
      <c r="E68" s="126">
        <v>221.09634261999997</v>
      </c>
      <c r="F68" s="126">
        <v>63.551238009999999</v>
      </c>
      <c r="G68" s="126">
        <v>10.563403319999999</v>
      </c>
      <c r="H68" s="126">
        <v>25.175203869999997</v>
      </c>
      <c r="I68" s="126">
        <v>160.06670313000001</v>
      </c>
      <c r="J68" s="126">
        <v>77.984368959999998</v>
      </c>
      <c r="K68" s="126">
        <v>2.4277714399999999</v>
      </c>
      <c r="L68" s="126">
        <v>7.3018742999999997</v>
      </c>
      <c r="M68" s="163" t="s">
        <v>188</v>
      </c>
      <c r="N68" s="126">
        <v>55.827040530000012</v>
      </c>
      <c r="O68" s="126">
        <v>76.153529780000014</v>
      </c>
      <c r="P68" s="126">
        <v>4.6961195800000004</v>
      </c>
      <c r="Q68" s="126">
        <v>0.64945172000000007</v>
      </c>
      <c r="R68" s="126">
        <v>7.7391589299999994</v>
      </c>
      <c r="S68" s="126">
        <v>0.72729293999999989</v>
      </c>
      <c r="T68" s="126">
        <v>3.9461329099999998</v>
      </c>
      <c r="U68" s="126"/>
      <c r="V68" s="126"/>
    </row>
    <row r="69" spans="1:22" hidden="1" outlineLevel="1">
      <c r="A69" s="8">
        <v>42309</v>
      </c>
      <c r="B69" s="126">
        <v>1211.0989589199999</v>
      </c>
      <c r="C69" s="126">
        <v>512.93458420999991</v>
      </c>
      <c r="D69" s="126">
        <v>8.0935913500000005</v>
      </c>
      <c r="E69" s="126">
        <v>230.76863711000004</v>
      </c>
      <c r="F69" s="126">
        <v>73.081683349999992</v>
      </c>
      <c r="G69" s="126">
        <v>12.67938403</v>
      </c>
      <c r="H69" s="126">
        <v>25.372608959999997</v>
      </c>
      <c r="I69" s="126">
        <v>109.86956726000001</v>
      </c>
      <c r="J69" s="126">
        <v>90.83337684</v>
      </c>
      <c r="K69" s="126">
        <v>2.5773173099999998</v>
      </c>
      <c r="L69" s="126">
        <v>7.1131072299999998</v>
      </c>
      <c r="M69" s="163" t="s">
        <v>188</v>
      </c>
      <c r="N69" s="126">
        <v>36.134150249999998</v>
      </c>
      <c r="O69" s="126">
        <v>76.043491040000006</v>
      </c>
      <c r="P69" s="126">
        <v>5.8045007100000001</v>
      </c>
      <c r="Q69" s="126">
        <v>0.61546073999999995</v>
      </c>
      <c r="R69" s="126">
        <v>14.01018784</v>
      </c>
      <c r="S69" s="126">
        <v>0.94067967999999991</v>
      </c>
      <c r="T69" s="126">
        <v>4.2266310100000002</v>
      </c>
      <c r="U69" s="126"/>
      <c r="V69" s="126"/>
    </row>
    <row r="70" spans="1:22" hidden="1" outlineLevel="1">
      <c r="A70" s="8">
        <v>42339</v>
      </c>
      <c r="B70" s="126">
        <v>1252.9691556900002</v>
      </c>
      <c r="C70" s="126">
        <v>537.88982847</v>
      </c>
      <c r="D70" s="126">
        <v>10.870969930000001</v>
      </c>
      <c r="E70" s="126">
        <v>213.79981539000005</v>
      </c>
      <c r="F70" s="126">
        <v>93.500153399999988</v>
      </c>
      <c r="G70" s="126">
        <v>21.278423329999999</v>
      </c>
      <c r="H70" s="126">
        <v>38.852196669999998</v>
      </c>
      <c r="I70" s="126">
        <v>145.41962558</v>
      </c>
      <c r="J70" s="126">
        <v>56.871830900000006</v>
      </c>
      <c r="K70" s="126">
        <v>2.5394583800000001</v>
      </c>
      <c r="L70" s="126">
        <v>13.479557269999997</v>
      </c>
      <c r="M70" s="163" t="s">
        <v>188</v>
      </c>
      <c r="N70" s="126">
        <v>6.5338610199999998</v>
      </c>
      <c r="O70" s="126">
        <v>83.155355060000005</v>
      </c>
      <c r="P70" s="126">
        <v>6.28767604</v>
      </c>
      <c r="Q70" s="126">
        <v>0.65827100999999999</v>
      </c>
      <c r="R70" s="126">
        <v>17.537924320000002</v>
      </c>
      <c r="S70" s="126">
        <v>0.77080587000000012</v>
      </c>
      <c r="T70" s="126">
        <v>3.5234030499999993</v>
      </c>
      <c r="U70" s="126"/>
      <c r="V70" s="126"/>
    </row>
    <row r="71" spans="1:22" hidden="1" outlineLevel="1">
      <c r="A71" s="8">
        <v>42370</v>
      </c>
      <c r="B71" s="126">
        <v>1216.1616134600001</v>
      </c>
      <c r="C71" s="126">
        <v>550.60687790999987</v>
      </c>
      <c r="D71" s="126">
        <v>12.359763620000003</v>
      </c>
      <c r="E71" s="126">
        <v>233.38575534</v>
      </c>
      <c r="F71" s="126">
        <v>89.738674720000006</v>
      </c>
      <c r="G71" s="126">
        <v>17.69496805</v>
      </c>
      <c r="H71" s="126">
        <v>19.84457433</v>
      </c>
      <c r="I71" s="126">
        <v>106.79187343</v>
      </c>
      <c r="J71" s="126">
        <v>47.832204130000001</v>
      </c>
      <c r="K71" s="126">
        <v>2.2995535699999996</v>
      </c>
      <c r="L71" s="126">
        <v>13.50781179</v>
      </c>
      <c r="M71" s="163" t="s">
        <v>188</v>
      </c>
      <c r="N71" s="126">
        <v>6.8688169600000002</v>
      </c>
      <c r="O71" s="126">
        <v>82.408965539999997</v>
      </c>
      <c r="P71" s="126">
        <v>7.4812971200000007</v>
      </c>
      <c r="Q71" s="126">
        <v>0.77186199</v>
      </c>
      <c r="R71" s="126">
        <v>20.431707319999997</v>
      </c>
      <c r="S71" s="126">
        <v>0.78682671999999998</v>
      </c>
      <c r="T71" s="126">
        <v>3.3500809200000004</v>
      </c>
      <c r="U71" s="126"/>
      <c r="V71" s="126"/>
    </row>
    <row r="72" spans="1:22" hidden="1" outlineLevel="1">
      <c r="A72" s="8">
        <v>42401</v>
      </c>
      <c r="B72" s="126">
        <v>1320.9487223000001</v>
      </c>
      <c r="C72" s="126">
        <v>562.00133845999994</v>
      </c>
      <c r="D72" s="126">
        <v>9.8707733700000002</v>
      </c>
      <c r="E72" s="126">
        <v>296.66449738999995</v>
      </c>
      <c r="F72" s="126">
        <v>117.34219465000001</v>
      </c>
      <c r="G72" s="126">
        <v>13.908053259999999</v>
      </c>
      <c r="H72" s="126">
        <v>20.405687570000001</v>
      </c>
      <c r="I72" s="126">
        <v>117.78581355999999</v>
      </c>
      <c r="J72" s="126">
        <v>50.787049529999997</v>
      </c>
      <c r="K72" s="126">
        <v>1.9080622999999999</v>
      </c>
      <c r="L72" s="126">
        <v>8.939729250000001</v>
      </c>
      <c r="M72" s="163" t="s">
        <v>188</v>
      </c>
      <c r="N72" s="126">
        <v>7.574720730000001</v>
      </c>
      <c r="O72" s="126">
        <v>85.500074670000004</v>
      </c>
      <c r="P72" s="126">
        <v>7.95958422</v>
      </c>
      <c r="Q72" s="126">
        <v>0.85156864000000021</v>
      </c>
      <c r="R72" s="126">
        <v>15.144227839999999</v>
      </c>
      <c r="S72" s="126">
        <v>0.7846829500000001</v>
      </c>
      <c r="T72" s="126">
        <v>3.5206639100000001</v>
      </c>
      <c r="U72" s="126"/>
      <c r="V72" s="126"/>
    </row>
    <row r="73" spans="1:22" hidden="1" outlineLevel="1">
      <c r="A73" s="8">
        <v>42430</v>
      </c>
      <c r="B73" s="126">
        <v>1291.2073086699997</v>
      </c>
      <c r="C73" s="126">
        <v>672.00803618000009</v>
      </c>
      <c r="D73" s="126">
        <v>7.7297974099999989</v>
      </c>
      <c r="E73" s="126">
        <v>209.71202287</v>
      </c>
      <c r="F73" s="126">
        <v>86.418639429999985</v>
      </c>
      <c r="G73" s="126">
        <v>8.9237637899999989</v>
      </c>
      <c r="H73" s="126">
        <v>18.422588440000002</v>
      </c>
      <c r="I73" s="126">
        <v>113.14688506999998</v>
      </c>
      <c r="J73" s="126">
        <v>44.907839359999997</v>
      </c>
      <c r="K73" s="126">
        <v>2.1615106599999998</v>
      </c>
      <c r="L73" s="126">
        <v>10.77870437</v>
      </c>
      <c r="M73" s="163" t="s">
        <v>188</v>
      </c>
      <c r="N73" s="126">
        <v>16.259583980000002</v>
      </c>
      <c r="O73" s="126">
        <v>82.648358279999997</v>
      </c>
      <c r="P73" s="126">
        <v>6.2989660499999998</v>
      </c>
      <c r="Q73" s="126">
        <v>0.81713901000000022</v>
      </c>
      <c r="R73" s="126">
        <v>7.1954255699999994</v>
      </c>
      <c r="S73" s="126">
        <v>0.81776247000000002</v>
      </c>
      <c r="T73" s="126">
        <v>2.9602857299999998</v>
      </c>
      <c r="U73" s="126"/>
      <c r="V73" s="126"/>
    </row>
    <row r="74" spans="1:22" hidden="1" outlineLevel="1">
      <c r="A74" s="8">
        <v>42461</v>
      </c>
      <c r="B74" s="126">
        <v>1488.8687124600003</v>
      </c>
      <c r="C74" s="126">
        <v>819.27092043000005</v>
      </c>
      <c r="D74" s="126">
        <v>9.3880220999999988</v>
      </c>
      <c r="E74" s="126">
        <v>213.01376475999999</v>
      </c>
      <c r="F74" s="126">
        <v>116.69096854</v>
      </c>
      <c r="G74" s="126">
        <v>11.79891432</v>
      </c>
      <c r="H74" s="126">
        <v>22.534830500000002</v>
      </c>
      <c r="I74" s="126">
        <v>110.42577686999998</v>
      </c>
      <c r="J74" s="126">
        <v>55.038430349999999</v>
      </c>
      <c r="K74" s="126">
        <v>2.9793616099999998</v>
      </c>
      <c r="L74" s="126">
        <v>10.309480199999999</v>
      </c>
      <c r="M74" s="163" t="s">
        <v>188</v>
      </c>
      <c r="N74" s="126">
        <v>17.29478245</v>
      </c>
      <c r="O74" s="126">
        <v>77.554774949999995</v>
      </c>
      <c r="P74" s="126">
        <v>5.945618950000001</v>
      </c>
      <c r="Q74" s="126">
        <v>0.70769298000000003</v>
      </c>
      <c r="R74" s="126">
        <v>12.42994648</v>
      </c>
      <c r="S74" s="126">
        <v>0.73187712999999999</v>
      </c>
      <c r="T74" s="126">
        <v>2.7535498400000002</v>
      </c>
      <c r="U74" s="126"/>
      <c r="V74" s="126"/>
    </row>
    <row r="75" spans="1:22" hidden="1" outlineLevel="1">
      <c r="A75" s="8">
        <v>42491</v>
      </c>
      <c r="B75" s="126">
        <v>1595.2035917400001</v>
      </c>
      <c r="C75" s="126">
        <v>901.11665076000008</v>
      </c>
      <c r="D75" s="126">
        <v>9.3773860500000001</v>
      </c>
      <c r="E75" s="126">
        <v>280.69191283999999</v>
      </c>
      <c r="F75" s="126">
        <v>95.120047169999992</v>
      </c>
      <c r="G75" s="126">
        <v>9.0300218399999999</v>
      </c>
      <c r="H75" s="126">
        <v>19.052976350000002</v>
      </c>
      <c r="I75" s="126">
        <v>114.32156832999999</v>
      </c>
      <c r="J75" s="126">
        <v>42.899489989999999</v>
      </c>
      <c r="K75" s="126">
        <v>3.53845879</v>
      </c>
      <c r="L75" s="126">
        <v>7.75052494</v>
      </c>
      <c r="M75" s="163" t="s">
        <v>188</v>
      </c>
      <c r="N75" s="126">
        <v>17.661112099999997</v>
      </c>
      <c r="O75" s="126">
        <v>73.169169000000011</v>
      </c>
      <c r="P75" s="126">
        <v>7.082384290000002</v>
      </c>
      <c r="Q75" s="126">
        <v>0.76711253000000013</v>
      </c>
      <c r="R75" s="126">
        <v>9.7169027499999991</v>
      </c>
      <c r="S75" s="126">
        <v>0.73768657000000004</v>
      </c>
      <c r="T75" s="126">
        <v>3.1701874399999999</v>
      </c>
      <c r="U75" s="126"/>
      <c r="V75" s="126"/>
    </row>
    <row r="76" spans="1:22" hidden="1" outlineLevel="1">
      <c r="A76" s="8">
        <v>42522</v>
      </c>
      <c r="B76" s="126">
        <v>1335.9003030900001</v>
      </c>
      <c r="C76" s="126">
        <v>700.32588050999993</v>
      </c>
      <c r="D76" s="126">
        <v>10.249248979999999</v>
      </c>
      <c r="E76" s="126">
        <v>245.21760062999999</v>
      </c>
      <c r="F76" s="126">
        <v>88.301724960000001</v>
      </c>
      <c r="G76" s="126">
        <v>7.5545816299999986</v>
      </c>
      <c r="H76" s="126">
        <v>23.091937470000005</v>
      </c>
      <c r="I76" s="126">
        <v>113.05071141999998</v>
      </c>
      <c r="J76" s="126">
        <v>43.965007800000002</v>
      </c>
      <c r="K76" s="126">
        <v>3.0374311400000003</v>
      </c>
      <c r="L76" s="126">
        <v>7.2082889200000002</v>
      </c>
      <c r="M76" s="163" t="s">
        <v>188</v>
      </c>
      <c r="N76" s="126">
        <v>19.219268839999998</v>
      </c>
      <c r="O76" s="126">
        <v>53.875729010000008</v>
      </c>
      <c r="P76" s="126">
        <v>5.3288347299999996</v>
      </c>
      <c r="Q76" s="126">
        <v>0.65285348999999993</v>
      </c>
      <c r="R76" s="126">
        <v>11.643567300000001</v>
      </c>
      <c r="S76" s="126">
        <v>0.71753270999999996</v>
      </c>
      <c r="T76" s="126">
        <v>2.4601035499999999</v>
      </c>
      <c r="U76" s="126"/>
      <c r="V76" s="126"/>
    </row>
    <row r="77" spans="1:22" hidden="1" outlineLevel="1">
      <c r="A77" s="8">
        <v>42552</v>
      </c>
      <c r="B77" s="126">
        <v>1474.4786677499999</v>
      </c>
      <c r="C77" s="126">
        <v>717.34433515000001</v>
      </c>
      <c r="D77" s="126">
        <v>10.87905823</v>
      </c>
      <c r="E77" s="126">
        <v>307.28061730999997</v>
      </c>
      <c r="F77" s="126">
        <v>55.284360759999991</v>
      </c>
      <c r="G77" s="126">
        <v>9.1121742399999981</v>
      </c>
      <c r="H77" s="126">
        <v>27.464839130000001</v>
      </c>
      <c r="I77" s="126">
        <v>144.36826627000002</v>
      </c>
      <c r="J77" s="126">
        <v>40.027242940000001</v>
      </c>
      <c r="K77" s="126">
        <v>3.2750819099999999</v>
      </c>
      <c r="L77" s="126">
        <v>14.692711370000001</v>
      </c>
      <c r="M77" s="163" t="s">
        <v>188</v>
      </c>
      <c r="N77" s="126">
        <v>54.054516380000003</v>
      </c>
      <c r="O77" s="126">
        <v>70.117191480000002</v>
      </c>
      <c r="P77" s="126">
        <v>7.0198164500000013</v>
      </c>
      <c r="Q77" s="126">
        <v>0.54418562000000004</v>
      </c>
      <c r="R77" s="126">
        <v>9.5096819500000009</v>
      </c>
      <c r="S77" s="126">
        <v>0.71120218000000002</v>
      </c>
      <c r="T77" s="126">
        <v>2.7933863799999998</v>
      </c>
      <c r="U77" s="126"/>
      <c r="V77" s="126"/>
    </row>
    <row r="78" spans="1:22" hidden="1" outlineLevel="1">
      <c r="A78" s="8">
        <v>42583</v>
      </c>
      <c r="B78" s="126">
        <v>1230.9401558100001</v>
      </c>
      <c r="C78" s="126">
        <v>632.60167130000013</v>
      </c>
      <c r="D78" s="126">
        <v>7.6827847000000009</v>
      </c>
      <c r="E78" s="126">
        <v>222.89665601999999</v>
      </c>
      <c r="F78" s="126">
        <v>62.055258130000006</v>
      </c>
      <c r="G78" s="126">
        <v>7.2767666599999989</v>
      </c>
      <c r="H78" s="126">
        <v>23.079962549999998</v>
      </c>
      <c r="I78" s="126">
        <v>101.49870091000001</v>
      </c>
      <c r="J78" s="126">
        <v>41.63297652</v>
      </c>
      <c r="K78" s="126">
        <v>2.3384406499999999</v>
      </c>
      <c r="L78" s="126">
        <v>15.021865340000002</v>
      </c>
      <c r="M78" s="163" t="s">
        <v>188</v>
      </c>
      <c r="N78" s="126">
        <v>29.80865283</v>
      </c>
      <c r="O78" s="126">
        <v>63.658260819999995</v>
      </c>
      <c r="P78" s="126">
        <v>6.5204441100000006</v>
      </c>
      <c r="Q78" s="126">
        <v>0.20351886000000002</v>
      </c>
      <c r="R78" s="126">
        <v>10.528978310000001</v>
      </c>
      <c r="S78" s="126">
        <v>0.70659123000000001</v>
      </c>
      <c r="T78" s="126">
        <v>3.4286268699999995</v>
      </c>
      <c r="U78" s="126"/>
      <c r="V78" s="126"/>
    </row>
    <row r="79" spans="1:22" hidden="1" outlineLevel="1">
      <c r="A79" s="8">
        <v>42614</v>
      </c>
      <c r="B79" s="126">
        <v>1175.0042073899997</v>
      </c>
      <c r="C79" s="126">
        <v>612.07618162999995</v>
      </c>
      <c r="D79" s="126">
        <v>8.7067660199999999</v>
      </c>
      <c r="E79" s="126">
        <v>177.92238404</v>
      </c>
      <c r="F79" s="126">
        <v>65.343246149999999</v>
      </c>
      <c r="G79" s="126">
        <v>7.3130689499999999</v>
      </c>
      <c r="H79" s="126">
        <v>27.432008310000001</v>
      </c>
      <c r="I79" s="126">
        <v>96.52689187</v>
      </c>
      <c r="J79" s="126">
        <v>39.349780860000003</v>
      </c>
      <c r="K79" s="126">
        <v>2.7026101300000005</v>
      </c>
      <c r="L79" s="126">
        <v>16.312981450000002</v>
      </c>
      <c r="M79" s="163" t="s">
        <v>188</v>
      </c>
      <c r="N79" s="126">
        <v>29.568519340000002</v>
      </c>
      <c r="O79" s="126">
        <v>66.476902989999999</v>
      </c>
      <c r="P79" s="126">
        <v>8.9364536900000004</v>
      </c>
      <c r="Q79" s="126">
        <v>0.24937292999999999</v>
      </c>
      <c r="R79" s="126">
        <v>12.262920340000001</v>
      </c>
      <c r="S79" s="126">
        <v>0.6859810999999999</v>
      </c>
      <c r="T79" s="126">
        <v>3.1381375899999999</v>
      </c>
      <c r="U79" s="126"/>
      <c r="V79" s="126"/>
    </row>
    <row r="80" spans="1:22" hidden="1" outlineLevel="1">
      <c r="A80" s="8">
        <v>42644</v>
      </c>
      <c r="B80" s="126">
        <v>1288.7060913699997</v>
      </c>
      <c r="C80" s="126">
        <v>626.35049470000001</v>
      </c>
      <c r="D80" s="126">
        <v>7.7369937199999992</v>
      </c>
      <c r="E80" s="126">
        <v>187.97911836999998</v>
      </c>
      <c r="F80" s="126">
        <v>62.760180940000005</v>
      </c>
      <c r="G80" s="126">
        <v>8.5499431299999991</v>
      </c>
      <c r="H80" s="126">
        <v>41.165392419999989</v>
      </c>
      <c r="I80" s="126">
        <v>160.09188099999997</v>
      </c>
      <c r="J80" s="126">
        <v>42.345236229999998</v>
      </c>
      <c r="K80" s="126">
        <v>2.5313442899999994</v>
      </c>
      <c r="L80" s="126">
        <v>14.06059735</v>
      </c>
      <c r="M80" s="163" t="s">
        <v>188</v>
      </c>
      <c r="N80" s="126">
        <v>28.557873219999998</v>
      </c>
      <c r="O80" s="126">
        <v>82.339122459999999</v>
      </c>
      <c r="P80" s="126">
        <v>6.5736376100000005</v>
      </c>
      <c r="Q80" s="126">
        <v>0.22269778999999998</v>
      </c>
      <c r="R80" s="126">
        <v>12.55261052</v>
      </c>
      <c r="S80" s="126">
        <v>0.73416068999999995</v>
      </c>
      <c r="T80" s="126">
        <v>4.1548069299999995</v>
      </c>
      <c r="U80" s="126"/>
      <c r="V80" s="126"/>
    </row>
    <row r="81" spans="1:22" hidden="1" outlineLevel="1">
      <c r="A81" s="8">
        <v>42675</v>
      </c>
      <c r="B81" s="126">
        <v>1351.32307051</v>
      </c>
      <c r="C81" s="126">
        <v>571.48649888</v>
      </c>
      <c r="D81" s="126">
        <v>7.2469107500000005</v>
      </c>
      <c r="E81" s="126">
        <v>347.88350781999998</v>
      </c>
      <c r="F81" s="126">
        <v>51.245674749999999</v>
      </c>
      <c r="G81" s="126">
        <v>6.5527803100000002</v>
      </c>
      <c r="H81" s="126">
        <v>28.283534530000001</v>
      </c>
      <c r="I81" s="126">
        <v>114.95822616</v>
      </c>
      <c r="J81" s="126">
        <v>45.51995865</v>
      </c>
      <c r="K81" s="126">
        <v>2.81266186</v>
      </c>
      <c r="L81" s="126">
        <v>13.579026410000001</v>
      </c>
      <c r="M81" s="163" t="s">
        <v>188</v>
      </c>
      <c r="N81" s="126">
        <v>47.979522440000004</v>
      </c>
      <c r="O81" s="126">
        <v>86.197242329999995</v>
      </c>
      <c r="P81" s="126">
        <v>6.0148682100000004</v>
      </c>
      <c r="Q81" s="126">
        <v>0.39449867999999999</v>
      </c>
      <c r="R81" s="126">
        <v>16.452949799999999</v>
      </c>
      <c r="S81" s="126">
        <v>0.80986194</v>
      </c>
      <c r="T81" s="126">
        <v>3.90534699</v>
      </c>
      <c r="U81" s="126"/>
      <c r="V81" s="126"/>
    </row>
    <row r="82" spans="1:22" hidden="1" outlineLevel="1">
      <c r="A82" s="8">
        <v>42705</v>
      </c>
      <c r="B82" s="126">
        <v>1346.1334343799999</v>
      </c>
      <c r="C82" s="126">
        <v>587.26943526999992</v>
      </c>
      <c r="D82" s="126">
        <v>9.7696534599999989</v>
      </c>
      <c r="E82" s="126">
        <v>245.14239115000004</v>
      </c>
      <c r="F82" s="126">
        <v>47.35346298000001</v>
      </c>
      <c r="G82" s="126">
        <v>10.58940741</v>
      </c>
      <c r="H82" s="126">
        <v>73.299513659999988</v>
      </c>
      <c r="I82" s="126">
        <v>132.05922448000004</v>
      </c>
      <c r="J82" s="126">
        <v>42.399982629999997</v>
      </c>
      <c r="K82" s="126">
        <v>3.81943645</v>
      </c>
      <c r="L82" s="126">
        <v>13.272071649999999</v>
      </c>
      <c r="M82" s="163" t="s">
        <v>188</v>
      </c>
      <c r="N82" s="126">
        <v>27.14805248</v>
      </c>
      <c r="O82" s="126">
        <v>133.54841909999999</v>
      </c>
      <c r="P82" s="126">
        <v>7.4573454599999991</v>
      </c>
      <c r="Q82" s="126">
        <v>0.60890115999999994</v>
      </c>
      <c r="R82" s="126">
        <v>7.1919959499999999</v>
      </c>
      <c r="S82" s="126">
        <v>0.74522885000000005</v>
      </c>
      <c r="T82" s="126">
        <v>4.4589122399999992</v>
      </c>
      <c r="U82" s="126"/>
      <c r="V82" s="126"/>
    </row>
    <row r="83" spans="1:22" hidden="1" outlineLevel="1">
      <c r="A83" s="8">
        <v>42736</v>
      </c>
      <c r="B83" s="126">
        <v>1272.0854664200003</v>
      </c>
      <c r="C83" s="126">
        <v>567.45617168000001</v>
      </c>
      <c r="D83" s="126">
        <v>6.9649030099999996</v>
      </c>
      <c r="E83" s="126">
        <v>221.49651642999999</v>
      </c>
      <c r="F83" s="126">
        <v>75.320479689999999</v>
      </c>
      <c r="G83" s="126">
        <v>13.340394940000001</v>
      </c>
      <c r="H83" s="126">
        <v>32.7071586</v>
      </c>
      <c r="I83" s="126">
        <v>147.29905611000001</v>
      </c>
      <c r="J83" s="126">
        <v>46.92111731</v>
      </c>
      <c r="K83" s="126">
        <v>3.2722428900000002</v>
      </c>
      <c r="L83" s="126">
        <v>14.767510250000001</v>
      </c>
      <c r="M83" s="163" t="s">
        <v>188</v>
      </c>
      <c r="N83" s="126">
        <v>9.9415615299999995</v>
      </c>
      <c r="O83" s="126">
        <v>113.50282482999999</v>
      </c>
      <c r="P83" s="126">
        <v>9.0788364599999998</v>
      </c>
      <c r="Q83" s="126">
        <v>0.56763975</v>
      </c>
      <c r="R83" s="126">
        <v>3.7292125700000001</v>
      </c>
      <c r="S83" s="126">
        <v>1.0040161600000002</v>
      </c>
      <c r="T83" s="126">
        <v>4.7158242100000001</v>
      </c>
      <c r="U83" s="126"/>
      <c r="V83" s="126"/>
    </row>
    <row r="84" spans="1:22" hidden="1" outlineLevel="1">
      <c r="A84" s="8">
        <v>42767</v>
      </c>
      <c r="B84" s="126">
        <v>1316.26796365</v>
      </c>
      <c r="C84" s="126">
        <v>665.78947631999995</v>
      </c>
      <c r="D84" s="126">
        <v>6.8179295899999994</v>
      </c>
      <c r="E84" s="126">
        <v>182.73433981999997</v>
      </c>
      <c r="F84" s="126">
        <v>66.084461849999997</v>
      </c>
      <c r="G84" s="126">
        <v>8.2523518500000002</v>
      </c>
      <c r="H84" s="126">
        <v>28.38631329</v>
      </c>
      <c r="I84" s="126">
        <v>132.65680492000001</v>
      </c>
      <c r="J84" s="126">
        <v>52.097772689999999</v>
      </c>
      <c r="K84" s="126">
        <v>3.68137895</v>
      </c>
      <c r="L84" s="126">
        <v>14.41330385</v>
      </c>
      <c r="M84" s="163" t="s">
        <v>188</v>
      </c>
      <c r="N84" s="126">
        <v>7.0054280699999998</v>
      </c>
      <c r="O84" s="126">
        <v>122.35733499</v>
      </c>
      <c r="P84" s="126">
        <v>6.0002319400000008</v>
      </c>
      <c r="Q84" s="126">
        <v>0.57347442999999998</v>
      </c>
      <c r="R84" s="126">
        <v>13.040480930000001</v>
      </c>
      <c r="S84" s="126">
        <v>0.95521655000000016</v>
      </c>
      <c r="T84" s="126">
        <v>5.4216636099999995</v>
      </c>
      <c r="U84" s="126"/>
      <c r="V84" s="126"/>
    </row>
    <row r="85" spans="1:22" hidden="1" outlineLevel="1">
      <c r="A85" s="8">
        <v>42795</v>
      </c>
      <c r="B85" s="126">
        <v>1397.2166743099999</v>
      </c>
      <c r="C85" s="126">
        <v>730.87111835000007</v>
      </c>
      <c r="D85" s="126">
        <v>6.1740619000000008</v>
      </c>
      <c r="E85" s="126">
        <v>221.03217876999994</v>
      </c>
      <c r="F85" s="126">
        <v>61.459895250000002</v>
      </c>
      <c r="G85" s="126">
        <v>10.273730900000002</v>
      </c>
      <c r="H85" s="126">
        <v>26.00012941</v>
      </c>
      <c r="I85" s="126">
        <v>139.79952883000001</v>
      </c>
      <c r="J85" s="126">
        <v>31.708339340000002</v>
      </c>
      <c r="K85" s="126">
        <v>3.7751922399999995</v>
      </c>
      <c r="L85" s="126">
        <v>15.03730635</v>
      </c>
      <c r="M85" s="163" t="s">
        <v>188</v>
      </c>
      <c r="N85" s="126">
        <v>5.1678009600000001</v>
      </c>
      <c r="O85" s="126">
        <v>118.81348094000001</v>
      </c>
      <c r="P85" s="126">
        <v>5.6694782400000001</v>
      </c>
      <c r="Q85" s="126">
        <v>0.61512600000000006</v>
      </c>
      <c r="R85" s="126">
        <v>15.0380498</v>
      </c>
      <c r="S85" s="126">
        <v>0.97141717000000005</v>
      </c>
      <c r="T85" s="126">
        <v>4.8098398600000003</v>
      </c>
      <c r="U85" s="126"/>
      <c r="V85" s="126"/>
    </row>
    <row r="86" spans="1:22" hidden="1" outlineLevel="1">
      <c r="A86" s="8">
        <v>42826</v>
      </c>
      <c r="B86" s="126">
        <v>1510.5158101100003</v>
      </c>
      <c r="C86" s="126">
        <v>780.47992413000009</v>
      </c>
      <c r="D86" s="126">
        <v>6.6257136500000007</v>
      </c>
      <c r="E86" s="126">
        <v>281.75577708000003</v>
      </c>
      <c r="F86" s="126">
        <v>64.590936900000003</v>
      </c>
      <c r="G86" s="126">
        <v>8.4729799200000002</v>
      </c>
      <c r="H86" s="126">
        <v>24.576126709999997</v>
      </c>
      <c r="I86" s="126">
        <v>119.60620498</v>
      </c>
      <c r="J86" s="126">
        <v>39.465221339999999</v>
      </c>
      <c r="K86" s="126">
        <v>3.50787183</v>
      </c>
      <c r="L86" s="126">
        <v>14.439481389999999</v>
      </c>
      <c r="M86" s="163" t="s">
        <v>188</v>
      </c>
      <c r="N86" s="126">
        <v>5.9348032600000007</v>
      </c>
      <c r="O86" s="126">
        <v>124.92082182999999</v>
      </c>
      <c r="P86" s="126">
        <v>4.6754301000000007</v>
      </c>
      <c r="Q86" s="126">
        <v>0.69807934000000005</v>
      </c>
      <c r="R86" s="126">
        <v>25.576310830000004</v>
      </c>
      <c r="S86" s="126">
        <v>0.92424359</v>
      </c>
      <c r="T86" s="126">
        <v>4.26588323</v>
      </c>
      <c r="U86" s="126"/>
      <c r="V86" s="126"/>
    </row>
    <row r="87" spans="1:22" hidden="1" outlineLevel="1">
      <c r="A87" s="8">
        <v>42856</v>
      </c>
      <c r="B87" s="126">
        <v>1529.4615124500001</v>
      </c>
      <c r="C87" s="126">
        <v>884.11986251999997</v>
      </c>
      <c r="D87" s="126">
        <v>7.3123538299999993</v>
      </c>
      <c r="E87" s="126">
        <v>228.31205062000004</v>
      </c>
      <c r="F87" s="126">
        <v>58.984549170000001</v>
      </c>
      <c r="G87" s="126">
        <v>9.8323370799999985</v>
      </c>
      <c r="H87" s="126">
        <v>26.143241409999998</v>
      </c>
      <c r="I87" s="126">
        <v>108.05759129</v>
      </c>
      <c r="J87" s="126">
        <v>33.183540640000004</v>
      </c>
      <c r="K87" s="126">
        <v>3.8113321599999996</v>
      </c>
      <c r="L87" s="126">
        <v>15.04631324</v>
      </c>
      <c r="M87" s="163" t="s">
        <v>188</v>
      </c>
      <c r="N87" s="126">
        <v>5.8636418000000008</v>
      </c>
      <c r="O87" s="126">
        <v>117.71558578</v>
      </c>
      <c r="P87" s="126">
        <v>5.0766251100000002</v>
      </c>
      <c r="Q87" s="126">
        <v>0.71899245999999994</v>
      </c>
      <c r="R87" s="126">
        <v>20.38324841</v>
      </c>
      <c r="S87" s="126">
        <v>0.94945830000000009</v>
      </c>
      <c r="T87" s="126">
        <v>3.9507886299999999</v>
      </c>
      <c r="U87" s="126"/>
      <c r="V87" s="126"/>
    </row>
    <row r="88" spans="1:22" hidden="1" outlineLevel="1">
      <c r="A88" s="8">
        <v>42887</v>
      </c>
      <c r="B88" s="126">
        <v>1864.5276453100005</v>
      </c>
      <c r="C88" s="126">
        <v>924.02986944999998</v>
      </c>
      <c r="D88" s="126">
        <v>6.7231429700000014</v>
      </c>
      <c r="E88" s="126">
        <v>547.40039744000001</v>
      </c>
      <c r="F88" s="126">
        <v>46.504006939999996</v>
      </c>
      <c r="G88" s="126">
        <v>12.646826890000002</v>
      </c>
      <c r="H88" s="126">
        <v>36.548289159999996</v>
      </c>
      <c r="I88" s="126">
        <v>109.88376506</v>
      </c>
      <c r="J88" s="126">
        <v>35.141179450000003</v>
      </c>
      <c r="K88" s="126">
        <v>4.3286442999999997</v>
      </c>
      <c r="L88" s="126">
        <v>13.722084559999999</v>
      </c>
      <c r="M88" s="163" t="s">
        <v>188</v>
      </c>
      <c r="N88" s="126">
        <v>6.4327143099999997</v>
      </c>
      <c r="O88" s="126">
        <v>98.109913750000004</v>
      </c>
      <c r="P88" s="126">
        <v>4.7767563399999995</v>
      </c>
      <c r="Q88" s="126">
        <v>0.72742379000000001</v>
      </c>
      <c r="R88" s="126">
        <v>12.68752606</v>
      </c>
      <c r="S88" s="126">
        <v>0.90993836000000006</v>
      </c>
      <c r="T88" s="126">
        <v>3.9551664799999999</v>
      </c>
      <c r="U88" s="126"/>
      <c r="V88" s="126"/>
    </row>
    <row r="89" spans="1:22" hidden="1" outlineLevel="1">
      <c r="A89" s="8">
        <v>42917</v>
      </c>
      <c r="B89" s="126">
        <v>1840.5848819600001</v>
      </c>
      <c r="C89" s="126">
        <v>975.29527424999992</v>
      </c>
      <c r="D89" s="126">
        <v>7.6523673100000007</v>
      </c>
      <c r="E89" s="126">
        <v>459.78072400000008</v>
      </c>
      <c r="F89" s="126">
        <v>53.061364500000003</v>
      </c>
      <c r="G89" s="126">
        <v>15.916636720000001</v>
      </c>
      <c r="H89" s="126">
        <v>30.811089340000002</v>
      </c>
      <c r="I89" s="126">
        <v>116.74803562000001</v>
      </c>
      <c r="J89" s="126">
        <v>32.92724716</v>
      </c>
      <c r="K89" s="126">
        <v>3.7734392799999994</v>
      </c>
      <c r="L89" s="126">
        <v>14.986712349999999</v>
      </c>
      <c r="M89" s="163" t="s">
        <v>188</v>
      </c>
      <c r="N89" s="126">
        <v>6.6336669700000002</v>
      </c>
      <c r="O89" s="126">
        <v>100.24056999999999</v>
      </c>
      <c r="P89" s="126">
        <v>5.3961195599999998</v>
      </c>
      <c r="Q89" s="126">
        <v>0.65951234000000003</v>
      </c>
      <c r="R89" s="126">
        <v>11.349363690000001</v>
      </c>
      <c r="S89" s="126">
        <v>0.83491686000000009</v>
      </c>
      <c r="T89" s="126">
        <v>4.5178420099999999</v>
      </c>
      <c r="U89" s="126"/>
      <c r="V89" s="126"/>
    </row>
    <row r="90" spans="1:22" hidden="1" outlineLevel="1">
      <c r="A90" s="8">
        <v>42948</v>
      </c>
      <c r="B90" s="126">
        <v>1755.3286021000001</v>
      </c>
      <c r="C90" s="126">
        <v>984.92289162000009</v>
      </c>
      <c r="D90" s="126">
        <v>8.5954194900000029</v>
      </c>
      <c r="E90" s="126">
        <v>325.97556071000002</v>
      </c>
      <c r="F90" s="126">
        <v>49.602978089999993</v>
      </c>
      <c r="G90" s="126">
        <v>12.591515489999997</v>
      </c>
      <c r="H90" s="126">
        <v>36.198378469999994</v>
      </c>
      <c r="I90" s="126">
        <v>129.57630735000001</v>
      </c>
      <c r="J90" s="126">
        <v>33.346191529999999</v>
      </c>
      <c r="K90" s="126">
        <v>3.7481042199999997</v>
      </c>
      <c r="L90" s="126">
        <v>16.163865190000003</v>
      </c>
      <c r="M90" s="163" t="s">
        <v>188</v>
      </c>
      <c r="N90" s="126">
        <v>8.0433896799999989</v>
      </c>
      <c r="O90" s="126">
        <v>123.65685397999999</v>
      </c>
      <c r="P90" s="126">
        <v>5.8316100200000003</v>
      </c>
      <c r="Q90" s="126">
        <v>0.89257475000000008</v>
      </c>
      <c r="R90" s="126">
        <v>11.411174549999998</v>
      </c>
      <c r="S90" s="126">
        <v>0.76705221000000001</v>
      </c>
      <c r="T90" s="126">
        <v>4.0047347499999999</v>
      </c>
      <c r="U90" s="126"/>
      <c r="V90" s="126"/>
    </row>
    <row r="91" spans="1:22" hidden="1" outlineLevel="1">
      <c r="A91" s="8">
        <v>42979</v>
      </c>
      <c r="B91" s="126">
        <v>1703.7767842799999</v>
      </c>
      <c r="C91" s="126">
        <v>936.24563949000003</v>
      </c>
      <c r="D91" s="126">
        <v>7.9891840600000013</v>
      </c>
      <c r="E91" s="126">
        <v>346.09454369999992</v>
      </c>
      <c r="F91" s="126">
        <v>36.196798010000002</v>
      </c>
      <c r="G91" s="126">
        <v>11.363818009999999</v>
      </c>
      <c r="H91" s="126">
        <v>29.050822499999999</v>
      </c>
      <c r="I91" s="126">
        <v>127.62303414</v>
      </c>
      <c r="J91" s="126">
        <v>48.147274449999998</v>
      </c>
      <c r="K91" s="126">
        <v>3.1171954799999999</v>
      </c>
      <c r="L91" s="126">
        <v>16.569129499999999</v>
      </c>
      <c r="M91" s="163" t="s">
        <v>188</v>
      </c>
      <c r="N91" s="126">
        <v>7.3938777900000003</v>
      </c>
      <c r="O91" s="126">
        <v>110.91217813</v>
      </c>
      <c r="P91" s="126">
        <v>7.24995367</v>
      </c>
      <c r="Q91" s="126">
        <v>0.84504875000000002</v>
      </c>
      <c r="R91" s="126">
        <v>11.322411949999999</v>
      </c>
      <c r="S91" s="126">
        <v>0.76677720000000005</v>
      </c>
      <c r="T91" s="126">
        <v>2.88909745</v>
      </c>
      <c r="U91" s="126"/>
      <c r="V91" s="126"/>
    </row>
    <row r="92" spans="1:22" hidden="1" outlineLevel="1">
      <c r="A92" s="8">
        <v>43009</v>
      </c>
      <c r="B92" s="126">
        <v>1650.9888528200001</v>
      </c>
      <c r="C92" s="126">
        <v>897.21886004999999</v>
      </c>
      <c r="D92" s="126">
        <v>7.4387470100000002</v>
      </c>
      <c r="E92" s="126">
        <v>320.81257764999998</v>
      </c>
      <c r="F92" s="126">
        <v>56.326962010000003</v>
      </c>
      <c r="G92" s="126">
        <v>11.494109940000001</v>
      </c>
      <c r="H92" s="126">
        <v>35.579805800000003</v>
      </c>
      <c r="I92" s="126">
        <v>128.90453241</v>
      </c>
      <c r="J92" s="126">
        <v>31.133187999999997</v>
      </c>
      <c r="K92" s="126">
        <v>3.7163927499999998</v>
      </c>
      <c r="L92" s="126">
        <v>14.634431940000001</v>
      </c>
      <c r="M92" s="163" t="s">
        <v>188</v>
      </c>
      <c r="N92" s="126">
        <v>7.2403402399999992</v>
      </c>
      <c r="O92" s="126">
        <v>113.35242857</v>
      </c>
      <c r="P92" s="126">
        <v>7.5960311000000003</v>
      </c>
      <c r="Q92" s="126">
        <v>0.91072675000000003</v>
      </c>
      <c r="R92" s="126">
        <v>10.36314645</v>
      </c>
      <c r="S92" s="126">
        <v>0.72701641000000006</v>
      </c>
      <c r="T92" s="126">
        <v>3.5395557399999995</v>
      </c>
      <c r="U92" s="126"/>
      <c r="V92" s="126"/>
    </row>
    <row r="93" spans="1:22" hidden="1" outlineLevel="1">
      <c r="A93" s="8">
        <v>43040</v>
      </c>
      <c r="B93" s="126">
        <v>1638.0354362200001</v>
      </c>
      <c r="C93" s="126">
        <v>853.95755641000005</v>
      </c>
      <c r="D93" s="126">
        <v>7.7108700100000007</v>
      </c>
      <c r="E93" s="126">
        <v>334.32627545999998</v>
      </c>
      <c r="F93" s="126">
        <v>70.625313210000002</v>
      </c>
      <c r="G93" s="126">
        <v>10.925660499999999</v>
      </c>
      <c r="H93" s="126">
        <v>40.834750469999989</v>
      </c>
      <c r="I93" s="126">
        <v>123.61557872999998</v>
      </c>
      <c r="J93" s="126">
        <v>38.376625319999995</v>
      </c>
      <c r="K93" s="126">
        <v>4.30032411</v>
      </c>
      <c r="L93" s="126">
        <v>14.332378199999999</v>
      </c>
      <c r="M93" s="163" t="s">
        <v>188</v>
      </c>
      <c r="N93" s="126">
        <v>6.8115506300000002</v>
      </c>
      <c r="O93" s="126">
        <v>107.21038855</v>
      </c>
      <c r="P93" s="126">
        <v>7.0629602200000008</v>
      </c>
      <c r="Q93" s="126">
        <v>1.04857874</v>
      </c>
      <c r="R93" s="126">
        <v>13.48888423</v>
      </c>
      <c r="S93" s="126">
        <v>0.75244888999999993</v>
      </c>
      <c r="T93" s="126">
        <v>2.65529254</v>
      </c>
      <c r="U93" s="126"/>
      <c r="V93" s="126"/>
    </row>
    <row r="94" spans="1:22" hidden="1" outlineLevel="1">
      <c r="A94" s="8">
        <v>43070</v>
      </c>
      <c r="B94" s="126">
        <v>1617.0238374</v>
      </c>
      <c r="C94" s="126">
        <v>810.25956896000002</v>
      </c>
      <c r="D94" s="126">
        <v>6.3385897400000006</v>
      </c>
      <c r="E94" s="126">
        <v>232.94435830999998</v>
      </c>
      <c r="F94" s="126">
        <v>48.280945580000001</v>
      </c>
      <c r="G94" s="126">
        <v>13.03554707</v>
      </c>
      <c r="H94" s="126">
        <v>78.105904500000008</v>
      </c>
      <c r="I94" s="126">
        <v>151.34759958000001</v>
      </c>
      <c r="J94" s="126">
        <v>89.210967109999984</v>
      </c>
      <c r="K94" s="126">
        <v>3.2643970799999997</v>
      </c>
      <c r="L94" s="126">
        <v>13.949916589999999</v>
      </c>
      <c r="M94" s="163" t="s">
        <v>188</v>
      </c>
      <c r="N94" s="126">
        <v>7.6610470299999998</v>
      </c>
      <c r="O94" s="126">
        <v>136.72261887000002</v>
      </c>
      <c r="P94" s="126">
        <v>7.0019671200000007</v>
      </c>
      <c r="Q94" s="126">
        <v>1.0626521799999999</v>
      </c>
      <c r="R94" s="126">
        <v>13.030869280000001</v>
      </c>
      <c r="S94" s="126">
        <v>0.78958353000000003</v>
      </c>
      <c r="T94" s="126">
        <v>4.0173048700000002</v>
      </c>
      <c r="U94" s="126"/>
      <c r="V94" s="126"/>
    </row>
    <row r="95" spans="1:22" hidden="1" outlineLevel="1">
      <c r="A95" s="8">
        <v>43101</v>
      </c>
      <c r="B95" s="126">
        <v>1546.8366474599998</v>
      </c>
      <c r="C95" s="126">
        <v>848.44147983000005</v>
      </c>
      <c r="D95" s="126">
        <v>8.3888033600000025</v>
      </c>
      <c r="E95" s="126">
        <v>236.21219901000001</v>
      </c>
      <c r="F95" s="126">
        <v>51.145531469999995</v>
      </c>
      <c r="G95" s="126">
        <v>11.109651810000003</v>
      </c>
      <c r="H95" s="126">
        <v>31.102771829999998</v>
      </c>
      <c r="I95" s="126">
        <v>143.78518262999998</v>
      </c>
      <c r="J95" s="126">
        <v>29.067762219999999</v>
      </c>
      <c r="K95" s="126">
        <v>3.3610181400000001</v>
      </c>
      <c r="L95" s="126">
        <v>13.894847590000001</v>
      </c>
      <c r="M95" s="163" t="s">
        <v>188</v>
      </c>
      <c r="N95" s="126">
        <v>6.9113775999999989</v>
      </c>
      <c r="O95" s="126">
        <v>124.11394113999998</v>
      </c>
      <c r="P95" s="126">
        <v>6.1637233399999998</v>
      </c>
      <c r="Q95" s="126">
        <v>1.6207470400000001</v>
      </c>
      <c r="R95" s="126">
        <v>27.619903659999999</v>
      </c>
      <c r="S95" s="126">
        <v>0.81783574000000003</v>
      </c>
      <c r="T95" s="126">
        <v>3.0798710499999999</v>
      </c>
      <c r="U95" s="126"/>
      <c r="V95" s="126"/>
    </row>
    <row r="96" spans="1:22" hidden="1" outlineLevel="1">
      <c r="A96" s="8">
        <v>43132</v>
      </c>
      <c r="B96" s="126">
        <v>1634.95256625</v>
      </c>
      <c r="C96" s="126">
        <v>972.77351496000006</v>
      </c>
      <c r="D96" s="126">
        <v>6.4114362500000004</v>
      </c>
      <c r="E96" s="126">
        <v>210.93074641999999</v>
      </c>
      <c r="F96" s="126">
        <v>67.94250839</v>
      </c>
      <c r="G96" s="126">
        <v>10.7917723</v>
      </c>
      <c r="H96" s="126">
        <v>23.139151070000004</v>
      </c>
      <c r="I96" s="126">
        <v>137.15812643999999</v>
      </c>
      <c r="J96" s="126">
        <v>26.344310199999999</v>
      </c>
      <c r="K96" s="126">
        <v>3.0745703900000003</v>
      </c>
      <c r="L96" s="126">
        <v>15.22423734</v>
      </c>
      <c r="M96" s="163" t="s">
        <v>188</v>
      </c>
      <c r="N96" s="126">
        <v>10.60973635</v>
      </c>
      <c r="O96" s="126">
        <v>120.79131898</v>
      </c>
      <c r="P96" s="126">
        <v>6.3686363200000002</v>
      </c>
      <c r="Q96" s="126">
        <v>1.7160895599999999</v>
      </c>
      <c r="R96" s="126">
        <v>18.2502706</v>
      </c>
      <c r="S96" s="126">
        <v>0.83372506000000002</v>
      </c>
      <c r="T96" s="126">
        <v>2.5924156199999997</v>
      </c>
      <c r="U96" s="126"/>
      <c r="V96" s="126"/>
    </row>
    <row r="97" spans="1:22" hidden="1" outlineLevel="1">
      <c r="A97" s="8">
        <v>43160</v>
      </c>
      <c r="B97" s="126">
        <v>1822.2918246499999</v>
      </c>
      <c r="C97" s="126">
        <v>1060.83591166</v>
      </c>
      <c r="D97" s="126">
        <v>5.5173507900000001</v>
      </c>
      <c r="E97" s="126">
        <v>346.36370116999996</v>
      </c>
      <c r="F97" s="126">
        <v>69.488487090000007</v>
      </c>
      <c r="G97" s="126">
        <v>8.1800718700000008</v>
      </c>
      <c r="H97" s="126">
        <v>25.557185330000003</v>
      </c>
      <c r="I97" s="126">
        <v>123.52421586</v>
      </c>
      <c r="J97" s="126">
        <v>25.424343069999999</v>
      </c>
      <c r="K97" s="126">
        <v>2.77716371</v>
      </c>
      <c r="L97" s="126">
        <v>13.21020388</v>
      </c>
      <c r="M97" s="163" t="s">
        <v>188</v>
      </c>
      <c r="N97" s="126">
        <v>10.208017180000001</v>
      </c>
      <c r="O97" s="126">
        <v>109.64167073</v>
      </c>
      <c r="P97" s="126">
        <v>7.6613854100000003</v>
      </c>
      <c r="Q97" s="126">
        <v>1.5451003000000001</v>
      </c>
      <c r="R97" s="126">
        <v>8.6870254899999999</v>
      </c>
      <c r="S97" s="126">
        <v>0.84608963000000015</v>
      </c>
      <c r="T97" s="126">
        <v>2.8239014800000004</v>
      </c>
      <c r="U97" s="126"/>
      <c r="V97" s="126"/>
    </row>
    <row r="98" spans="1:22" hidden="1" outlineLevel="1">
      <c r="A98" s="8">
        <v>43191</v>
      </c>
      <c r="B98" s="126">
        <v>1773.1461658799999</v>
      </c>
      <c r="C98" s="126">
        <v>1112.69347079</v>
      </c>
      <c r="D98" s="126">
        <v>5.9895244399999994</v>
      </c>
      <c r="E98" s="126">
        <v>239.28738007000001</v>
      </c>
      <c r="F98" s="126">
        <v>82.444261380000015</v>
      </c>
      <c r="G98" s="126">
        <v>6.4244943899999996</v>
      </c>
      <c r="H98" s="126">
        <v>20.146342199999999</v>
      </c>
      <c r="I98" s="126">
        <v>102.49422357</v>
      </c>
      <c r="J98" s="126">
        <v>27.391474149999997</v>
      </c>
      <c r="K98" s="126">
        <v>2.4709110000000001</v>
      </c>
      <c r="L98" s="126">
        <v>12.537660150000001</v>
      </c>
      <c r="M98" s="163" t="s">
        <v>188</v>
      </c>
      <c r="N98" s="126">
        <v>5.708742309999999</v>
      </c>
      <c r="O98" s="126">
        <v>107.85959478999999</v>
      </c>
      <c r="P98" s="126">
        <v>8.9489377399999999</v>
      </c>
      <c r="Q98" s="126">
        <v>1.4495871500000002</v>
      </c>
      <c r="R98" s="126">
        <v>11.573647789999999</v>
      </c>
      <c r="S98" s="126">
        <v>0.86858946000000015</v>
      </c>
      <c r="T98" s="126">
        <v>24.857324500000001</v>
      </c>
      <c r="U98" s="126"/>
      <c r="V98" s="126"/>
    </row>
    <row r="99" spans="1:22" hidden="1" outlineLevel="1">
      <c r="A99" s="8">
        <v>43221</v>
      </c>
      <c r="B99" s="126">
        <v>1848.7429733999998</v>
      </c>
      <c r="C99" s="126">
        <v>1161.63011413</v>
      </c>
      <c r="D99" s="126">
        <v>6.1139040299999996</v>
      </c>
      <c r="E99" s="126">
        <v>258.31225016999997</v>
      </c>
      <c r="F99" s="126">
        <v>85.350720699999997</v>
      </c>
      <c r="G99" s="126">
        <v>6.165103049999999</v>
      </c>
      <c r="H99" s="126">
        <v>24.292978189999999</v>
      </c>
      <c r="I99" s="126">
        <v>113.26708634000002</v>
      </c>
      <c r="J99" s="126">
        <v>26.248114280000003</v>
      </c>
      <c r="K99" s="126">
        <v>3.07427077</v>
      </c>
      <c r="L99" s="126">
        <v>14.27759554</v>
      </c>
      <c r="M99" s="163" t="s">
        <v>188</v>
      </c>
      <c r="N99" s="126">
        <v>6.0952056199999998</v>
      </c>
      <c r="O99" s="126">
        <v>94.218343379999993</v>
      </c>
      <c r="P99" s="126">
        <v>7.9262187099999997</v>
      </c>
      <c r="Q99" s="126">
        <v>1.5896395800000001</v>
      </c>
      <c r="R99" s="126">
        <v>14.020806029999999</v>
      </c>
      <c r="S99" s="126">
        <v>0.89507046000000001</v>
      </c>
      <c r="T99" s="126">
        <v>25.265552420000002</v>
      </c>
      <c r="U99" s="126"/>
      <c r="V99" s="126"/>
    </row>
    <row r="100" spans="1:22" hidden="1" outlineLevel="1">
      <c r="A100" s="8">
        <v>43252</v>
      </c>
      <c r="B100" s="126">
        <v>1858.9693194200004</v>
      </c>
      <c r="C100" s="126">
        <v>1113.79652388</v>
      </c>
      <c r="D100" s="126">
        <v>6.1227373399999987</v>
      </c>
      <c r="E100" s="126">
        <v>316.13385335999999</v>
      </c>
      <c r="F100" s="126">
        <v>84.892823589999992</v>
      </c>
      <c r="G100" s="126">
        <v>6.5614825800000007</v>
      </c>
      <c r="H100" s="126">
        <v>30.65544118</v>
      </c>
      <c r="I100" s="126">
        <v>103.70553669000002</v>
      </c>
      <c r="J100" s="126">
        <v>23.817738369999997</v>
      </c>
      <c r="K100" s="126">
        <v>3.8044361599999994</v>
      </c>
      <c r="L100" s="126">
        <v>13.220854210000001</v>
      </c>
      <c r="M100" s="163" t="s">
        <v>188</v>
      </c>
      <c r="N100" s="126">
        <v>6.7750796599999994</v>
      </c>
      <c r="O100" s="126">
        <v>105.84899610000001</v>
      </c>
      <c r="P100" s="126">
        <v>6.1314360200000007</v>
      </c>
      <c r="Q100" s="126">
        <v>1.8421117200000001</v>
      </c>
      <c r="R100" s="126">
        <v>13.573945889999999</v>
      </c>
      <c r="S100" s="126">
        <v>0.91259156000000008</v>
      </c>
      <c r="T100" s="126">
        <v>21.173731110000006</v>
      </c>
      <c r="U100" s="126"/>
      <c r="V100" s="126"/>
    </row>
    <row r="101" spans="1:22" hidden="1" outlineLevel="1">
      <c r="A101" s="8">
        <v>43282</v>
      </c>
      <c r="B101" s="126">
        <v>1792.2561757799997</v>
      </c>
      <c r="C101" s="126">
        <v>1084.6425828800002</v>
      </c>
      <c r="D101" s="126">
        <v>7.7099484899999995</v>
      </c>
      <c r="E101" s="126">
        <v>220.20361876999999</v>
      </c>
      <c r="F101" s="126">
        <v>99.699354729999996</v>
      </c>
      <c r="G101" s="126">
        <v>7.9558070499999989</v>
      </c>
      <c r="H101" s="126">
        <v>37.577451230000008</v>
      </c>
      <c r="I101" s="126">
        <v>147.89747081000002</v>
      </c>
      <c r="J101" s="126">
        <v>25.675455319999998</v>
      </c>
      <c r="K101" s="126">
        <v>2.7376686300000004</v>
      </c>
      <c r="L101" s="126">
        <v>14.686183600000001</v>
      </c>
      <c r="M101" s="163" t="s">
        <v>188</v>
      </c>
      <c r="N101" s="126">
        <v>8.2086603</v>
      </c>
      <c r="O101" s="126">
        <v>95.76406695</v>
      </c>
      <c r="P101" s="126">
        <v>5.7283117600000004</v>
      </c>
      <c r="Q101" s="126">
        <v>2.1808889200000001</v>
      </c>
      <c r="R101" s="126">
        <v>14.58309736</v>
      </c>
      <c r="S101" s="126">
        <v>0.86475843000000008</v>
      </c>
      <c r="T101" s="126">
        <v>16.14085055</v>
      </c>
      <c r="U101" s="126"/>
      <c r="V101" s="126"/>
    </row>
    <row r="102" spans="1:22" hidden="1" outlineLevel="1">
      <c r="A102" s="8">
        <v>43313</v>
      </c>
      <c r="B102" s="126">
        <v>1718.4644983000001</v>
      </c>
      <c r="C102" s="126">
        <v>1049.0208721600002</v>
      </c>
      <c r="D102" s="126">
        <v>6.4768837799999988</v>
      </c>
      <c r="E102" s="126">
        <v>219.83170232000001</v>
      </c>
      <c r="F102" s="126">
        <v>83.70181522</v>
      </c>
      <c r="G102" s="126">
        <v>5.1469055099999999</v>
      </c>
      <c r="H102" s="126">
        <v>37.568815430000008</v>
      </c>
      <c r="I102" s="126">
        <v>131.35004304000003</v>
      </c>
      <c r="J102" s="126">
        <v>32.324382159999999</v>
      </c>
      <c r="K102" s="126">
        <v>2.3918604799999996</v>
      </c>
      <c r="L102" s="126">
        <v>14.010241830000002</v>
      </c>
      <c r="M102" s="163" t="s">
        <v>188</v>
      </c>
      <c r="N102" s="126">
        <v>9.6315264899999988</v>
      </c>
      <c r="O102" s="126">
        <v>89.763385849999992</v>
      </c>
      <c r="P102" s="126">
        <v>11.042687479999998</v>
      </c>
      <c r="Q102" s="126">
        <v>2.3250590400000002</v>
      </c>
      <c r="R102" s="126">
        <v>7.2363137500000008</v>
      </c>
      <c r="S102" s="126">
        <v>0.92017957000000006</v>
      </c>
      <c r="T102" s="126">
        <v>15.721824190000001</v>
      </c>
      <c r="U102" s="126"/>
      <c r="V102" s="126"/>
    </row>
    <row r="103" spans="1:22" hidden="1" outlineLevel="1">
      <c r="A103" s="8">
        <v>43344</v>
      </c>
      <c r="B103" s="126">
        <v>1699.1108445</v>
      </c>
      <c r="C103" s="126">
        <v>1058.8909268699999</v>
      </c>
      <c r="D103" s="126">
        <v>7.9216313700000001</v>
      </c>
      <c r="E103" s="126">
        <v>214.24943129999997</v>
      </c>
      <c r="F103" s="126">
        <v>74.604859400000009</v>
      </c>
      <c r="G103" s="126">
        <v>6.5676044600000001</v>
      </c>
      <c r="H103" s="126">
        <v>29.00951869</v>
      </c>
      <c r="I103" s="126">
        <v>134.73763326</v>
      </c>
      <c r="J103" s="126">
        <v>30.098485850000003</v>
      </c>
      <c r="K103" s="126">
        <v>2.5891730099999997</v>
      </c>
      <c r="L103" s="126">
        <v>13.295995879999998</v>
      </c>
      <c r="M103" s="163" t="s">
        <v>188</v>
      </c>
      <c r="N103" s="126">
        <v>7.6811566200000003</v>
      </c>
      <c r="O103" s="126">
        <v>81.866192479999995</v>
      </c>
      <c r="P103" s="126">
        <v>6.5836685399999997</v>
      </c>
      <c r="Q103" s="126">
        <v>2.6542618199999999</v>
      </c>
      <c r="R103" s="126">
        <v>16.760685120000002</v>
      </c>
      <c r="S103" s="126">
        <v>0.92806274999999994</v>
      </c>
      <c r="T103" s="126">
        <v>10.671557079999999</v>
      </c>
      <c r="U103" s="126"/>
      <c r="V103" s="126"/>
    </row>
    <row r="104" spans="1:22" hidden="1" outlineLevel="1">
      <c r="A104" s="8">
        <v>43374</v>
      </c>
      <c r="B104" s="126">
        <v>1611.4296773799999</v>
      </c>
      <c r="C104" s="126">
        <v>967.00717707000001</v>
      </c>
      <c r="D104" s="126">
        <v>8.3354158999999992</v>
      </c>
      <c r="E104" s="126">
        <v>226.72777766999997</v>
      </c>
      <c r="F104" s="126">
        <v>77.694883579999996</v>
      </c>
      <c r="G104" s="126">
        <v>7.1267695900000003</v>
      </c>
      <c r="H104" s="126">
        <v>28.873529869999995</v>
      </c>
      <c r="I104" s="126">
        <v>138.3907221</v>
      </c>
      <c r="J104" s="126">
        <v>32.108882319999999</v>
      </c>
      <c r="K104" s="126">
        <v>3.1041250599999999</v>
      </c>
      <c r="L104" s="126">
        <v>12.80502465</v>
      </c>
      <c r="M104" s="163" t="s">
        <v>188</v>
      </c>
      <c r="N104" s="126">
        <v>8.9969158999999994</v>
      </c>
      <c r="O104" s="126">
        <v>70.817106410000008</v>
      </c>
      <c r="P104" s="126">
        <v>5.4720783599999994</v>
      </c>
      <c r="Q104" s="126">
        <v>2.6804594899999996</v>
      </c>
      <c r="R104" s="126">
        <v>16.094220280000002</v>
      </c>
      <c r="S104" s="126">
        <v>0.93970366000000005</v>
      </c>
      <c r="T104" s="126">
        <v>4.2548854700000005</v>
      </c>
      <c r="U104" s="126"/>
      <c r="V104" s="126"/>
    </row>
    <row r="105" spans="1:22" hidden="1" outlineLevel="1">
      <c r="A105" s="8">
        <v>43405</v>
      </c>
      <c r="B105" s="126">
        <v>1551.9679425700006</v>
      </c>
      <c r="C105" s="126">
        <v>864.11207974000001</v>
      </c>
      <c r="D105" s="126">
        <v>5.8833708199999988</v>
      </c>
      <c r="E105" s="126">
        <v>293.13551888000001</v>
      </c>
      <c r="F105" s="126">
        <v>58.018398690000005</v>
      </c>
      <c r="G105" s="126">
        <v>5.3897205599999989</v>
      </c>
      <c r="H105" s="126">
        <v>29.769869299999996</v>
      </c>
      <c r="I105" s="126">
        <v>147.49191198000003</v>
      </c>
      <c r="J105" s="126">
        <v>21.413881660000001</v>
      </c>
      <c r="K105" s="126">
        <v>3.1750401800000003</v>
      </c>
      <c r="L105" s="126">
        <v>11.33266102</v>
      </c>
      <c r="M105" s="163" t="s">
        <v>188</v>
      </c>
      <c r="N105" s="126">
        <v>8.2555611699999982</v>
      </c>
      <c r="O105" s="126">
        <v>76.462394840000002</v>
      </c>
      <c r="P105" s="126">
        <v>4.6758658800000008</v>
      </c>
      <c r="Q105" s="126">
        <v>2.3191951</v>
      </c>
      <c r="R105" s="126">
        <v>16.853327929999999</v>
      </c>
      <c r="S105" s="126">
        <v>1.0526863</v>
      </c>
      <c r="T105" s="126">
        <v>2.6264585199999999</v>
      </c>
      <c r="U105" s="126"/>
      <c r="V105" s="126"/>
    </row>
    <row r="106" spans="1:22" hidden="1" outlineLevel="1">
      <c r="A106" s="8">
        <v>43435</v>
      </c>
      <c r="B106" s="126">
        <v>1757.38779376</v>
      </c>
      <c r="C106" s="126">
        <v>856.29444929999988</v>
      </c>
      <c r="D106" s="126">
        <v>6.2560763099999992</v>
      </c>
      <c r="E106" s="126">
        <v>304.96086341</v>
      </c>
      <c r="F106" s="126">
        <v>149.13556771</v>
      </c>
      <c r="G106" s="126">
        <v>8.6139943599999995</v>
      </c>
      <c r="H106" s="126">
        <v>75.761850660000007</v>
      </c>
      <c r="I106" s="126">
        <v>173.72158848000001</v>
      </c>
      <c r="J106" s="126">
        <v>33.943582489999997</v>
      </c>
      <c r="K106" s="126">
        <v>2.3717630400000003</v>
      </c>
      <c r="L106" s="126">
        <v>14.115564030000002</v>
      </c>
      <c r="M106" s="163" t="s">
        <v>188</v>
      </c>
      <c r="N106" s="126">
        <v>9.2842923800000019</v>
      </c>
      <c r="O106" s="126">
        <v>96.687552330000003</v>
      </c>
      <c r="P106" s="126">
        <v>5.850810029999999</v>
      </c>
      <c r="Q106" s="126">
        <v>2.5199419399999998</v>
      </c>
      <c r="R106" s="126">
        <v>15.015638929999998</v>
      </c>
      <c r="S106" s="126">
        <v>0.64864037000000008</v>
      </c>
      <c r="T106" s="126">
        <v>2.2056179899999999</v>
      </c>
      <c r="U106" s="126"/>
      <c r="V106" s="126"/>
    </row>
    <row r="107" spans="1:22" hidden="1" outlineLevel="1">
      <c r="A107" s="8">
        <v>43466</v>
      </c>
      <c r="B107" s="126">
        <v>1704.8642487999998</v>
      </c>
      <c r="C107" s="126">
        <v>839.42855884000005</v>
      </c>
      <c r="D107" s="126">
        <v>5.5993004299999987</v>
      </c>
      <c r="E107" s="126">
        <v>285.87888331000005</v>
      </c>
      <c r="F107" s="126">
        <v>169.64639181999999</v>
      </c>
      <c r="G107" s="126">
        <v>6.6425150199999994</v>
      </c>
      <c r="H107" s="126">
        <v>35.155837530000007</v>
      </c>
      <c r="I107" s="126">
        <v>188.97273143000001</v>
      </c>
      <c r="J107" s="126">
        <v>23.910355590000002</v>
      </c>
      <c r="K107" s="126">
        <v>2.2056926099999998</v>
      </c>
      <c r="L107" s="126">
        <v>13.284033979999998</v>
      </c>
      <c r="M107" s="163" t="s">
        <v>188</v>
      </c>
      <c r="N107" s="126">
        <v>7.8078857199999989</v>
      </c>
      <c r="O107" s="126">
        <v>87.297829500000006</v>
      </c>
      <c r="P107" s="126">
        <v>6.4576204400000004</v>
      </c>
      <c r="Q107" s="126">
        <v>2.9768963499999996</v>
      </c>
      <c r="R107" s="126">
        <v>25.895391799999999</v>
      </c>
      <c r="S107" s="126">
        <v>0.7218412500000001</v>
      </c>
      <c r="T107" s="126">
        <v>2.98248318</v>
      </c>
      <c r="U107" s="126"/>
      <c r="V107" s="126"/>
    </row>
    <row r="108" spans="1:22" hidden="1" outlineLevel="1">
      <c r="A108" s="8">
        <v>43497</v>
      </c>
      <c r="B108" s="126">
        <v>1811.0700537999999</v>
      </c>
      <c r="C108" s="126">
        <v>920.04296926000006</v>
      </c>
      <c r="D108" s="126">
        <v>6.2244102299999993</v>
      </c>
      <c r="E108" s="126">
        <v>243.95784079999999</v>
      </c>
      <c r="F108" s="126">
        <v>283.63803891000003</v>
      </c>
      <c r="G108" s="126">
        <v>4.9334986799999987</v>
      </c>
      <c r="H108" s="126">
        <v>32.526219469999994</v>
      </c>
      <c r="I108" s="126">
        <v>156.30052436</v>
      </c>
      <c r="J108" s="126">
        <v>20.799069669999998</v>
      </c>
      <c r="K108" s="126">
        <v>2.5547788800000002</v>
      </c>
      <c r="L108" s="126">
        <v>13.98509507</v>
      </c>
      <c r="M108" s="163" t="s">
        <v>188</v>
      </c>
      <c r="N108" s="126">
        <v>7.4710296400000002</v>
      </c>
      <c r="O108" s="126">
        <v>73.808304280000002</v>
      </c>
      <c r="P108" s="126">
        <v>6.9622041100000001</v>
      </c>
      <c r="Q108" s="126">
        <v>2.9797042499999997</v>
      </c>
      <c r="R108" s="126">
        <v>31.300240800000001</v>
      </c>
      <c r="S108" s="126">
        <v>0.8225284799999999</v>
      </c>
      <c r="T108" s="126">
        <v>2.76359691</v>
      </c>
      <c r="U108" s="126"/>
      <c r="V108" s="126"/>
    </row>
    <row r="109" spans="1:22" hidden="1" outlineLevel="1">
      <c r="A109" s="8">
        <v>43525</v>
      </c>
      <c r="B109" s="126">
        <v>2033.9816982499999</v>
      </c>
      <c r="C109" s="126">
        <v>1043.20242609</v>
      </c>
      <c r="D109" s="126">
        <v>5.3121529799999996</v>
      </c>
      <c r="E109" s="126">
        <v>291.10649068999999</v>
      </c>
      <c r="F109" s="126">
        <v>362.28235422000006</v>
      </c>
      <c r="G109" s="126">
        <v>3.84242631</v>
      </c>
      <c r="H109" s="126">
        <v>23.990611979999997</v>
      </c>
      <c r="I109" s="126">
        <v>139.84896818999999</v>
      </c>
      <c r="J109" s="126">
        <v>26.497214270000001</v>
      </c>
      <c r="K109" s="126">
        <v>3.1365769999999999</v>
      </c>
      <c r="L109" s="126">
        <v>15.777927</v>
      </c>
      <c r="M109" s="163" t="s">
        <v>188</v>
      </c>
      <c r="N109" s="126">
        <v>6.8548869300000002</v>
      </c>
      <c r="O109" s="126">
        <v>66.089750650000013</v>
      </c>
      <c r="P109" s="126">
        <v>5.04936981</v>
      </c>
      <c r="Q109" s="126">
        <v>2.9584677499999996</v>
      </c>
      <c r="R109" s="126">
        <v>34.906222749999998</v>
      </c>
      <c r="S109" s="126">
        <v>0.92597885999999996</v>
      </c>
      <c r="T109" s="126">
        <v>2.1998727700000003</v>
      </c>
      <c r="U109" s="126"/>
      <c r="V109" s="126"/>
    </row>
    <row r="110" spans="1:22" hidden="1" outlineLevel="1">
      <c r="A110" s="8">
        <v>43556</v>
      </c>
      <c r="B110" s="126">
        <v>1824.4714956699997</v>
      </c>
      <c r="C110" s="126">
        <v>1080.0917901299999</v>
      </c>
      <c r="D110" s="126">
        <v>5.33311607</v>
      </c>
      <c r="E110" s="126">
        <v>248.64868691999999</v>
      </c>
      <c r="F110" s="126">
        <v>157.97163292000002</v>
      </c>
      <c r="G110" s="126">
        <v>4.8238194899999991</v>
      </c>
      <c r="H110" s="126">
        <v>31.615443840000001</v>
      </c>
      <c r="I110" s="126">
        <v>118.10692547000001</v>
      </c>
      <c r="J110" s="126">
        <v>25.376036370000001</v>
      </c>
      <c r="K110" s="126">
        <v>4.3580523199999996</v>
      </c>
      <c r="L110" s="126">
        <v>13.955395019999999</v>
      </c>
      <c r="M110" s="163" t="s">
        <v>188</v>
      </c>
      <c r="N110" s="126">
        <v>7.6484951999999993</v>
      </c>
      <c r="O110" s="126">
        <v>76.260774869999992</v>
      </c>
      <c r="P110" s="126">
        <v>6.0125831599999993</v>
      </c>
      <c r="Q110" s="126">
        <v>2.7126066400000002</v>
      </c>
      <c r="R110" s="126">
        <v>28.335890559999999</v>
      </c>
      <c r="S110" s="126">
        <v>0.91368702000000002</v>
      </c>
      <c r="T110" s="126">
        <v>12.306559669999999</v>
      </c>
      <c r="U110" s="126"/>
      <c r="V110" s="126"/>
    </row>
    <row r="111" spans="1:22" hidden="1" outlineLevel="1">
      <c r="A111" s="8">
        <v>43586</v>
      </c>
      <c r="B111" s="126">
        <v>1953.1522125600004</v>
      </c>
      <c r="C111" s="126">
        <v>1169.3517024599998</v>
      </c>
      <c r="D111" s="126">
        <v>6.2324525399999997</v>
      </c>
      <c r="E111" s="126">
        <v>260.10479316000004</v>
      </c>
      <c r="F111" s="126">
        <v>170.55238369</v>
      </c>
      <c r="G111" s="126">
        <v>3.8503326000000002</v>
      </c>
      <c r="H111" s="126">
        <v>28.582595619999999</v>
      </c>
      <c r="I111" s="126">
        <v>131.02085087</v>
      </c>
      <c r="J111" s="126">
        <v>27.28295073</v>
      </c>
      <c r="K111" s="126">
        <v>4.8598798300000006</v>
      </c>
      <c r="L111" s="126">
        <v>13.291864590000001</v>
      </c>
      <c r="M111" s="163" t="s">
        <v>188</v>
      </c>
      <c r="N111" s="126">
        <v>7.6529493500000001</v>
      </c>
      <c r="O111" s="126">
        <v>76.609187779999999</v>
      </c>
      <c r="P111" s="126">
        <v>5.5976429300000001</v>
      </c>
      <c r="Q111" s="126">
        <v>2.6196212999999999</v>
      </c>
      <c r="R111" s="126">
        <v>32.057888769999998</v>
      </c>
      <c r="S111" s="126">
        <v>1.0840684899999999</v>
      </c>
      <c r="T111" s="126">
        <v>12.401047849999999</v>
      </c>
      <c r="U111" s="126"/>
      <c r="V111" s="126"/>
    </row>
    <row r="112" spans="1:22" hidden="1" outlineLevel="1">
      <c r="A112" s="8">
        <v>43617</v>
      </c>
      <c r="B112" s="126">
        <v>2244.3026339899998</v>
      </c>
      <c r="C112" s="126">
        <v>1182.5509778299997</v>
      </c>
      <c r="D112" s="126">
        <v>6.6470862200000012</v>
      </c>
      <c r="E112" s="126">
        <v>497.78490203000001</v>
      </c>
      <c r="F112" s="126">
        <v>187.57145924000002</v>
      </c>
      <c r="G112" s="126">
        <v>4.6909474399999986</v>
      </c>
      <c r="H112" s="126">
        <v>33.259481800000003</v>
      </c>
      <c r="I112" s="126">
        <v>125.99863571</v>
      </c>
      <c r="J112" s="126">
        <v>27.123651339999999</v>
      </c>
      <c r="K112" s="126">
        <v>5.2803085300000001</v>
      </c>
      <c r="L112" s="126">
        <v>14.905475800000001</v>
      </c>
      <c r="M112" s="163" t="s">
        <v>188</v>
      </c>
      <c r="N112" s="126">
        <v>8.4605238699999994</v>
      </c>
      <c r="O112" s="126">
        <v>88.26534024</v>
      </c>
      <c r="P112" s="126">
        <v>6.6434680900000007</v>
      </c>
      <c r="Q112" s="126">
        <v>2.6568962899999997</v>
      </c>
      <c r="R112" s="126">
        <v>39.419530099999996</v>
      </c>
      <c r="S112" s="126">
        <v>0.94080420999999992</v>
      </c>
      <c r="T112" s="126">
        <v>12.103145250000001</v>
      </c>
      <c r="U112" s="126"/>
      <c r="V112" s="126"/>
    </row>
    <row r="113" spans="1:22" hidden="1" outlineLevel="1">
      <c r="A113" s="8">
        <v>43647</v>
      </c>
      <c r="B113" s="126">
        <v>2217.83789548</v>
      </c>
      <c r="C113" s="126">
        <v>1196.1884207600001</v>
      </c>
      <c r="D113" s="126">
        <v>7.1796873000000003</v>
      </c>
      <c r="E113" s="126">
        <v>540.73121943000001</v>
      </c>
      <c r="F113" s="126">
        <v>73.206805880000005</v>
      </c>
      <c r="G113" s="126">
        <v>4.2889395700000001</v>
      </c>
      <c r="H113" s="126">
        <v>41.04438051999999</v>
      </c>
      <c r="I113" s="126">
        <v>137.94849707999998</v>
      </c>
      <c r="J113" s="126">
        <v>35.138538789999991</v>
      </c>
      <c r="K113" s="126">
        <v>5.4725321300000003</v>
      </c>
      <c r="L113" s="126">
        <v>17.263129960000001</v>
      </c>
      <c r="M113" s="163" t="s">
        <v>188</v>
      </c>
      <c r="N113" s="126">
        <v>7.7155970599999995</v>
      </c>
      <c r="O113" s="126">
        <v>87.259744310000002</v>
      </c>
      <c r="P113" s="126">
        <v>6.3021903200000011</v>
      </c>
      <c r="Q113" s="126">
        <v>2.6621021100000002</v>
      </c>
      <c r="R113" s="126">
        <v>41.905780900000003</v>
      </c>
      <c r="S113" s="126">
        <v>0.78709156000000002</v>
      </c>
      <c r="T113" s="126">
        <v>12.743237799999999</v>
      </c>
      <c r="U113" s="126"/>
      <c r="V113" s="126"/>
    </row>
    <row r="114" spans="1:22" hidden="1" outlineLevel="1">
      <c r="A114" s="8">
        <v>43678</v>
      </c>
      <c r="B114" s="126">
        <v>2213.6567026600001</v>
      </c>
      <c r="C114" s="126">
        <v>1096.4985684599999</v>
      </c>
      <c r="D114" s="126">
        <v>6.1457793900000004</v>
      </c>
      <c r="E114" s="126">
        <v>622.05255368999997</v>
      </c>
      <c r="F114" s="126">
        <v>69.630995689999992</v>
      </c>
      <c r="G114" s="126">
        <v>3.7818866899999999</v>
      </c>
      <c r="H114" s="126">
        <v>48.294573669999998</v>
      </c>
      <c r="I114" s="126">
        <v>161.00882061999999</v>
      </c>
      <c r="J114" s="126">
        <v>43.533545279999998</v>
      </c>
      <c r="K114" s="126">
        <v>4.7457795699999998</v>
      </c>
      <c r="L114" s="126">
        <v>16.87788067</v>
      </c>
      <c r="M114" s="163" t="s">
        <v>188</v>
      </c>
      <c r="N114" s="126">
        <v>7.4981568399999992</v>
      </c>
      <c r="O114" s="126">
        <v>75.582560310000005</v>
      </c>
      <c r="P114" s="126">
        <v>7.1956346700000005</v>
      </c>
      <c r="Q114" s="126">
        <v>2.5954604300000002</v>
      </c>
      <c r="R114" s="126">
        <v>35.401015149999999</v>
      </c>
      <c r="S114" s="126">
        <v>0.69601636999999994</v>
      </c>
      <c r="T114" s="126">
        <v>12.11747516</v>
      </c>
      <c r="U114" s="126"/>
      <c r="V114" s="126"/>
    </row>
    <row r="115" spans="1:22" hidden="1" outlineLevel="1">
      <c r="A115" s="8">
        <v>43709</v>
      </c>
      <c r="B115" s="126">
        <v>2176.8496542199991</v>
      </c>
      <c r="C115" s="126">
        <v>1161.1839946399998</v>
      </c>
      <c r="D115" s="126">
        <v>7.5775566000000003</v>
      </c>
      <c r="E115" s="126">
        <v>419.41007265999997</v>
      </c>
      <c r="F115" s="126">
        <v>118.24425131</v>
      </c>
      <c r="G115" s="126">
        <v>3.8551868800000002</v>
      </c>
      <c r="H115" s="126">
        <v>35.013930729999998</v>
      </c>
      <c r="I115" s="126">
        <v>166.42845772999999</v>
      </c>
      <c r="J115" s="126">
        <v>44.921579530000002</v>
      </c>
      <c r="K115" s="126">
        <v>4.7927334500000001</v>
      </c>
      <c r="L115" s="126">
        <v>17.76746885</v>
      </c>
      <c r="M115" s="163" t="s">
        <v>188</v>
      </c>
      <c r="N115" s="126">
        <v>7.9204566999999999</v>
      </c>
      <c r="O115" s="126">
        <v>120.63691276</v>
      </c>
      <c r="P115" s="126">
        <v>11.75037184</v>
      </c>
      <c r="Q115" s="126">
        <v>2.4871754299999997</v>
      </c>
      <c r="R115" s="126">
        <v>45.115244830000002</v>
      </c>
      <c r="S115" s="126">
        <v>0.64127286000000006</v>
      </c>
      <c r="T115" s="126">
        <v>9.1029874199999998</v>
      </c>
      <c r="U115" s="126"/>
      <c r="V115" s="126"/>
    </row>
    <row r="116" spans="1:22" hidden="1" outlineLevel="1">
      <c r="A116" s="8">
        <v>43739</v>
      </c>
      <c r="B116" s="126">
        <v>2175.5437526800006</v>
      </c>
      <c r="C116" s="126">
        <v>1084.2311950600001</v>
      </c>
      <c r="D116" s="126">
        <v>7.2640997699999987</v>
      </c>
      <c r="E116" s="126">
        <v>498.73011697999999</v>
      </c>
      <c r="F116" s="126">
        <v>95.67641725</v>
      </c>
      <c r="G116" s="126">
        <v>3.4783947599999996</v>
      </c>
      <c r="H116" s="126">
        <v>37.460439659999999</v>
      </c>
      <c r="I116" s="126">
        <v>188.03053412</v>
      </c>
      <c r="J116" s="126">
        <v>53.151962389999994</v>
      </c>
      <c r="K116" s="126">
        <v>5.4149294500000007</v>
      </c>
      <c r="L116" s="126">
        <v>16.66213389</v>
      </c>
      <c r="M116" s="163" t="s">
        <v>188</v>
      </c>
      <c r="N116" s="126">
        <v>8.6566681499999998</v>
      </c>
      <c r="O116" s="126">
        <v>107.37910213000001</v>
      </c>
      <c r="P116" s="126">
        <v>11.035939149999999</v>
      </c>
      <c r="Q116" s="126">
        <v>2.4927555899999998</v>
      </c>
      <c r="R116" s="126">
        <v>50.044362280000001</v>
      </c>
      <c r="S116" s="126">
        <v>0.64297574999999996</v>
      </c>
      <c r="T116" s="126">
        <v>5.1917263000000009</v>
      </c>
      <c r="U116" s="126"/>
      <c r="V116" s="126"/>
    </row>
    <row r="117" spans="1:22" hidden="1" outlineLevel="1">
      <c r="A117" s="8">
        <v>43770</v>
      </c>
      <c r="B117" s="126">
        <v>2132.8281910399996</v>
      </c>
      <c r="C117" s="126">
        <v>1002.10442759</v>
      </c>
      <c r="D117" s="126">
        <v>8.1196011999999982</v>
      </c>
      <c r="E117" s="126">
        <v>532.29572329000007</v>
      </c>
      <c r="F117" s="126">
        <v>114.63379821999999</v>
      </c>
      <c r="G117" s="126">
        <v>5.7931681699999995</v>
      </c>
      <c r="H117" s="126">
        <v>43.612678930000001</v>
      </c>
      <c r="I117" s="126">
        <v>166.60316863999998</v>
      </c>
      <c r="J117" s="126">
        <v>55.926105040000003</v>
      </c>
      <c r="K117" s="126">
        <v>4.3922899099999997</v>
      </c>
      <c r="L117" s="126">
        <v>18.39759797</v>
      </c>
      <c r="M117" s="163" t="s">
        <v>188</v>
      </c>
      <c r="N117" s="126">
        <v>9.4661855599999996</v>
      </c>
      <c r="O117" s="126">
        <v>99.74732333</v>
      </c>
      <c r="P117" s="126">
        <v>8.5745902899999979</v>
      </c>
      <c r="Q117" s="126">
        <v>2.3790952400000003</v>
      </c>
      <c r="R117" s="126">
        <v>56.011035380000003</v>
      </c>
      <c r="S117" s="126">
        <v>0.64387198999999995</v>
      </c>
      <c r="T117" s="126">
        <v>4.1275302900000002</v>
      </c>
      <c r="U117" s="126"/>
      <c r="V117" s="126"/>
    </row>
    <row r="118" spans="1:22" hidden="1" outlineLevel="1">
      <c r="A118" s="8">
        <v>43800</v>
      </c>
      <c r="B118" s="126">
        <v>2218.11127528</v>
      </c>
      <c r="C118" s="126">
        <v>909.52108553000005</v>
      </c>
      <c r="D118" s="126">
        <v>6.1614387900000001</v>
      </c>
      <c r="E118" s="126">
        <v>587.21479204000002</v>
      </c>
      <c r="F118" s="126">
        <v>119.80886598000001</v>
      </c>
      <c r="G118" s="126">
        <v>6.8949207499999989</v>
      </c>
      <c r="H118" s="126">
        <v>70.914735759999999</v>
      </c>
      <c r="I118" s="126">
        <v>181.64041404</v>
      </c>
      <c r="J118" s="126">
        <v>97.832502530000014</v>
      </c>
      <c r="K118" s="126">
        <v>6.6350646800000002</v>
      </c>
      <c r="L118" s="126">
        <v>18.600730590000001</v>
      </c>
      <c r="M118" s="163" t="s">
        <v>188</v>
      </c>
      <c r="N118" s="126">
        <v>8.6601154400000002</v>
      </c>
      <c r="O118" s="126">
        <v>128.57467308</v>
      </c>
      <c r="P118" s="126">
        <v>10.19428203</v>
      </c>
      <c r="Q118" s="126">
        <v>10.00164848</v>
      </c>
      <c r="R118" s="126">
        <v>51.24355465</v>
      </c>
      <c r="S118" s="126">
        <v>0.70622918999999995</v>
      </c>
      <c r="T118" s="126">
        <v>3.5062217200000001</v>
      </c>
      <c r="U118" s="126"/>
      <c r="V118" s="126"/>
    </row>
    <row r="119" spans="1:22" hidden="1" outlineLevel="1">
      <c r="A119" s="8">
        <v>43831</v>
      </c>
      <c r="B119" s="126">
        <v>2358.0816659100001</v>
      </c>
      <c r="C119" s="126">
        <v>955.49342663000004</v>
      </c>
      <c r="D119" s="126">
        <v>6.5321102799999995</v>
      </c>
      <c r="E119" s="126">
        <v>759.25410340999997</v>
      </c>
      <c r="F119" s="126">
        <v>61.998418940000001</v>
      </c>
      <c r="G119" s="126">
        <v>6.7673626200000001</v>
      </c>
      <c r="H119" s="126">
        <v>45.778250529999994</v>
      </c>
      <c r="I119" s="126">
        <v>178.22403653000001</v>
      </c>
      <c r="J119" s="126">
        <v>91.712531729999995</v>
      </c>
      <c r="K119" s="126">
        <v>3.7862399199999999</v>
      </c>
      <c r="L119" s="126">
        <v>21.592223449999999</v>
      </c>
      <c r="M119" s="126">
        <v>0</v>
      </c>
      <c r="N119" s="126">
        <v>8.6982143300000008</v>
      </c>
      <c r="O119" s="126">
        <v>128.01861049999999</v>
      </c>
      <c r="P119" s="126">
        <v>14.722536830000003</v>
      </c>
      <c r="Q119" s="126">
        <v>10.450121359999999</v>
      </c>
      <c r="R119" s="126">
        <v>60.578983999999991</v>
      </c>
      <c r="S119" s="126">
        <v>0.76158340000000002</v>
      </c>
      <c r="T119" s="126">
        <v>3.71291145</v>
      </c>
      <c r="U119" s="126"/>
      <c r="V119" s="126"/>
    </row>
    <row r="120" spans="1:22" hidden="1" outlineLevel="1">
      <c r="A120" s="8">
        <v>43862</v>
      </c>
      <c r="B120" s="126">
        <v>2328.7549063200004</v>
      </c>
      <c r="C120" s="126">
        <v>1070.13347763</v>
      </c>
      <c r="D120" s="126">
        <v>7.2897962399999994</v>
      </c>
      <c r="E120" s="126">
        <v>674.43352247000007</v>
      </c>
      <c r="F120" s="126">
        <v>89.016887669999988</v>
      </c>
      <c r="G120" s="126">
        <v>12.141487989999998</v>
      </c>
      <c r="H120" s="126">
        <v>30.00343591</v>
      </c>
      <c r="I120" s="126">
        <v>174.40715155000001</v>
      </c>
      <c r="J120" s="126">
        <v>49.118433599999996</v>
      </c>
      <c r="K120" s="126">
        <v>3.8374748799999998</v>
      </c>
      <c r="L120" s="126">
        <v>20.442015509999997</v>
      </c>
      <c r="M120" s="126">
        <v>0</v>
      </c>
      <c r="N120" s="126">
        <v>10.49430804</v>
      </c>
      <c r="O120" s="126">
        <v>97.373986499999972</v>
      </c>
      <c r="P120" s="126">
        <v>15.782991289999998</v>
      </c>
      <c r="Q120" s="126">
        <v>10.290226839999999</v>
      </c>
      <c r="R120" s="126">
        <v>53.929417370000003</v>
      </c>
      <c r="S120" s="126">
        <v>0.83809788000000007</v>
      </c>
      <c r="T120" s="126">
        <v>9.2221949499999987</v>
      </c>
      <c r="U120" s="126"/>
      <c r="V120" s="126"/>
    </row>
    <row r="121" spans="1:22" hidden="1" outlineLevel="1">
      <c r="A121" s="8">
        <v>43891</v>
      </c>
      <c r="B121" s="126">
        <v>2449.9094870199997</v>
      </c>
      <c r="C121" s="126">
        <v>1145.1570565900001</v>
      </c>
      <c r="D121" s="126">
        <v>6.3810748200000003</v>
      </c>
      <c r="E121" s="126">
        <v>638.71685653999998</v>
      </c>
      <c r="F121" s="126">
        <v>126.96938044000001</v>
      </c>
      <c r="G121" s="126">
        <v>14.549552780000001</v>
      </c>
      <c r="H121" s="126">
        <v>38.30419758</v>
      </c>
      <c r="I121" s="126">
        <v>165.45956799999999</v>
      </c>
      <c r="J121" s="126">
        <v>85.572844399999994</v>
      </c>
      <c r="K121" s="126">
        <v>2.2676265600000001</v>
      </c>
      <c r="L121" s="126">
        <v>20.323106160000002</v>
      </c>
      <c r="M121" s="126">
        <v>0</v>
      </c>
      <c r="N121" s="126">
        <v>16.429644239999998</v>
      </c>
      <c r="O121" s="126">
        <v>89.046519879999991</v>
      </c>
      <c r="P121" s="126">
        <v>16.241083889999999</v>
      </c>
      <c r="Q121" s="126">
        <v>11.57506456</v>
      </c>
      <c r="R121" s="126">
        <v>59.389140320000003</v>
      </c>
      <c r="S121" s="126">
        <v>0.87860123000000001</v>
      </c>
      <c r="T121" s="126">
        <v>12.64816903</v>
      </c>
      <c r="U121" s="126"/>
      <c r="V121" s="126"/>
    </row>
    <row r="122" spans="1:22" hidden="1" outlineLevel="1">
      <c r="A122" s="8">
        <v>43922</v>
      </c>
      <c r="B122" s="126">
        <v>2781.1558297599995</v>
      </c>
      <c r="C122" s="126">
        <v>1335.8991348099999</v>
      </c>
      <c r="D122" s="126">
        <v>6.60140495</v>
      </c>
      <c r="E122" s="126">
        <v>713.57126358999994</v>
      </c>
      <c r="F122" s="126">
        <v>113.60728210000001</v>
      </c>
      <c r="G122" s="126">
        <v>12.193809270000001</v>
      </c>
      <c r="H122" s="126">
        <v>35.298659180000001</v>
      </c>
      <c r="I122" s="126">
        <v>173.01671296000001</v>
      </c>
      <c r="J122" s="126">
        <v>100.61811705000001</v>
      </c>
      <c r="K122" s="126">
        <v>2.30992452</v>
      </c>
      <c r="L122" s="126">
        <v>20.50825807</v>
      </c>
      <c r="M122" s="126">
        <v>0</v>
      </c>
      <c r="N122" s="126">
        <v>17.34032972</v>
      </c>
      <c r="O122" s="126">
        <v>111.41544176000001</v>
      </c>
      <c r="P122" s="126">
        <v>19.936669259999999</v>
      </c>
      <c r="Q122" s="126">
        <v>11.10195564</v>
      </c>
      <c r="R122" s="126">
        <v>94.055328749999987</v>
      </c>
      <c r="S122" s="126">
        <v>0.73852187999999996</v>
      </c>
      <c r="T122" s="126">
        <v>12.943016249999999</v>
      </c>
      <c r="U122" s="126"/>
      <c r="V122" s="126"/>
    </row>
    <row r="123" spans="1:22" hidden="1" outlineLevel="1">
      <c r="A123" s="8">
        <v>43952</v>
      </c>
      <c r="B123" s="126">
        <v>2941.6210249200003</v>
      </c>
      <c r="C123" s="126">
        <v>1467.5034954099999</v>
      </c>
      <c r="D123" s="126">
        <v>6.3703022699999998</v>
      </c>
      <c r="E123" s="126">
        <v>634.76966094999989</v>
      </c>
      <c r="F123" s="126">
        <v>210.14719030000001</v>
      </c>
      <c r="G123" s="126">
        <v>40.316290819999992</v>
      </c>
      <c r="H123" s="126">
        <v>33.207130839999998</v>
      </c>
      <c r="I123" s="126">
        <v>158.90678788</v>
      </c>
      <c r="J123" s="126">
        <v>60.014714170000005</v>
      </c>
      <c r="K123" s="126">
        <v>2.3085967200000002</v>
      </c>
      <c r="L123" s="126">
        <v>20.709287200000002</v>
      </c>
      <c r="M123" s="126">
        <v>9.8070000000000001E-5</v>
      </c>
      <c r="N123" s="126">
        <v>18.190119710000001</v>
      </c>
      <c r="O123" s="126">
        <v>96.277726859999973</v>
      </c>
      <c r="P123" s="126">
        <v>20.564030990000003</v>
      </c>
      <c r="Q123" s="126">
        <v>10.312077389999999</v>
      </c>
      <c r="R123" s="126">
        <v>148.85750507</v>
      </c>
      <c r="S123" s="126">
        <v>0.60627980999999997</v>
      </c>
      <c r="T123" s="126">
        <v>12.559730459999997</v>
      </c>
      <c r="U123" s="126"/>
      <c r="V123" s="126"/>
    </row>
    <row r="124" spans="1:22" hidden="1" outlineLevel="1">
      <c r="A124" s="8">
        <v>43983</v>
      </c>
      <c r="B124" s="126">
        <v>2917.7428424199998</v>
      </c>
      <c r="C124" s="126">
        <v>1555.9933513599997</v>
      </c>
      <c r="D124" s="126">
        <v>7.2011647000000005</v>
      </c>
      <c r="E124" s="126">
        <v>583.63122914999997</v>
      </c>
      <c r="F124" s="126">
        <v>139.09723662000002</v>
      </c>
      <c r="G124" s="126">
        <v>14.203148809999998</v>
      </c>
      <c r="H124" s="126">
        <v>51.850365039999993</v>
      </c>
      <c r="I124" s="126">
        <v>153.79031524999999</v>
      </c>
      <c r="J124" s="126">
        <v>63.068960729999993</v>
      </c>
      <c r="K124" s="126">
        <v>2.2626121700000001</v>
      </c>
      <c r="L124" s="126">
        <v>24.20199118</v>
      </c>
      <c r="M124" s="126">
        <v>9.8070000000000001E-5</v>
      </c>
      <c r="N124" s="126">
        <v>15.766286219999998</v>
      </c>
      <c r="O124" s="126">
        <v>102.12796521000001</v>
      </c>
      <c r="P124" s="126">
        <v>22.674056490000002</v>
      </c>
      <c r="Q124" s="126">
        <v>10.403511659999999</v>
      </c>
      <c r="R124" s="126">
        <v>157.75373683000001</v>
      </c>
      <c r="S124" s="126">
        <v>0.52547083999999999</v>
      </c>
      <c r="T124" s="126">
        <v>13.191342089999999</v>
      </c>
      <c r="U124" s="126"/>
      <c r="V124" s="126"/>
    </row>
    <row r="125" spans="1:22" hidden="1" outlineLevel="1">
      <c r="A125" s="8">
        <v>44013</v>
      </c>
      <c r="B125" s="126">
        <v>3203.6254850699997</v>
      </c>
      <c r="C125" s="126">
        <v>1530.0837064399998</v>
      </c>
      <c r="D125" s="126">
        <v>8.3770491700000012</v>
      </c>
      <c r="E125" s="126">
        <v>918.45642158999999</v>
      </c>
      <c r="F125" s="126">
        <v>48.184941359999996</v>
      </c>
      <c r="G125" s="126">
        <v>15.232335600000001</v>
      </c>
      <c r="H125" s="126">
        <v>57.802900730000005</v>
      </c>
      <c r="I125" s="126">
        <v>160.06574297</v>
      </c>
      <c r="J125" s="126">
        <v>68.601305760000017</v>
      </c>
      <c r="K125" s="126">
        <v>1.90636479</v>
      </c>
      <c r="L125" s="126">
        <v>26.942768000000001</v>
      </c>
      <c r="M125" s="126">
        <v>9.8070000000000001E-5</v>
      </c>
      <c r="N125" s="126">
        <v>17.952197899999998</v>
      </c>
      <c r="O125" s="126">
        <v>117.77233537000001</v>
      </c>
      <c r="P125" s="126">
        <v>19.045962600000003</v>
      </c>
      <c r="Q125" s="126">
        <v>11.23609969</v>
      </c>
      <c r="R125" s="126">
        <v>188.41582591</v>
      </c>
      <c r="S125" s="126">
        <v>0.67887703999999993</v>
      </c>
      <c r="T125" s="126">
        <v>12.870552080000001</v>
      </c>
      <c r="U125" s="126"/>
      <c r="V125" s="126"/>
    </row>
    <row r="126" spans="1:22" hidden="1" outlineLevel="1">
      <c r="A126" s="8">
        <v>44044</v>
      </c>
      <c r="B126" s="126">
        <v>3056.2853783499995</v>
      </c>
      <c r="C126" s="126">
        <v>1452.5555411499995</v>
      </c>
      <c r="D126" s="126">
        <v>8.8706682800000003</v>
      </c>
      <c r="E126" s="126">
        <v>783.30944314999988</v>
      </c>
      <c r="F126" s="126">
        <v>65.329543049999998</v>
      </c>
      <c r="G126" s="126">
        <v>16.287006540000004</v>
      </c>
      <c r="H126" s="126">
        <v>44.406825720000001</v>
      </c>
      <c r="I126" s="126">
        <v>190.05843708</v>
      </c>
      <c r="J126" s="126">
        <v>59.034065839999997</v>
      </c>
      <c r="K126" s="126">
        <v>3.2254906299999995</v>
      </c>
      <c r="L126" s="126">
        <v>28.627074180000001</v>
      </c>
      <c r="M126" s="126">
        <v>9.8070000000000001E-5</v>
      </c>
      <c r="N126" s="126">
        <v>16.403582879999995</v>
      </c>
      <c r="O126" s="126">
        <v>116.65452299</v>
      </c>
      <c r="P126" s="126">
        <v>15.14570181</v>
      </c>
      <c r="Q126" s="126">
        <v>10.053258140000001</v>
      </c>
      <c r="R126" s="126">
        <v>233.03982972</v>
      </c>
      <c r="S126" s="126">
        <v>0.51417999999999997</v>
      </c>
      <c r="T126" s="126">
        <v>12.770109120000001</v>
      </c>
      <c r="U126" s="126"/>
      <c r="V126" s="126"/>
    </row>
    <row r="127" spans="1:22" hidden="1" outlineLevel="1">
      <c r="A127" s="8">
        <v>44075</v>
      </c>
      <c r="B127" s="126">
        <v>3161.5742223200004</v>
      </c>
      <c r="C127" s="126">
        <v>1510.8276527600003</v>
      </c>
      <c r="D127" s="126">
        <v>10.510884700000002</v>
      </c>
      <c r="E127" s="126">
        <v>784.83805815000005</v>
      </c>
      <c r="F127" s="126">
        <v>72.45070518</v>
      </c>
      <c r="G127" s="126">
        <v>14.02206095</v>
      </c>
      <c r="H127" s="126">
        <v>37.394602550000002</v>
      </c>
      <c r="I127" s="126">
        <v>190.40978340999999</v>
      </c>
      <c r="J127" s="126">
        <v>58.601757379999995</v>
      </c>
      <c r="K127" s="126">
        <v>4.1115898599999996</v>
      </c>
      <c r="L127" s="126">
        <v>27.36840437</v>
      </c>
      <c r="M127" s="126">
        <v>9.8070000000000001E-5</v>
      </c>
      <c r="N127" s="126">
        <v>18.476762360000002</v>
      </c>
      <c r="O127" s="126">
        <v>125.82294752</v>
      </c>
      <c r="P127" s="126">
        <v>13.611873360000001</v>
      </c>
      <c r="Q127" s="126">
        <v>10.474802650000001</v>
      </c>
      <c r="R127" s="126">
        <v>269.09656233999999</v>
      </c>
      <c r="S127" s="126">
        <v>0.38811008000000002</v>
      </c>
      <c r="T127" s="126">
        <v>13.167566630000001</v>
      </c>
      <c r="U127" s="126"/>
      <c r="V127" s="126"/>
    </row>
    <row r="128" spans="1:22" hidden="1" outlineLevel="1">
      <c r="A128" s="8">
        <v>44105</v>
      </c>
      <c r="B128" s="126">
        <v>3147.7297241000006</v>
      </c>
      <c r="C128" s="126">
        <v>1551.1001742999999</v>
      </c>
      <c r="D128" s="126">
        <v>10.42660862</v>
      </c>
      <c r="E128" s="126">
        <v>684.71622516999992</v>
      </c>
      <c r="F128" s="126">
        <v>63.633659799999997</v>
      </c>
      <c r="G128" s="126">
        <v>17.057691420000001</v>
      </c>
      <c r="H128" s="126">
        <v>47.282877259999999</v>
      </c>
      <c r="I128" s="126">
        <v>193.49762642000002</v>
      </c>
      <c r="J128" s="126">
        <v>70.667243210000009</v>
      </c>
      <c r="K128" s="126">
        <v>3.6163526199999998</v>
      </c>
      <c r="L128" s="126">
        <v>29.356203219999998</v>
      </c>
      <c r="M128" s="126">
        <v>4.6347599999999999E-3</v>
      </c>
      <c r="N128" s="126">
        <v>32.296192380000001</v>
      </c>
      <c r="O128" s="126">
        <v>123.37522154999999</v>
      </c>
      <c r="P128" s="126">
        <v>11.86139852</v>
      </c>
      <c r="Q128" s="126">
        <v>10.72063739</v>
      </c>
      <c r="R128" s="126">
        <v>289.91590737000001</v>
      </c>
      <c r="S128" s="126">
        <v>0.43765043999999997</v>
      </c>
      <c r="T128" s="126">
        <v>7.7634196499999995</v>
      </c>
      <c r="U128" s="126"/>
      <c r="V128" s="126"/>
    </row>
    <row r="129" spans="1:22" hidden="1" outlineLevel="1">
      <c r="A129" s="8">
        <v>44136</v>
      </c>
      <c r="B129" s="126">
        <v>3171.27760872</v>
      </c>
      <c r="C129" s="126">
        <v>1521.8846772199997</v>
      </c>
      <c r="D129" s="126">
        <v>6.958006730000001</v>
      </c>
      <c r="E129" s="126">
        <v>732.38157467999997</v>
      </c>
      <c r="F129" s="126">
        <v>41.819353219999996</v>
      </c>
      <c r="G129" s="126">
        <v>18.846177749999999</v>
      </c>
      <c r="H129" s="126">
        <v>41.158921380000002</v>
      </c>
      <c r="I129" s="126">
        <v>218.83983314</v>
      </c>
      <c r="J129" s="126">
        <v>66.702974760000004</v>
      </c>
      <c r="K129" s="126">
        <v>3.29361009</v>
      </c>
      <c r="L129" s="126">
        <v>28.930114030000002</v>
      </c>
      <c r="M129" s="126">
        <v>6.02514E-3</v>
      </c>
      <c r="N129" s="126">
        <v>29.96283124</v>
      </c>
      <c r="O129" s="126">
        <v>125.38670345000001</v>
      </c>
      <c r="P129" s="126">
        <v>9.3495718000000014</v>
      </c>
      <c r="Q129" s="126">
        <v>10.6451093</v>
      </c>
      <c r="R129" s="126">
        <v>310.08752059</v>
      </c>
      <c r="S129" s="126">
        <v>0.49151708000000005</v>
      </c>
      <c r="T129" s="126">
        <v>4.5330871199999994</v>
      </c>
      <c r="U129" s="126"/>
      <c r="V129" s="126"/>
    </row>
    <row r="130" spans="1:22" hidden="1" outlineLevel="1">
      <c r="A130" s="8">
        <v>44166</v>
      </c>
      <c r="B130" s="126">
        <v>3479.7578383299997</v>
      </c>
      <c r="C130" s="126">
        <v>1483.7487961599998</v>
      </c>
      <c r="D130" s="126">
        <v>6.9395773399999987</v>
      </c>
      <c r="E130" s="126">
        <v>689.69129314000008</v>
      </c>
      <c r="F130" s="126">
        <v>63.824575850000002</v>
      </c>
      <c r="G130" s="126">
        <v>19.586698820000002</v>
      </c>
      <c r="H130" s="126">
        <v>106.84165079</v>
      </c>
      <c r="I130" s="126">
        <v>264.76070705999996</v>
      </c>
      <c r="J130" s="126">
        <v>120.42926961999999</v>
      </c>
      <c r="K130" s="126">
        <v>9.5567837400000002</v>
      </c>
      <c r="L130" s="126">
        <v>35.735962389999997</v>
      </c>
      <c r="M130" s="126">
        <v>6.02514E-3</v>
      </c>
      <c r="N130" s="126">
        <v>22.142987479999999</v>
      </c>
      <c r="O130" s="126">
        <v>192.44201715</v>
      </c>
      <c r="P130" s="126">
        <v>13.637859280000001</v>
      </c>
      <c r="Q130" s="126">
        <v>10.735392119999998</v>
      </c>
      <c r="R130" s="126">
        <v>436.67353574000003</v>
      </c>
      <c r="S130" s="126">
        <v>0.59175295999999999</v>
      </c>
      <c r="T130" s="126">
        <v>2.4129535499999997</v>
      </c>
      <c r="U130" s="126"/>
      <c r="V130" s="126"/>
    </row>
    <row r="131" spans="1:22" hidden="1" outlineLevel="1">
      <c r="A131" s="8">
        <v>44197</v>
      </c>
      <c r="B131" s="126">
        <v>3533.0805972899998</v>
      </c>
      <c r="C131" s="126">
        <v>1781.2474513299999</v>
      </c>
      <c r="D131" s="126">
        <v>6.1973224800000004</v>
      </c>
      <c r="E131" s="126">
        <v>703.36854224000001</v>
      </c>
      <c r="F131" s="126">
        <v>79.735594110000022</v>
      </c>
      <c r="G131" s="126">
        <v>19.908006490000005</v>
      </c>
      <c r="H131" s="126">
        <v>48.097110270000002</v>
      </c>
      <c r="I131" s="126">
        <v>201.05644541000001</v>
      </c>
      <c r="J131" s="126">
        <v>57.122190429999996</v>
      </c>
      <c r="K131" s="126">
        <v>2.8462050100000003</v>
      </c>
      <c r="L131" s="126">
        <v>32.361863709999994</v>
      </c>
      <c r="M131" s="126">
        <v>4.6347599999999999E-3</v>
      </c>
      <c r="N131" s="126">
        <v>20.795061060000002</v>
      </c>
      <c r="O131" s="126">
        <v>144.31363083000002</v>
      </c>
      <c r="P131" s="126">
        <v>13.468797839999999</v>
      </c>
      <c r="Q131" s="126">
        <v>10.541791</v>
      </c>
      <c r="R131" s="126">
        <v>409.22904757000003</v>
      </c>
      <c r="S131" s="126">
        <v>0.60131234999999994</v>
      </c>
      <c r="T131" s="126">
        <v>2.1855904000000006</v>
      </c>
      <c r="U131" s="126"/>
      <c r="V131" s="126"/>
    </row>
    <row r="132" spans="1:22" hidden="1" outlineLevel="1">
      <c r="A132" s="8">
        <v>44228</v>
      </c>
      <c r="B132" s="126">
        <v>4058.2224723599998</v>
      </c>
      <c r="C132" s="126">
        <v>2256.1994040199997</v>
      </c>
      <c r="D132" s="126">
        <v>6.337246770000001</v>
      </c>
      <c r="E132" s="126">
        <v>746.34710104999999</v>
      </c>
      <c r="F132" s="126">
        <v>97.25937479000001</v>
      </c>
      <c r="G132" s="126">
        <v>20.468664810000003</v>
      </c>
      <c r="H132" s="126">
        <v>27.787301829999997</v>
      </c>
      <c r="I132" s="126">
        <v>185.60771954000001</v>
      </c>
      <c r="J132" s="126">
        <v>40.374913039999996</v>
      </c>
      <c r="K132" s="126">
        <v>4.7076790700000011</v>
      </c>
      <c r="L132" s="126">
        <v>31.173229279999997</v>
      </c>
      <c r="M132" s="126">
        <v>4.6317199999999998E-3</v>
      </c>
      <c r="N132" s="126">
        <v>22.869516950000001</v>
      </c>
      <c r="O132" s="126">
        <v>118.27988235999999</v>
      </c>
      <c r="P132" s="126">
        <v>13.281768319999999</v>
      </c>
      <c r="Q132" s="126">
        <v>10.694744830000001</v>
      </c>
      <c r="R132" s="126">
        <v>473.79852340999997</v>
      </c>
      <c r="S132" s="126">
        <v>0.84047994999999998</v>
      </c>
      <c r="T132" s="126">
        <v>2.1902906199999999</v>
      </c>
      <c r="U132" s="126"/>
      <c r="V132" s="126"/>
    </row>
    <row r="133" spans="1:22" hidden="1" outlineLevel="1">
      <c r="A133" s="8">
        <v>44256</v>
      </c>
      <c r="B133" s="126">
        <v>4159.9145469800005</v>
      </c>
      <c r="C133" s="126">
        <v>2440.08532848</v>
      </c>
      <c r="D133" s="126">
        <v>6.5113292299999985</v>
      </c>
      <c r="E133" s="126">
        <v>714.97780966999994</v>
      </c>
      <c r="F133" s="126">
        <v>97.59176810999999</v>
      </c>
      <c r="G133" s="126">
        <v>16.324021900000005</v>
      </c>
      <c r="H133" s="126">
        <v>31.564390509999996</v>
      </c>
      <c r="I133" s="126">
        <v>161.38764850000001</v>
      </c>
      <c r="J133" s="126">
        <v>38.830525980000004</v>
      </c>
      <c r="K133" s="126">
        <v>5.6882805400000001</v>
      </c>
      <c r="L133" s="126">
        <v>32.876432149999999</v>
      </c>
      <c r="M133" s="126">
        <v>4.6317199999999998E-3</v>
      </c>
      <c r="N133" s="126">
        <v>20.95593036</v>
      </c>
      <c r="O133" s="126">
        <v>103.32665510999999</v>
      </c>
      <c r="P133" s="126">
        <v>8.2408862999999997</v>
      </c>
      <c r="Q133" s="126">
        <v>10.401358199999999</v>
      </c>
      <c r="R133" s="126">
        <v>447.86504564999996</v>
      </c>
      <c r="S133" s="126">
        <v>1.01429375</v>
      </c>
      <c r="T133" s="126">
        <v>22.26821082</v>
      </c>
      <c r="U133" s="126"/>
      <c r="V133" s="126"/>
    </row>
    <row r="134" spans="1:22" hidden="1" outlineLevel="1">
      <c r="A134" s="8">
        <v>44287</v>
      </c>
      <c r="B134" s="126">
        <v>3870.3638733399998</v>
      </c>
      <c r="C134" s="126">
        <v>2259.6905192800004</v>
      </c>
      <c r="D134" s="126">
        <v>7.1440340099999995</v>
      </c>
      <c r="E134" s="126">
        <v>645.41887961999998</v>
      </c>
      <c r="F134" s="126">
        <v>101.48247112</v>
      </c>
      <c r="G134" s="126">
        <v>15.987021309999999</v>
      </c>
      <c r="H134" s="126">
        <v>39.767095259999991</v>
      </c>
      <c r="I134" s="126">
        <v>149.93505976</v>
      </c>
      <c r="J134" s="126">
        <v>68.113219199999989</v>
      </c>
      <c r="K134" s="126">
        <v>4.3070291300000001</v>
      </c>
      <c r="L134" s="126">
        <v>34.365690049999998</v>
      </c>
      <c r="M134" s="126">
        <v>4.6317199999999998E-3</v>
      </c>
      <c r="N134" s="126">
        <v>20.658539600000001</v>
      </c>
      <c r="O134" s="126">
        <v>119.25154129999999</v>
      </c>
      <c r="P134" s="126">
        <v>9.9998741400000011</v>
      </c>
      <c r="Q134" s="126">
        <v>10.66503925</v>
      </c>
      <c r="R134" s="126">
        <v>359.96799302000005</v>
      </c>
      <c r="S134" s="126">
        <v>1.0767729699999999</v>
      </c>
      <c r="T134" s="126">
        <v>22.528462599999997</v>
      </c>
      <c r="U134" s="126"/>
      <c r="V134" s="126"/>
    </row>
    <row r="135" spans="1:22" hidden="1" outlineLevel="1">
      <c r="A135" s="8">
        <v>44317</v>
      </c>
      <c r="B135" s="126">
        <v>3638.4909845900002</v>
      </c>
      <c r="C135" s="126">
        <v>2176.5413018099998</v>
      </c>
      <c r="D135" s="126">
        <v>5.9486149799999994</v>
      </c>
      <c r="E135" s="126">
        <v>535.44507180999994</v>
      </c>
      <c r="F135" s="126">
        <v>120.32780912000001</v>
      </c>
      <c r="G135" s="126">
        <v>14.04498248</v>
      </c>
      <c r="H135" s="126">
        <v>34.216138479999998</v>
      </c>
      <c r="I135" s="126">
        <v>138.85263461</v>
      </c>
      <c r="J135" s="126">
        <v>53.907829819999996</v>
      </c>
      <c r="K135" s="126">
        <v>4.2027564900000005</v>
      </c>
      <c r="L135" s="126">
        <v>36.517602850000003</v>
      </c>
      <c r="M135" s="126">
        <v>4.6317400000000005E-3</v>
      </c>
      <c r="N135" s="126">
        <v>19.880442179999999</v>
      </c>
      <c r="O135" s="126">
        <v>90.511663809999988</v>
      </c>
      <c r="P135" s="126">
        <v>10.692084590000002</v>
      </c>
      <c r="Q135" s="126">
        <v>10.660686979999999</v>
      </c>
      <c r="R135" s="126">
        <v>363.43476850999997</v>
      </c>
      <c r="S135" s="126">
        <v>1.0130007799999998</v>
      </c>
      <c r="T135" s="126">
        <v>22.288963549999998</v>
      </c>
      <c r="U135" s="126"/>
      <c r="V135" s="126"/>
    </row>
    <row r="136" spans="1:22" hidden="1" outlineLevel="1">
      <c r="A136" s="8">
        <v>44348</v>
      </c>
      <c r="B136" s="126">
        <v>3019.4681844699999</v>
      </c>
      <c r="C136" s="126">
        <v>1677.5476568500001</v>
      </c>
      <c r="D136" s="126">
        <v>6.5435426999999997</v>
      </c>
      <c r="E136" s="126">
        <v>419.62181199999998</v>
      </c>
      <c r="F136" s="126">
        <v>175.23021155000001</v>
      </c>
      <c r="G136" s="126">
        <v>14.955472329999999</v>
      </c>
      <c r="H136" s="126">
        <v>38.963867209999997</v>
      </c>
      <c r="I136" s="126">
        <v>137.15414933</v>
      </c>
      <c r="J136" s="126">
        <v>40.221104950000004</v>
      </c>
      <c r="K136" s="126">
        <v>3.2854441000000003</v>
      </c>
      <c r="L136" s="126">
        <v>34.220930769999995</v>
      </c>
      <c r="M136" s="126">
        <v>4.6317400000000005E-3</v>
      </c>
      <c r="N136" s="126">
        <v>26.882978370000004</v>
      </c>
      <c r="O136" s="126">
        <v>90.988484310000018</v>
      </c>
      <c r="P136" s="126">
        <v>11.798906579999997</v>
      </c>
      <c r="Q136" s="126">
        <v>10.3775671</v>
      </c>
      <c r="R136" s="126">
        <v>326.82979158000001</v>
      </c>
      <c r="S136" s="126">
        <v>0.9946732399999999</v>
      </c>
      <c r="T136" s="126">
        <v>3.8469597599999998</v>
      </c>
      <c r="U136" s="126"/>
      <c r="V136" s="126"/>
    </row>
    <row r="137" spans="1:22" hidden="1" outlineLevel="1">
      <c r="A137" s="8">
        <v>44378</v>
      </c>
      <c r="B137" s="126">
        <v>2924.8661449999991</v>
      </c>
      <c r="C137" s="126">
        <v>1598.2158609799999</v>
      </c>
      <c r="D137" s="126">
        <v>5.8423886999999999</v>
      </c>
      <c r="E137" s="126">
        <v>469.22853606000001</v>
      </c>
      <c r="F137" s="126">
        <v>126.60994284</v>
      </c>
      <c r="G137" s="126">
        <v>16.823393329999998</v>
      </c>
      <c r="H137" s="126">
        <v>45.144744869999997</v>
      </c>
      <c r="I137" s="126">
        <v>140.94351192000002</v>
      </c>
      <c r="J137" s="126">
        <v>29.979978189999997</v>
      </c>
      <c r="K137" s="126">
        <v>3.3401086800000002</v>
      </c>
      <c r="L137" s="126">
        <v>36.032365429999999</v>
      </c>
      <c r="M137" s="126">
        <v>4.6317400000000005E-3</v>
      </c>
      <c r="N137" s="126">
        <v>23.580055720000001</v>
      </c>
      <c r="O137" s="126">
        <v>92.50092521000002</v>
      </c>
      <c r="P137" s="126">
        <v>12.985148220000001</v>
      </c>
      <c r="Q137" s="126">
        <v>10.391275239999999</v>
      </c>
      <c r="R137" s="126">
        <v>308.62018434999999</v>
      </c>
      <c r="S137" s="126">
        <v>0.93173444000000005</v>
      </c>
      <c r="T137" s="126">
        <v>3.6913590800000002</v>
      </c>
      <c r="U137" s="126"/>
      <c r="V137" s="126"/>
    </row>
    <row r="138" spans="1:22" hidden="1" outlineLevel="1">
      <c r="A138" s="8">
        <v>44409</v>
      </c>
      <c r="B138" s="126">
        <v>2642.01671859</v>
      </c>
      <c r="C138" s="126">
        <v>1280.79120788</v>
      </c>
      <c r="D138" s="126">
        <v>5.89557295</v>
      </c>
      <c r="E138" s="126">
        <v>509.24982922000004</v>
      </c>
      <c r="F138" s="126">
        <v>114.29524228999999</v>
      </c>
      <c r="G138" s="126">
        <v>15.251598039999999</v>
      </c>
      <c r="H138" s="126">
        <v>41.955666120000004</v>
      </c>
      <c r="I138" s="126">
        <v>150.79172508000002</v>
      </c>
      <c r="J138" s="126">
        <v>33.148311279999994</v>
      </c>
      <c r="K138" s="126">
        <v>3.6160676600000001</v>
      </c>
      <c r="L138" s="126">
        <v>36.435481830000001</v>
      </c>
      <c r="M138" s="126">
        <v>5.0793100000000001E-3</v>
      </c>
      <c r="N138" s="126">
        <v>25.111269880000002</v>
      </c>
      <c r="O138" s="126">
        <v>85.319559459999994</v>
      </c>
      <c r="P138" s="126">
        <v>11.48755528</v>
      </c>
      <c r="Q138" s="126">
        <v>10.4335763</v>
      </c>
      <c r="R138" s="126">
        <v>311.87272896999997</v>
      </c>
      <c r="S138" s="126">
        <v>0.63031674000000004</v>
      </c>
      <c r="T138" s="126">
        <v>5.7259302999999999</v>
      </c>
      <c r="U138" s="126"/>
      <c r="V138" s="126"/>
    </row>
    <row r="139" spans="1:22" hidden="1" outlineLevel="1">
      <c r="A139" s="8">
        <v>44440</v>
      </c>
      <c r="B139" s="126">
        <v>2694.67458115</v>
      </c>
      <c r="C139" s="126">
        <v>1245.80133196</v>
      </c>
      <c r="D139" s="126">
        <v>5.3409663099999998</v>
      </c>
      <c r="E139" s="126">
        <v>612.46767493000004</v>
      </c>
      <c r="F139" s="126">
        <v>76.251295130000003</v>
      </c>
      <c r="G139" s="126">
        <v>18.22930401</v>
      </c>
      <c r="H139" s="126">
        <v>58.212402709999992</v>
      </c>
      <c r="I139" s="126">
        <v>149.36422246999996</v>
      </c>
      <c r="J139" s="126">
        <v>44.331670330000001</v>
      </c>
      <c r="K139" s="126">
        <v>4.1988162300000003</v>
      </c>
      <c r="L139" s="126">
        <v>32.484890630000002</v>
      </c>
      <c r="M139" s="126">
        <v>5.0793100000000001E-3</v>
      </c>
      <c r="N139" s="126">
        <v>34.282813659999995</v>
      </c>
      <c r="O139" s="126">
        <v>99.840293390000014</v>
      </c>
      <c r="P139" s="126">
        <v>9.5219702799999997</v>
      </c>
      <c r="Q139" s="126">
        <v>10.43608974</v>
      </c>
      <c r="R139" s="126">
        <v>288.07998192999997</v>
      </c>
      <c r="S139" s="126">
        <v>0.39066423</v>
      </c>
      <c r="T139" s="126">
        <v>5.4351139000000002</v>
      </c>
      <c r="U139" s="126"/>
      <c r="V139" s="126"/>
    </row>
    <row r="140" spans="1:22" hidden="1" outlineLevel="1">
      <c r="A140" s="8">
        <v>44470</v>
      </c>
      <c r="B140" s="126">
        <v>2484.6416797800002</v>
      </c>
      <c r="C140" s="126">
        <v>1071.5207299399999</v>
      </c>
      <c r="D140" s="126">
        <v>3.7415065599999995</v>
      </c>
      <c r="E140" s="126">
        <v>524.23099828000011</v>
      </c>
      <c r="F140" s="126">
        <v>113.25476741999999</v>
      </c>
      <c r="G140" s="126">
        <v>16.75989272</v>
      </c>
      <c r="H140" s="126">
        <v>62.481206460000003</v>
      </c>
      <c r="I140" s="126">
        <v>175.61172568000001</v>
      </c>
      <c r="J140" s="126">
        <v>37.755154449999992</v>
      </c>
      <c r="K140" s="126">
        <v>4.3572655400000002</v>
      </c>
      <c r="L140" s="126">
        <v>31.903735059999999</v>
      </c>
      <c r="M140" s="126">
        <v>0.15396103999999999</v>
      </c>
      <c r="N140" s="126">
        <v>33.643107449999995</v>
      </c>
      <c r="O140" s="126">
        <v>110.13365019</v>
      </c>
      <c r="P140" s="126">
        <v>17.449069160000001</v>
      </c>
      <c r="Q140" s="126">
        <v>10.20525876</v>
      </c>
      <c r="R140" s="126">
        <v>264.68279152000002</v>
      </c>
      <c r="S140" s="126">
        <v>0.35372310999999995</v>
      </c>
      <c r="T140" s="126">
        <v>6.4031364400000008</v>
      </c>
      <c r="U140" s="126"/>
      <c r="V140" s="126"/>
    </row>
    <row r="141" spans="1:22" hidden="1" outlineLevel="1">
      <c r="A141" s="8">
        <v>44501</v>
      </c>
      <c r="B141" s="126">
        <v>2344.9312362899996</v>
      </c>
      <c r="C141" s="126">
        <v>932.75503064999998</v>
      </c>
      <c r="D141" s="126">
        <v>3.3153610599999999</v>
      </c>
      <c r="E141" s="126">
        <v>509.25631902000009</v>
      </c>
      <c r="F141" s="126">
        <v>94.281053049999997</v>
      </c>
      <c r="G141" s="126">
        <v>20.998247180000003</v>
      </c>
      <c r="H141" s="126">
        <v>76.017691030000009</v>
      </c>
      <c r="I141" s="126">
        <v>180.80785688999998</v>
      </c>
      <c r="J141" s="126">
        <v>36.592675519999993</v>
      </c>
      <c r="K141" s="126">
        <v>3.4236603499999996</v>
      </c>
      <c r="L141" s="126">
        <v>29.867609439999999</v>
      </c>
      <c r="M141" s="126">
        <v>0.16282238999999998</v>
      </c>
      <c r="N141" s="126">
        <v>30.614147429999999</v>
      </c>
      <c r="O141" s="126">
        <v>104.90115155000001</v>
      </c>
      <c r="P141" s="126">
        <v>17.34734581</v>
      </c>
      <c r="Q141" s="126">
        <v>1.5487449999999998</v>
      </c>
      <c r="R141" s="126">
        <v>296.71304283999996</v>
      </c>
      <c r="S141" s="126">
        <v>0.34205746999999997</v>
      </c>
      <c r="T141" s="126">
        <v>5.9864196100000004</v>
      </c>
      <c r="U141" s="126"/>
      <c r="V141" s="126"/>
    </row>
    <row r="142" spans="1:22" hidden="1" outlineLevel="1">
      <c r="A142" s="8">
        <v>44531</v>
      </c>
      <c r="B142" s="126">
        <v>2763.9451826099998</v>
      </c>
      <c r="C142" s="126">
        <v>808.25800934999995</v>
      </c>
      <c r="D142" s="126">
        <v>5.9524148299999995</v>
      </c>
      <c r="E142" s="126">
        <v>832.89847284000007</v>
      </c>
      <c r="F142" s="126">
        <v>72.661765330000009</v>
      </c>
      <c r="G142" s="126">
        <v>17.380294929999998</v>
      </c>
      <c r="H142" s="126">
        <v>113.50006485000002</v>
      </c>
      <c r="I142" s="126">
        <v>202.93145384000002</v>
      </c>
      <c r="J142" s="126">
        <v>100.44253728</v>
      </c>
      <c r="K142" s="126">
        <v>11.01651096</v>
      </c>
      <c r="L142" s="126">
        <v>32.711935279999999</v>
      </c>
      <c r="M142" s="126">
        <v>0.15555650999999998</v>
      </c>
      <c r="N142" s="126">
        <v>20.805272479999996</v>
      </c>
      <c r="O142" s="126">
        <v>156.75294098000001</v>
      </c>
      <c r="P142" s="126">
        <v>20.526759159999997</v>
      </c>
      <c r="Q142" s="126">
        <v>1.46312906</v>
      </c>
      <c r="R142" s="126">
        <v>361.26881046000005</v>
      </c>
      <c r="S142" s="126">
        <v>0.35919709999999994</v>
      </c>
      <c r="T142" s="126">
        <v>4.8600573699999998</v>
      </c>
      <c r="U142" s="126"/>
      <c r="V142" s="126"/>
    </row>
    <row r="143" spans="1:22" hidden="1" outlineLevel="1">
      <c r="A143" s="8">
        <v>44562</v>
      </c>
      <c r="B143" s="126">
        <v>2625.5884819000003</v>
      </c>
      <c r="C143" s="126">
        <v>972.56223508999983</v>
      </c>
      <c r="D143" s="126">
        <v>2.5317501500000001</v>
      </c>
      <c r="E143" s="126">
        <v>780.11910664999994</v>
      </c>
      <c r="F143" s="126">
        <v>62.514180580000001</v>
      </c>
      <c r="G143" s="126">
        <v>10.309969740000001</v>
      </c>
      <c r="H143" s="126">
        <v>51.268365010000004</v>
      </c>
      <c r="I143" s="126">
        <v>195.50822628</v>
      </c>
      <c r="J143" s="126">
        <v>32.628642749999997</v>
      </c>
      <c r="K143" s="126">
        <v>2.0711654500000001</v>
      </c>
      <c r="L143" s="126">
        <v>36.133503189999999</v>
      </c>
      <c r="M143" s="126">
        <v>0.15495199999999998</v>
      </c>
      <c r="N143" s="126">
        <v>23.518490700000005</v>
      </c>
      <c r="O143" s="126">
        <v>140.43295012999999</v>
      </c>
      <c r="P143" s="126">
        <v>14.903791330000001</v>
      </c>
      <c r="Q143" s="126">
        <v>1.55151891</v>
      </c>
      <c r="R143" s="126">
        <v>294.39004052999996</v>
      </c>
      <c r="S143" s="126">
        <v>0.39880202999999997</v>
      </c>
      <c r="T143" s="126">
        <v>4.5907913800000006</v>
      </c>
      <c r="U143" s="126"/>
      <c r="V143" s="126"/>
    </row>
    <row r="144" spans="1:22" hidden="1" outlineLevel="1">
      <c r="A144" s="8">
        <v>44593</v>
      </c>
      <c r="B144" s="126">
        <v>2550.3501947699997</v>
      </c>
      <c r="C144" s="126">
        <v>1369.8668822599998</v>
      </c>
      <c r="D144" s="126">
        <v>1.67276501</v>
      </c>
      <c r="E144" s="126">
        <v>202.73434420999999</v>
      </c>
      <c r="F144" s="126">
        <v>95.92169186000001</v>
      </c>
      <c r="G144" s="126">
        <v>5.8444300299999998</v>
      </c>
      <c r="H144" s="126">
        <v>24.061447529999999</v>
      </c>
      <c r="I144" s="126">
        <v>235.85730186999999</v>
      </c>
      <c r="J144" s="126">
        <v>40.044675349999991</v>
      </c>
      <c r="K144" s="126">
        <v>1.4178045100000001</v>
      </c>
      <c r="L144" s="126">
        <v>30.266410780000001</v>
      </c>
      <c r="M144" s="126">
        <v>0.15147667999999997</v>
      </c>
      <c r="N144" s="126">
        <v>16.073404910000001</v>
      </c>
      <c r="O144" s="126">
        <v>135.26280746999998</v>
      </c>
      <c r="P144" s="126">
        <v>13.23607569</v>
      </c>
      <c r="Q144" s="126">
        <v>1.5162466199999998</v>
      </c>
      <c r="R144" s="126">
        <v>371.74735440000006</v>
      </c>
      <c r="S144" s="126">
        <v>0.37657639000000004</v>
      </c>
      <c r="T144" s="126">
        <v>4.2984991999999993</v>
      </c>
      <c r="U144" s="126"/>
      <c r="V144" s="126"/>
    </row>
    <row r="145" spans="1:22" hidden="1" outlineLevel="1">
      <c r="A145" s="8">
        <v>44621</v>
      </c>
      <c r="B145" s="126">
        <v>2599.1045422000002</v>
      </c>
      <c r="C145" s="126">
        <v>900.22073350000005</v>
      </c>
      <c r="D145" s="126">
        <v>1.3356908299999999</v>
      </c>
      <c r="E145" s="126">
        <v>150.43078589999999</v>
      </c>
      <c r="F145" s="126">
        <v>77.733025640000008</v>
      </c>
      <c r="G145" s="126">
        <v>4.0889095999999991</v>
      </c>
      <c r="H145" s="126">
        <v>23.489686820000003</v>
      </c>
      <c r="I145" s="126">
        <v>277.69939033000003</v>
      </c>
      <c r="J145" s="126">
        <v>562.65790732000005</v>
      </c>
      <c r="K145" s="126">
        <v>1.4913416900000001</v>
      </c>
      <c r="L145" s="126">
        <v>23.317311920000002</v>
      </c>
      <c r="M145" s="126">
        <v>0.15177668</v>
      </c>
      <c r="N145" s="126">
        <v>16.33218686</v>
      </c>
      <c r="O145" s="126">
        <v>123.29862141999999</v>
      </c>
      <c r="P145" s="126">
        <v>13.579062719999998</v>
      </c>
      <c r="Q145" s="126">
        <v>0.63857003999999995</v>
      </c>
      <c r="R145" s="126">
        <v>416.94533161999999</v>
      </c>
      <c r="S145" s="126">
        <v>0.37004662000000005</v>
      </c>
      <c r="T145" s="126">
        <v>5.3241626899999988</v>
      </c>
      <c r="U145" s="126"/>
      <c r="V145" s="126"/>
    </row>
    <row r="146" spans="1:22" hidden="1" outlineLevel="1">
      <c r="A146" s="8">
        <v>44652</v>
      </c>
      <c r="B146" s="126">
        <v>2476.6633867200003</v>
      </c>
      <c r="C146" s="126">
        <v>753.61748549000004</v>
      </c>
      <c r="D146" s="126">
        <v>1.5891959499999999</v>
      </c>
      <c r="E146" s="126">
        <v>182.9833242</v>
      </c>
      <c r="F146" s="126">
        <v>62.508493849999994</v>
      </c>
      <c r="G146" s="126">
        <v>2.2062679799999998</v>
      </c>
      <c r="H146" s="126">
        <v>18.96766392</v>
      </c>
      <c r="I146" s="126">
        <v>214.20508486</v>
      </c>
      <c r="J146" s="126">
        <v>602.9597526</v>
      </c>
      <c r="K146" s="126">
        <v>0.42252136000000001</v>
      </c>
      <c r="L146" s="126">
        <v>15.443268600000001</v>
      </c>
      <c r="M146" s="126">
        <v>0.1524295</v>
      </c>
      <c r="N146" s="126">
        <v>16.725858950000003</v>
      </c>
      <c r="O146" s="126">
        <v>120.97125508000001</v>
      </c>
      <c r="P146" s="126">
        <v>14.604394219999998</v>
      </c>
      <c r="Q146" s="126">
        <v>0.56928475000000012</v>
      </c>
      <c r="R146" s="126">
        <v>460.20018181999995</v>
      </c>
      <c r="S146" s="126">
        <v>0.37094796000000008</v>
      </c>
      <c r="T146" s="126">
        <v>8.1659756300000019</v>
      </c>
      <c r="U146" s="126"/>
      <c r="V146" s="126"/>
    </row>
    <row r="147" spans="1:22" hidden="1" outlineLevel="1">
      <c r="A147" s="8">
        <v>44682</v>
      </c>
      <c r="B147" s="126">
        <v>2604.0058675700002</v>
      </c>
      <c r="C147" s="126">
        <v>690.65870876000008</v>
      </c>
      <c r="D147" s="126">
        <v>1.5126675000000003</v>
      </c>
      <c r="E147" s="126">
        <v>331.17441674000003</v>
      </c>
      <c r="F147" s="126">
        <v>50.280290119999997</v>
      </c>
      <c r="G147" s="126">
        <v>2.0597189899999999</v>
      </c>
      <c r="H147" s="126">
        <v>13.447618139999999</v>
      </c>
      <c r="I147" s="126">
        <v>197.03370989999999</v>
      </c>
      <c r="J147" s="126">
        <v>593.43292165000014</v>
      </c>
      <c r="K147" s="126">
        <v>0.29230169</v>
      </c>
      <c r="L147" s="126">
        <v>15.676079099999999</v>
      </c>
      <c r="M147" s="126">
        <v>0.1524295</v>
      </c>
      <c r="N147" s="126">
        <v>12.81443346</v>
      </c>
      <c r="O147" s="126">
        <v>120.15642623999999</v>
      </c>
      <c r="P147" s="126">
        <v>14.312202110000001</v>
      </c>
      <c r="Q147" s="126">
        <v>0.54917786000000002</v>
      </c>
      <c r="R147" s="126">
        <v>552.11803067999995</v>
      </c>
      <c r="S147" s="126">
        <v>0.21244039999999997</v>
      </c>
      <c r="T147" s="126">
        <v>8.1222947300000001</v>
      </c>
      <c r="U147" s="126"/>
      <c r="V147" s="126"/>
    </row>
    <row r="148" spans="1:22" hidden="1" outlineLevel="1">
      <c r="A148" s="8">
        <v>44713</v>
      </c>
      <c r="B148" s="126">
        <v>2373.9329082500003</v>
      </c>
      <c r="C148" s="126">
        <v>593.43958332</v>
      </c>
      <c r="D148" s="126">
        <v>1.8634403399999999</v>
      </c>
      <c r="E148" s="126">
        <v>295.15859169999999</v>
      </c>
      <c r="F148" s="126">
        <v>59.868346199999998</v>
      </c>
      <c r="G148" s="126">
        <v>20.804567140000003</v>
      </c>
      <c r="H148" s="126">
        <v>19.535222650000001</v>
      </c>
      <c r="I148" s="126">
        <v>147.87365332000002</v>
      </c>
      <c r="J148" s="126">
        <v>466.60939122000002</v>
      </c>
      <c r="K148" s="126">
        <v>0.26844495000000002</v>
      </c>
      <c r="L148" s="126">
        <v>13.00909931</v>
      </c>
      <c r="M148" s="126">
        <v>0.1524295</v>
      </c>
      <c r="N148" s="126">
        <v>12.609748809999999</v>
      </c>
      <c r="O148" s="126">
        <v>107.74704316</v>
      </c>
      <c r="P148" s="126">
        <v>15.339744420000001</v>
      </c>
      <c r="Q148" s="126">
        <v>0.50890511000000005</v>
      </c>
      <c r="R148" s="126">
        <v>614.05859039999984</v>
      </c>
      <c r="S148" s="126">
        <v>0.21419739999999998</v>
      </c>
      <c r="T148" s="126">
        <v>4.8719093000000004</v>
      </c>
      <c r="U148" s="126"/>
      <c r="V148" s="126"/>
    </row>
    <row r="149" spans="1:22" hidden="1" outlineLevel="1">
      <c r="A149" s="8">
        <v>44743</v>
      </c>
      <c r="B149" s="126">
        <v>2460.82933478</v>
      </c>
      <c r="C149" s="126">
        <v>540.16314783999997</v>
      </c>
      <c r="D149" s="126">
        <v>1.7343016700000002</v>
      </c>
      <c r="E149" s="126">
        <v>279.40774255000002</v>
      </c>
      <c r="F149" s="126">
        <v>58.140686129999999</v>
      </c>
      <c r="G149" s="126">
        <v>3.0757689900000003</v>
      </c>
      <c r="H149" s="126">
        <v>21.767055510000002</v>
      </c>
      <c r="I149" s="126">
        <v>110.30163966000001</v>
      </c>
      <c r="J149" s="126">
        <v>635.76247986999999</v>
      </c>
      <c r="K149" s="126">
        <v>0.25042443000000003</v>
      </c>
      <c r="L149" s="126">
        <v>14.495856100000001</v>
      </c>
      <c r="M149" s="126">
        <v>0.1524295</v>
      </c>
      <c r="N149" s="126">
        <v>12.069912520000001</v>
      </c>
      <c r="O149" s="126">
        <v>124.63439575</v>
      </c>
      <c r="P149" s="126">
        <v>13.81203449</v>
      </c>
      <c r="Q149" s="126">
        <v>0.46761190000000002</v>
      </c>
      <c r="R149" s="126">
        <v>640.03022067999996</v>
      </c>
      <c r="S149" s="126">
        <v>0.21761360999999999</v>
      </c>
      <c r="T149" s="126">
        <v>4.3460135800000002</v>
      </c>
      <c r="U149" s="126"/>
      <c r="V149" s="126"/>
    </row>
    <row r="150" spans="1:22" hidden="1" outlineLevel="1">
      <c r="A150" s="8">
        <v>44774</v>
      </c>
      <c r="B150" s="126">
        <v>1567.2624145600003</v>
      </c>
      <c r="C150" s="126">
        <v>307.97789399999999</v>
      </c>
      <c r="D150" s="126">
        <v>2.0009445599999998</v>
      </c>
      <c r="E150" s="126">
        <v>161.81494387999999</v>
      </c>
      <c r="F150" s="126">
        <v>31.708631420000003</v>
      </c>
      <c r="G150" s="126">
        <v>2.1523442599999996</v>
      </c>
      <c r="H150" s="126">
        <v>15.28762961</v>
      </c>
      <c r="I150" s="126">
        <v>95.508891320000018</v>
      </c>
      <c r="J150" s="126">
        <v>81.458751849999985</v>
      </c>
      <c r="K150" s="126">
        <v>0.25379064000000001</v>
      </c>
      <c r="L150" s="126">
        <v>14.12862149</v>
      </c>
      <c r="M150" s="126">
        <v>0.1524295</v>
      </c>
      <c r="N150" s="126">
        <v>10.20809695</v>
      </c>
      <c r="O150" s="126">
        <v>105.77779176</v>
      </c>
      <c r="P150" s="126">
        <v>14.03836914</v>
      </c>
      <c r="Q150" s="126">
        <v>0.30875116000000002</v>
      </c>
      <c r="R150" s="126">
        <v>722.05513878999989</v>
      </c>
      <c r="S150" s="126">
        <v>0.19413569999999999</v>
      </c>
      <c r="T150" s="126">
        <v>2.2352585299999999</v>
      </c>
      <c r="U150" s="126"/>
      <c r="V150" s="126"/>
    </row>
    <row r="151" spans="1:22" hidden="1" outlineLevel="1">
      <c r="A151" s="8">
        <v>44805</v>
      </c>
      <c r="B151" s="126">
        <v>1661.3902980599996</v>
      </c>
      <c r="C151" s="126">
        <v>264.70972954999996</v>
      </c>
      <c r="D151" s="126">
        <v>1.2196873799999997</v>
      </c>
      <c r="E151" s="126">
        <v>134.41574722999999</v>
      </c>
      <c r="F151" s="126">
        <v>42.052447669999999</v>
      </c>
      <c r="G151" s="126">
        <v>65.620524469999992</v>
      </c>
      <c r="H151" s="126">
        <v>14.113141919999997</v>
      </c>
      <c r="I151" s="126">
        <v>107.18402325000001</v>
      </c>
      <c r="J151" s="126">
        <v>70.754021949999981</v>
      </c>
      <c r="K151" s="126">
        <v>0.17947804000000001</v>
      </c>
      <c r="L151" s="126">
        <v>16.270002160000001</v>
      </c>
      <c r="M151" s="126">
        <v>0.1524295</v>
      </c>
      <c r="N151" s="126">
        <v>10.106392120000001</v>
      </c>
      <c r="O151" s="126">
        <v>93.44514294999999</v>
      </c>
      <c r="P151" s="126">
        <v>14.97559981</v>
      </c>
      <c r="Q151" s="126">
        <v>0.24035192999999999</v>
      </c>
      <c r="R151" s="126">
        <v>824.02895815999989</v>
      </c>
      <c r="S151" s="126">
        <v>0.16555109999999998</v>
      </c>
      <c r="T151" s="126">
        <v>1.7570688699999999</v>
      </c>
      <c r="U151" s="126"/>
      <c r="V151" s="126"/>
    </row>
    <row r="152" spans="1:22" hidden="1" outlineLevel="1">
      <c r="A152" s="8">
        <v>44835</v>
      </c>
      <c r="B152" s="126">
        <v>1497.4604891199999</v>
      </c>
      <c r="C152" s="126">
        <v>245.03778440000002</v>
      </c>
      <c r="D152" s="126">
        <v>0.93202383</v>
      </c>
      <c r="E152" s="126">
        <v>114.59236218999999</v>
      </c>
      <c r="F152" s="126">
        <v>6.1249540800000002</v>
      </c>
      <c r="G152" s="126">
        <v>65.023120079999984</v>
      </c>
      <c r="H152" s="126">
        <v>10.343352300000003</v>
      </c>
      <c r="I152" s="126">
        <v>44.211876399999994</v>
      </c>
      <c r="J152" s="126">
        <v>70.43890395999999</v>
      </c>
      <c r="K152" s="126">
        <v>3.8320102700000001</v>
      </c>
      <c r="L152" s="126">
        <v>14.895235170000001</v>
      </c>
      <c r="M152" s="126">
        <v>0.14789583000000001</v>
      </c>
      <c r="N152" s="126">
        <v>9.9313625900000009</v>
      </c>
      <c r="O152" s="126">
        <v>14.331979669999999</v>
      </c>
      <c r="P152" s="126">
        <v>16.890434549999998</v>
      </c>
      <c r="Q152" s="126">
        <v>0.19338670999999999</v>
      </c>
      <c r="R152" s="126">
        <v>876.77066377000006</v>
      </c>
      <c r="S152" s="126">
        <v>0.21991220000000003</v>
      </c>
      <c r="T152" s="126">
        <v>3.5432311200000002</v>
      </c>
      <c r="U152" s="126"/>
      <c r="V152" s="126"/>
    </row>
    <row r="153" spans="1:22" hidden="1" outlineLevel="1">
      <c r="A153" s="8">
        <v>44866</v>
      </c>
      <c r="B153" s="126">
        <v>1186.0720889500001</v>
      </c>
      <c r="C153" s="126">
        <v>233.54721042000003</v>
      </c>
      <c r="D153" s="126">
        <v>0.67352216000000009</v>
      </c>
      <c r="E153" s="126">
        <v>30.330566909999995</v>
      </c>
      <c r="F153" s="126">
        <v>4.0253232699999995</v>
      </c>
      <c r="G153" s="126">
        <v>63.233122390000005</v>
      </c>
      <c r="H153" s="126">
        <v>8.5649100000000011</v>
      </c>
      <c r="I153" s="126">
        <v>42.077596380000003</v>
      </c>
      <c r="J153" s="126">
        <v>68.641525950000002</v>
      </c>
      <c r="K153" s="126">
        <v>0.14948385</v>
      </c>
      <c r="L153" s="126">
        <v>14.27516761</v>
      </c>
      <c r="M153" s="126">
        <v>0.13808742000000002</v>
      </c>
      <c r="N153" s="126">
        <v>10.027560190000001</v>
      </c>
      <c r="O153" s="126">
        <v>15.86064127</v>
      </c>
      <c r="P153" s="126">
        <v>9.7895368299999994</v>
      </c>
      <c r="Q153" s="126">
        <v>0.21977083</v>
      </c>
      <c r="R153" s="126">
        <v>682.59929726999985</v>
      </c>
      <c r="S153" s="126">
        <v>0.24178511</v>
      </c>
      <c r="T153" s="126">
        <v>1.67698109</v>
      </c>
      <c r="U153" s="126"/>
      <c r="V153" s="126"/>
    </row>
    <row r="154" spans="1:22" hidden="1" outlineLevel="1">
      <c r="A154" s="8">
        <v>44896</v>
      </c>
      <c r="B154" s="126">
        <v>1251.76908822</v>
      </c>
      <c r="C154" s="126">
        <v>232.57225494000002</v>
      </c>
      <c r="D154" s="126">
        <v>0.66843604000000001</v>
      </c>
      <c r="E154" s="126">
        <v>32.198612769999997</v>
      </c>
      <c r="F154" s="126">
        <v>7.2253405099999997</v>
      </c>
      <c r="G154" s="126">
        <v>33.712660220000011</v>
      </c>
      <c r="H154" s="126">
        <v>8.5261096800000011</v>
      </c>
      <c r="I154" s="126">
        <v>42.637513009999992</v>
      </c>
      <c r="J154" s="126">
        <v>69.89799524</v>
      </c>
      <c r="K154" s="126">
        <v>0.23600636999999999</v>
      </c>
      <c r="L154" s="126">
        <v>18.905847229999999</v>
      </c>
      <c r="M154" s="126">
        <v>0.13583532999999998</v>
      </c>
      <c r="N154" s="126">
        <v>11.616106589999999</v>
      </c>
      <c r="O154" s="126">
        <v>12.34958224</v>
      </c>
      <c r="P154" s="126">
        <v>5.8161032900000009</v>
      </c>
      <c r="Q154" s="126">
        <v>0.21763391999999998</v>
      </c>
      <c r="R154" s="126">
        <v>773.38944174000005</v>
      </c>
      <c r="S154" s="126">
        <v>0.26122668999999998</v>
      </c>
      <c r="T154" s="126">
        <v>1.40238241</v>
      </c>
      <c r="U154" s="126"/>
      <c r="V154" s="126"/>
    </row>
    <row r="155" spans="1:22" hidden="1" outlineLevel="1">
      <c r="A155" s="8">
        <v>44927</v>
      </c>
      <c r="B155" s="126">
        <v>1236.8873267100003</v>
      </c>
      <c r="C155" s="126">
        <v>228.84998114000001</v>
      </c>
      <c r="D155" s="126">
        <v>0.69426218999999989</v>
      </c>
      <c r="E155" s="126">
        <v>29.866400759999998</v>
      </c>
      <c r="F155" s="126">
        <v>3.5688623100000001</v>
      </c>
      <c r="G155" s="126">
        <v>21.173543729999995</v>
      </c>
      <c r="H155" s="126">
        <v>8.0237518199999993</v>
      </c>
      <c r="I155" s="126">
        <v>50.94040107</v>
      </c>
      <c r="J155" s="126">
        <v>70.206846209999995</v>
      </c>
      <c r="K155" s="126">
        <v>0.27417676999999996</v>
      </c>
      <c r="L155" s="126">
        <v>14.897019050000001</v>
      </c>
      <c r="M155" s="126">
        <v>0.13583532999999998</v>
      </c>
      <c r="N155" s="126">
        <v>11.79935023</v>
      </c>
      <c r="O155" s="126">
        <v>11.845074400000001</v>
      </c>
      <c r="P155" s="126">
        <v>5.7766383299999999</v>
      </c>
      <c r="Q155" s="126">
        <v>0.37687997000000001</v>
      </c>
      <c r="R155" s="126">
        <v>775.47130672000003</v>
      </c>
      <c r="S155" s="126">
        <v>0.27171060999999996</v>
      </c>
      <c r="T155" s="126">
        <v>2.7152860699999999</v>
      </c>
      <c r="U155" s="126"/>
      <c r="V155" s="126"/>
    </row>
    <row r="156" spans="1:22" hidden="1" outlineLevel="1">
      <c r="A156" s="8">
        <v>44958</v>
      </c>
      <c r="B156" s="126">
        <v>1179.8879378099998</v>
      </c>
      <c r="C156" s="126">
        <v>229.96543619000002</v>
      </c>
      <c r="D156" s="126">
        <v>0.6695407499999998</v>
      </c>
      <c r="E156" s="126">
        <v>32.997963389999995</v>
      </c>
      <c r="F156" s="126">
        <v>3.5283468099999999</v>
      </c>
      <c r="G156" s="126">
        <v>19.226576650000002</v>
      </c>
      <c r="H156" s="126">
        <v>7.9765781200000001</v>
      </c>
      <c r="I156" s="126">
        <v>42.111630010000006</v>
      </c>
      <c r="J156" s="126">
        <v>55.571694909999998</v>
      </c>
      <c r="K156" s="126">
        <v>0.34720396999999997</v>
      </c>
      <c r="L156" s="126">
        <v>16.498974430000001</v>
      </c>
      <c r="M156" s="126">
        <v>0.13583532999999998</v>
      </c>
      <c r="N156" s="126">
        <v>8.5218942699999989</v>
      </c>
      <c r="O156" s="126">
        <v>11.17357734</v>
      </c>
      <c r="P156" s="126">
        <v>7.4675915499999999</v>
      </c>
      <c r="Q156" s="126">
        <v>0.37674211999999996</v>
      </c>
      <c r="R156" s="126">
        <v>741.58046379999985</v>
      </c>
      <c r="S156" s="126">
        <v>0.24829411000000001</v>
      </c>
      <c r="T156" s="126">
        <v>1.4895940600000002</v>
      </c>
      <c r="U156" s="126"/>
      <c r="V156" s="126"/>
    </row>
    <row r="157" spans="1:22" hidden="1" outlineLevel="1">
      <c r="A157" s="8">
        <v>44986</v>
      </c>
      <c r="B157" s="126">
        <v>1127.64426011</v>
      </c>
      <c r="C157" s="126">
        <v>230.47345899000001</v>
      </c>
      <c r="D157" s="126">
        <v>0.66891272999999984</v>
      </c>
      <c r="E157" s="126">
        <v>30.482679060000006</v>
      </c>
      <c r="F157" s="126">
        <v>3.5600447900000001</v>
      </c>
      <c r="G157" s="126">
        <v>18.47478692</v>
      </c>
      <c r="H157" s="126">
        <v>8.4627420300000011</v>
      </c>
      <c r="I157" s="126">
        <v>33.42353421</v>
      </c>
      <c r="J157" s="126">
        <v>22.202737219999999</v>
      </c>
      <c r="K157" s="126">
        <v>0.40609607999999997</v>
      </c>
      <c r="L157" s="126">
        <v>16.309479029999999</v>
      </c>
      <c r="M157" s="126">
        <v>0.13583532999999998</v>
      </c>
      <c r="N157" s="126">
        <v>5.0934498999999995</v>
      </c>
      <c r="O157" s="126">
        <v>11.096524040000002</v>
      </c>
      <c r="P157" s="126">
        <v>7.7533589200000002</v>
      </c>
      <c r="Q157" s="126">
        <v>0.18203137999999999</v>
      </c>
      <c r="R157" s="126">
        <v>737.02183861000003</v>
      </c>
      <c r="S157" s="126">
        <v>0.30171733999999995</v>
      </c>
      <c r="T157" s="126">
        <v>1.5950335300000003</v>
      </c>
      <c r="U157" s="126"/>
      <c r="V157" s="126"/>
    </row>
    <row r="158" spans="1:22" hidden="1" outlineLevel="1">
      <c r="A158" s="8">
        <v>45017</v>
      </c>
      <c r="B158" s="126">
        <v>1120.9240996199999</v>
      </c>
      <c r="C158" s="126">
        <v>229.92377386000001</v>
      </c>
      <c r="D158" s="126">
        <v>0.76818431999999992</v>
      </c>
      <c r="E158" s="126">
        <v>28.584779850000004</v>
      </c>
      <c r="F158" s="126">
        <v>3.5423261099999999</v>
      </c>
      <c r="G158" s="126">
        <v>19.912410649999998</v>
      </c>
      <c r="H158" s="126">
        <v>5.5784856199999995</v>
      </c>
      <c r="I158" s="126">
        <v>33.541940099999998</v>
      </c>
      <c r="J158" s="126">
        <v>22.855263089999998</v>
      </c>
      <c r="K158" s="126">
        <v>0.34833127999999997</v>
      </c>
      <c r="L158" s="126">
        <v>17.502188329999999</v>
      </c>
      <c r="M158" s="126">
        <v>0.13583532999999998</v>
      </c>
      <c r="N158" s="126">
        <v>5.0454527200000001</v>
      </c>
      <c r="O158" s="126">
        <v>10.904935890000001</v>
      </c>
      <c r="P158" s="126">
        <v>8.740714070000001</v>
      </c>
      <c r="Q158" s="126">
        <v>0.24081330000000001</v>
      </c>
      <c r="R158" s="126">
        <v>731.84748994999995</v>
      </c>
      <c r="S158" s="126">
        <v>0.33657102999999999</v>
      </c>
      <c r="T158" s="126">
        <v>1.1146041200000001</v>
      </c>
      <c r="U158" s="126"/>
      <c r="V158" s="126"/>
    </row>
    <row r="159" spans="1:22" hidden="1" outlineLevel="1">
      <c r="A159" s="8">
        <v>45047</v>
      </c>
      <c r="B159" s="126">
        <v>1077.6666401699999</v>
      </c>
      <c r="C159" s="126">
        <v>155.85259432999999</v>
      </c>
      <c r="D159" s="126">
        <v>1.1721324900000001</v>
      </c>
      <c r="E159" s="126">
        <v>31.583375730000007</v>
      </c>
      <c r="F159" s="126">
        <v>3.3245411900000001</v>
      </c>
      <c r="G159" s="126">
        <v>19.07974243</v>
      </c>
      <c r="H159" s="126">
        <v>7.3301500500000003</v>
      </c>
      <c r="I159" s="126">
        <v>32.635210020000002</v>
      </c>
      <c r="J159" s="126">
        <v>23.203870439999999</v>
      </c>
      <c r="K159" s="126">
        <v>0.40729815999999996</v>
      </c>
      <c r="L159" s="126">
        <v>17.26742127</v>
      </c>
      <c r="M159" s="126">
        <v>0.13583532999999998</v>
      </c>
      <c r="N159" s="126">
        <v>4.9148040499999999</v>
      </c>
      <c r="O159" s="126">
        <v>10.74212301</v>
      </c>
      <c r="P159" s="126">
        <v>7.2185441700000004</v>
      </c>
      <c r="Q159" s="126">
        <v>0.47364633</v>
      </c>
      <c r="R159" s="126">
        <v>760.73682380000002</v>
      </c>
      <c r="S159" s="126">
        <v>0.37973825</v>
      </c>
      <c r="T159" s="126">
        <v>1.2087891200000001</v>
      </c>
      <c r="U159" s="126"/>
      <c r="V159" s="126"/>
    </row>
    <row r="160" spans="1:22" hidden="1" outlineLevel="1">
      <c r="A160" s="8">
        <v>45078</v>
      </c>
      <c r="B160" s="126">
        <v>1049.1588972299999</v>
      </c>
      <c r="C160" s="126">
        <v>153.63650683</v>
      </c>
      <c r="D160" s="126">
        <v>1.16218654</v>
      </c>
      <c r="E160" s="126">
        <v>34.774854530000006</v>
      </c>
      <c r="F160" s="126">
        <v>3.2798005000000003</v>
      </c>
      <c r="G160" s="126">
        <v>18.467613189999998</v>
      </c>
      <c r="H160" s="126">
        <v>3.69630277</v>
      </c>
      <c r="I160" s="126">
        <v>30.869478470000001</v>
      </c>
      <c r="J160" s="126">
        <v>22.999339939999999</v>
      </c>
      <c r="K160" s="126">
        <v>0.58156350999999995</v>
      </c>
      <c r="L160" s="126">
        <v>18.219342040000001</v>
      </c>
      <c r="M160" s="126">
        <v>0.13583532999999998</v>
      </c>
      <c r="N160" s="126">
        <v>4.9019105300000003</v>
      </c>
      <c r="O160" s="126">
        <v>12.958321790000001</v>
      </c>
      <c r="P160" s="126">
        <v>11.814556580000001</v>
      </c>
      <c r="Q160" s="126">
        <v>0.32702007999999999</v>
      </c>
      <c r="R160" s="126">
        <v>729.80129312999986</v>
      </c>
      <c r="S160" s="126">
        <v>0.35705921999999995</v>
      </c>
      <c r="T160" s="126">
        <v>1.1759122500000001</v>
      </c>
      <c r="U160" s="126"/>
      <c r="V160" s="126"/>
    </row>
    <row r="161" spans="1:22" hidden="1" outlineLevel="1">
      <c r="A161" s="8">
        <v>45108</v>
      </c>
      <c r="B161" s="126">
        <v>1016.3613568999999</v>
      </c>
      <c r="C161" s="126">
        <v>132.39669586999997</v>
      </c>
      <c r="D161" s="126">
        <v>0.70628005999999988</v>
      </c>
      <c r="E161" s="126">
        <v>27.566289879999999</v>
      </c>
      <c r="F161" s="126">
        <v>3.2797514200000002</v>
      </c>
      <c r="G161" s="126">
        <v>17.82013916</v>
      </c>
      <c r="H161" s="126">
        <v>3.3792876199999999</v>
      </c>
      <c r="I161" s="126">
        <v>29.539766780000004</v>
      </c>
      <c r="J161" s="126">
        <v>24.184894169999996</v>
      </c>
      <c r="K161" s="126">
        <v>0.51959245999999992</v>
      </c>
      <c r="L161" s="126">
        <v>18.207009490000001</v>
      </c>
      <c r="M161" s="126">
        <v>0.13583532999999998</v>
      </c>
      <c r="N161" s="126">
        <v>5.0139509700000007</v>
      </c>
      <c r="O161" s="126">
        <v>11.328783830000001</v>
      </c>
      <c r="P161" s="126">
        <v>11.871385879999998</v>
      </c>
      <c r="Q161" s="126">
        <v>0.41637056</v>
      </c>
      <c r="R161" s="126">
        <v>728.31665377000002</v>
      </c>
      <c r="S161" s="126">
        <v>0.37618657</v>
      </c>
      <c r="T161" s="126">
        <v>1.30248308</v>
      </c>
      <c r="U161" s="126"/>
      <c r="V161" s="126"/>
    </row>
    <row r="162" spans="1:22" hidden="1" outlineLevel="1">
      <c r="A162" s="8">
        <v>45139</v>
      </c>
      <c r="B162" s="126">
        <v>1025.7868629700001</v>
      </c>
      <c r="C162" s="126">
        <v>132.13070102999998</v>
      </c>
      <c r="D162" s="126">
        <v>0.72353581</v>
      </c>
      <c r="E162" s="126">
        <v>30.176105879999998</v>
      </c>
      <c r="F162" s="126">
        <v>3.79040131</v>
      </c>
      <c r="G162" s="126">
        <v>6.8381155300000005</v>
      </c>
      <c r="H162" s="126">
        <v>3.6487926899999996</v>
      </c>
      <c r="I162" s="126">
        <v>25.781409199999999</v>
      </c>
      <c r="J162" s="126">
        <v>41.706717229999995</v>
      </c>
      <c r="K162" s="126">
        <v>0.51483433999999995</v>
      </c>
      <c r="L162" s="126">
        <v>19.768334190000001</v>
      </c>
      <c r="M162" s="126">
        <v>0.13583532999999998</v>
      </c>
      <c r="N162" s="126">
        <v>4.8957633700000001</v>
      </c>
      <c r="O162" s="126">
        <v>12.29507606</v>
      </c>
      <c r="P162" s="126">
        <v>13.48850554</v>
      </c>
      <c r="Q162" s="126">
        <v>0.77723922000000001</v>
      </c>
      <c r="R162" s="126">
        <v>727.56184858000006</v>
      </c>
      <c r="S162" s="126">
        <v>0.37659148999999997</v>
      </c>
      <c r="T162" s="126">
        <v>1.1770561700000002</v>
      </c>
      <c r="U162" s="126"/>
      <c r="V162" s="126"/>
    </row>
    <row r="163" spans="1:22" hidden="1" outlineLevel="1">
      <c r="A163" s="8">
        <v>45170</v>
      </c>
      <c r="B163" s="126">
        <v>1022.64210824</v>
      </c>
      <c r="C163" s="126">
        <v>131.85783839000004</v>
      </c>
      <c r="D163" s="126">
        <v>0.70431167999999988</v>
      </c>
      <c r="E163" s="126">
        <v>30.47640444</v>
      </c>
      <c r="F163" s="126">
        <v>3.6990235699999996</v>
      </c>
      <c r="G163" s="126">
        <v>5.9311363900000007</v>
      </c>
      <c r="H163" s="126">
        <v>3.1782930899999999</v>
      </c>
      <c r="I163" s="126">
        <v>33.322597910000006</v>
      </c>
      <c r="J163" s="126">
        <v>22.690457629999997</v>
      </c>
      <c r="K163" s="126">
        <v>0.51295537999999996</v>
      </c>
      <c r="L163" s="126">
        <v>18.59044536</v>
      </c>
      <c r="M163" s="126">
        <v>0.13583532999999998</v>
      </c>
      <c r="N163" s="126">
        <v>5.1611598999999995</v>
      </c>
      <c r="O163" s="126">
        <v>11.408236000000002</v>
      </c>
      <c r="P163" s="126">
        <v>12.3228513</v>
      </c>
      <c r="Q163" s="126">
        <v>0.45537100999999996</v>
      </c>
      <c r="R163" s="126">
        <v>740.89920676999998</v>
      </c>
      <c r="S163" s="126">
        <v>0.41922067000000002</v>
      </c>
      <c r="T163" s="126">
        <v>0.87676341999999996</v>
      </c>
      <c r="U163" s="126"/>
      <c r="V163" s="126"/>
    </row>
    <row r="164" spans="1:22" hidden="1" outlineLevel="1">
      <c r="A164" s="8">
        <v>45200</v>
      </c>
      <c r="B164" s="126">
        <v>929.27896217</v>
      </c>
      <c r="C164" s="126">
        <v>129.80393699999999</v>
      </c>
      <c r="D164" s="126">
        <v>0.6884403699999998</v>
      </c>
      <c r="E164" s="126">
        <v>28.847890479999997</v>
      </c>
      <c r="F164" s="126">
        <v>3.5844642599999998</v>
      </c>
      <c r="G164" s="126">
        <v>5.1385443400000002</v>
      </c>
      <c r="H164" s="126">
        <v>3.1595010699999997</v>
      </c>
      <c r="I164" s="126">
        <v>29.139092440000006</v>
      </c>
      <c r="J164" s="126">
        <v>22.713664259999998</v>
      </c>
      <c r="K164" s="126">
        <v>0.50674037999999999</v>
      </c>
      <c r="L164" s="126">
        <v>21.82340714</v>
      </c>
      <c r="M164" s="126">
        <v>0.13583532999999998</v>
      </c>
      <c r="N164" s="126">
        <v>5.20288942</v>
      </c>
      <c r="O164" s="126">
        <v>12.420428360000001</v>
      </c>
      <c r="P164" s="126">
        <v>12.060192199999999</v>
      </c>
      <c r="Q164" s="126">
        <v>0.94855619999999996</v>
      </c>
      <c r="R164" s="126">
        <v>651.7407182500001</v>
      </c>
      <c r="S164" s="126">
        <v>0.37910086999999998</v>
      </c>
      <c r="T164" s="126">
        <v>0.9855598000000001</v>
      </c>
      <c r="U164" s="126"/>
      <c r="V164" s="126"/>
    </row>
    <row r="165" spans="1:22">
      <c r="A165" s="8">
        <v>45231</v>
      </c>
      <c r="B165" s="126">
        <v>937.87214115000006</v>
      </c>
      <c r="C165" s="126">
        <v>128.66358020000001</v>
      </c>
      <c r="D165" s="126">
        <v>0.68475451999999992</v>
      </c>
      <c r="E165" s="126">
        <v>29.604609760000002</v>
      </c>
      <c r="F165" s="126">
        <v>3.5249543299999999</v>
      </c>
      <c r="G165" s="126">
        <v>4.9229867600000006</v>
      </c>
      <c r="H165" s="126">
        <v>10.33781759</v>
      </c>
      <c r="I165" s="126">
        <v>29.17858128</v>
      </c>
      <c r="J165" s="126">
        <v>6.3709512500000001</v>
      </c>
      <c r="K165" s="126">
        <v>0.50552571000000002</v>
      </c>
      <c r="L165" s="126">
        <v>21.338070909999999</v>
      </c>
      <c r="M165" s="126">
        <v>0.16278212</v>
      </c>
      <c r="N165" s="126">
        <v>5.2369390199999994</v>
      </c>
      <c r="O165" s="126">
        <v>11.07810523</v>
      </c>
      <c r="P165" s="126">
        <v>13.43640138</v>
      </c>
      <c r="Q165" s="126">
        <v>0.38577351999999993</v>
      </c>
      <c r="R165" s="126">
        <v>671.31189113000005</v>
      </c>
      <c r="S165" s="126">
        <v>3.7848999999999999E-3</v>
      </c>
      <c r="T165" s="126">
        <v>1.1246315400000002</v>
      </c>
      <c r="U165" s="126"/>
      <c r="V165" s="126"/>
    </row>
    <row r="166" spans="1:22">
      <c r="A166" s="8">
        <v>45261</v>
      </c>
      <c r="B166" s="126">
        <v>937.44671008</v>
      </c>
      <c r="C166" s="126">
        <v>126.86414307000001</v>
      </c>
      <c r="D166" s="126">
        <v>0.67917821</v>
      </c>
      <c r="E166" s="126">
        <v>27.641525010000002</v>
      </c>
      <c r="F166" s="126">
        <v>2.65300176</v>
      </c>
      <c r="G166" s="126">
        <v>20.5953163</v>
      </c>
      <c r="H166" s="126">
        <v>11.352477940000002</v>
      </c>
      <c r="I166" s="126">
        <v>38.36301958</v>
      </c>
      <c r="J166" s="126">
        <v>24.334030869999996</v>
      </c>
      <c r="K166" s="126">
        <v>0.50485071000000004</v>
      </c>
      <c r="L166" s="126">
        <v>19.59749124</v>
      </c>
      <c r="M166" s="126">
        <v>0.16278212</v>
      </c>
      <c r="N166" s="126">
        <v>5.1140067399999998</v>
      </c>
      <c r="O166" s="126">
        <v>12.815359840000001</v>
      </c>
      <c r="P166" s="126">
        <v>12.003305910000002</v>
      </c>
      <c r="Q166" s="126">
        <v>0.11314269</v>
      </c>
      <c r="R166" s="126">
        <v>633.13455598999997</v>
      </c>
      <c r="S166" s="126">
        <v>3.5599E-3</v>
      </c>
      <c r="T166" s="126">
        <v>1.5149622</v>
      </c>
      <c r="U166" s="126"/>
      <c r="V166" s="126"/>
    </row>
    <row r="167" spans="1:22">
      <c r="A167" s="8">
        <v>45292</v>
      </c>
      <c r="B167" s="126">
        <v>889.47607235999999</v>
      </c>
      <c r="C167" s="126">
        <v>125.59115142</v>
      </c>
      <c r="D167" s="126">
        <v>0.65954961000000001</v>
      </c>
      <c r="E167" s="126">
        <v>28.725104590000004</v>
      </c>
      <c r="F167" s="126">
        <v>2.2915812</v>
      </c>
      <c r="G167" s="126">
        <v>4.9937733900000012</v>
      </c>
      <c r="H167" s="126">
        <v>9.5319287799999994</v>
      </c>
      <c r="I167" s="126">
        <v>25.947009790000006</v>
      </c>
      <c r="J167" s="126">
        <v>22.722465539999998</v>
      </c>
      <c r="K167" s="126">
        <v>0.50417571000000005</v>
      </c>
      <c r="L167" s="126">
        <v>20.340309000000001</v>
      </c>
      <c r="M167" s="126">
        <v>0.16278212</v>
      </c>
      <c r="N167" s="126">
        <v>3.4117701299999998</v>
      </c>
      <c r="O167" s="126">
        <v>11.958373810000001</v>
      </c>
      <c r="P167" s="126">
        <v>11.978096649999999</v>
      </c>
      <c r="Q167" s="126">
        <v>0.20680271</v>
      </c>
      <c r="R167" s="126">
        <v>618.96614506000003</v>
      </c>
      <c r="S167" s="126">
        <v>3.3349E-3</v>
      </c>
      <c r="T167" s="126">
        <v>1.48171795</v>
      </c>
      <c r="U167" s="126"/>
      <c r="V167" s="126"/>
    </row>
    <row r="168" spans="1:22">
      <c r="A168" s="8">
        <v>45323</v>
      </c>
      <c r="B168" s="126">
        <v>558.50188310999988</v>
      </c>
      <c r="C168" s="126">
        <v>123.08770394000001</v>
      </c>
      <c r="D168" s="126">
        <v>0.65307177999999999</v>
      </c>
      <c r="E168" s="126">
        <v>27.621821560000001</v>
      </c>
      <c r="F168" s="126">
        <v>2.3350327100000001</v>
      </c>
      <c r="G168" s="126">
        <v>1.7643423899999999</v>
      </c>
      <c r="H168" s="126">
        <v>5.7674285599999999</v>
      </c>
      <c r="I168" s="126">
        <v>30.855707800000001</v>
      </c>
      <c r="J168" s="126">
        <v>2.5109873299999999</v>
      </c>
      <c r="K168" s="126">
        <v>0.50350070999999996</v>
      </c>
      <c r="L168" s="126">
        <v>19.32888616</v>
      </c>
      <c r="M168" s="126">
        <v>0.16278212</v>
      </c>
      <c r="N168" s="126">
        <v>2.43493761</v>
      </c>
      <c r="O168" s="126">
        <v>11.04307135</v>
      </c>
      <c r="P168" s="126">
        <v>12.060625829999999</v>
      </c>
      <c r="Q168" s="126">
        <v>0.27075190999999993</v>
      </c>
      <c r="R168" s="126">
        <v>316.28724409</v>
      </c>
      <c r="S168" s="126">
        <v>3.1099000000000001E-3</v>
      </c>
      <c r="T168" s="126">
        <v>1.8108773600000001</v>
      </c>
      <c r="U168" s="126"/>
      <c r="V168" s="126"/>
    </row>
    <row r="169" spans="1:22">
      <c r="A169" s="8">
        <v>45352</v>
      </c>
      <c r="B169" s="126">
        <v>583.56720889000007</v>
      </c>
      <c r="C169" s="126">
        <v>113.32284992999999</v>
      </c>
      <c r="D169" s="126">
        <v>0.6571660399999999</v>
      </c>
      <c r="E169" s="126">
        <v>34.090136709999996</v>
      </c>
      <c r="F169" s="126">
        <v>42.581444519999998</v>
      </c>
      <c r="G169" s="126">
        <v>1.4330924699999998</v>
      </c>
      <c r="H169" s="126">
        <v>6.3057221200000004</v>
      </c>
      <c r="I169" s="126">
        <v>36.56744982</v>
      </c>
      <c r="J169" s="126">
        <v>2.5344406400000001</v>
      </c>
      <c r="K169" s="126">
        <v>0.50202570999999996</v>
      </c>
      <c r="L169" s="126">
        <v>17.873142680000001</v>
      </c>
      <c r="M169" s="126">
        <v>0.16278212</v>
      </c>
      <c r="N169" s="126">
        <v>2.37779848</v>
      </c>
      <c r="O169" s="126">
        <v>12.243203569999999</v>
      </c>
      <c r="P169" s="126">
        <v>9.4095318599999995</v>
      </c>
      <c r="Q169" s="126">
        <v>0.40222891999999993</v>
      </c>
      <c r="R169" s="126">
        <v>301.24996001</v>
      </c>
      <c r="S169" s="126">
        <v>2.8848999999999997E-3</v>
      </c>
      <c r="T169" s="126">
        <v>1.8513483900000001</v>
      </c>
      <c r="U169" s="126"/>
      <c r="V169" s="126"/>
    </row>
    <row r="170" spans="1:22">
      <c r="A170" s="8">
        <v>45383</v>
      </c>
      <c r="B170" s="126">
        <v>539.41468257000008</v>
      </c>
      <c r="C170" s="126">
        <v>113.43453486999999</v>
      </c>
      <c r="D170" s="126">
        <v>0.65302773000000003</v>
      </c>
      <c r="E170" s="126">
        <v>29.814531689999995</v>
      </c>
      <c r="F170" s="126">
        <v>19.796201269999997</v>
      </c>
      <c r="G170" s="126">
        <v>1.38284443</v>
      </c>
      <c r="H170" s="126">
        <v>9.4670605400000021</v>
      </c>
      <c r="I170" s="126">
        <v>32.147997199999999</v>
      </c>
      <c r="J170" s="126">
        <v>3.6479413399999996</v>
      </c>
      <c r="K170" s="126">
        <v>0.50138930999999998</v>
      </c>
      <c r="L170" s="126">
        <v>18.798135980000001</v>
      </c>
      <c r="M170" s="126">
        <v>0.16255712</v>
      </c>
      <c r="N170" s="126">
        <v>2.3877901799999997</v>
      </c>
      <c r="O170" s="126">
        <v>11.211973159999998</v>
      </c>
      <c r="P170" s="126">
        <v>9.8406361999999987</v>
      </c>
      <c r="Q170" s="126">
        <v>0.31533055999999993</v>
      </c>
      <c r="R170" s="126">
        <v>283.32434033000004</v>
      </c>
      <c r="S170" s="126">
        <v>0.39947521999999996</v>
      </c>
      <c r="T170" s="126">
        <v>2.1289154400000001</v>
      </c>
      <c r="U170" s="126"/>
      <c r="V170" s="126"/>
    </row>
    <row r="171" spans="1:22">
      <c r="A171" s="8">
        <v>45413</v>
      </c>
      <c r="B171" s="126">
        <v>548.31141423999998</v>
      </c>
      <c r="C171" s="126">
        <v>112.56770468000001</v>
      </c>
      <c r="D171" s="126">
        <v>0.64233567000000003</v>
      </c>
      <c r="E171" s="126">
        <v>25.683183590000002</v>
      </c>
      <c r="F171" s="126">
        <v>41.324556000000001</v>
      </c>
      <c r="G171" s="126">
        <v>1.36039128</v>
      </c>
      <c r="H171" s="126">
        <v>5.3598574000000001</v>
      </c>
      <c r="I171" s="126">
        <v>32.186629170000003</v>
      </c>
      <c r="J171" s="126">
        <v>5.4586177799999991</v>
      </c>
      <c r="K171" s="126">
        <v>0.15092031</v>
      </c>
      <c r="L171" s="126">
        <v>18.461637289999999</v>
      </c>
      <c r="M171" s="126">
        <v>0.16233212</v>
      </c>
      <c r="N171" s="126">
        <v>2.3638917699999999</v>
      </c>
      <c r="O171" s="126">
        <v>11.159384059999999</v>
      </c>
      <c r="P171" s="126">
        <v>9.3607828700000013</v>
      </c>
      <c r="Q171" s="126">
        <v>0.16176088999999999</v>
      </c>
      <c r="R171" s="126">
        <v>279.32146566000006</v>
      </c>
      <c r="S171" s="126">
        <v>0.39852552000000002</v>
      </c>
      <c r="T171" s="126">
        <v>2.18743818</v>
      </c>
      <c r="U171" s="126"/>
      <c r="V171" s="126"/>
    </row>
    <row r="172" spans="1:22">
      <c r="A172" s="8">
        <v>45444</v>
      </c>
      <c r="B172" s="126">
        <v>529.01823213</v>
      </c>
      <c r="C172" s="126">
        <v>109.42462193999999</v>
      </c>
      <c r="D172" s="126">
        <v>0.64581098999999997</v>
      </c>
      <c r="E172" s="126">
        <v>23.852592179999998</v>
      </c>
      <c r="F172" s="126">
        <v>30.18263108</v>
      </c>
      <c r="G172" s="126">
        <v>6.7172405100000008</v>
      </c>
      <c r="H172" s="126">
        <v>5.4906453499999994</v>
      </c>
      <c r="I172" s="126">
        <v>32.630371009999998</v>
      </c>
      <c r="J172" s="126">
        <v>5.2489905299999995</v>
      </c>
      <c r="K172" s="126">
        <v>0.15017432</v>
      </c>
      <c r="L172" s="126">
        <v>17.645906240000002</v>
      </c>
      <c r="M172" s="126">
        <v>0.16210712000000002</v>
      </c>
      <c r="N172" s="126">
        <v>2.3646507699999999</v>
      </c>
      <c r="O172" s="126">
        <v>10.4647729</v>
      </c>
      <c r="P172" s="126">
        <v>9.1225442399999999</v>
      </c>
      <c r="Q172" s="126">
        <v>0.13115634000000001</v>
      </c>
      <c r="R172" s="126">
        <v>272.22371450999998</v>
      </c>
      <c r="S172" s="126">
        <v>0.39807552000000002</v>
      </c>
      <c r="T172" s="126">
        <v>2.16222658</v>
      </c>
      <c r="U172" s="126"/>
      <c r="V172" s="126"/>
    </row>
    <row r="173" spans="1:22">
      <c r="A173" s="8">
        <v>45474</v>
      </c>
      <c r="B173" s="126">
        <v>499.02767494</v>
      </c>
      <c r="C173" s="126">
        <v>109.54067767000001</v>
      </c>
      <c r="D173" s="126">
        <v>0.64444842000000002</v>
      </c>
      <c r="E173" s="126">
        <v>27.244337169999998</v>
      </c>
      <c r="F173" s="126">
        <v>36.617868460000004</v>
      </c>
      <c r="G173" s="126">
        <v>2.16273407</v>
      </c>
      <c r="H173" s="126">
        <v>5.6610079499999992</v>
      </c>
      <c r="I173" s="126">
        <v>30.872413409999997</v>
      </c>
      <c r="J173" s="126">
        <v>2.6440651900000001</v>
      </c>
      <c r="K173" s="126">
        <v>0.14564932</v>
      </c>
      <c r="L173" s="126">
        <v>17.084328750000001</v>
      </c>
      <c r="M173" s="126">
        <v>0.14790918</v>
      </c>
      <c r="N173" s="126">
        <v>2.8616937600000001</v>
      </c>
      <c r="O173" s="126">
        <v>10.119749089999999</v>
      </c>
      <c r="P173" s="126">
        <v>9.5822208599999996</v>
      </c>
      <c r="Q173" s="126">
        <v>7.3734160000000007E-2</v>
      </c>
      <c r="R173" s="126">
        <v>240.40926214000001</v>
      </c>
      <c r="S173" s="126">
        <v>0.41894651999999999</v>
      </c>
      <c r="T173" s="126">
        <v>2.7966288199999996</v>
      </c>
      <c r="U173" s="126"/>
      <c r="V173" s="126"/>
    </row>
    <row r="174" spans="1:22">
      <c r="A174" s="8">
        <v>45505</v>
      </c>
      <c r="B174" s="126">
        <v>480.27882278000004</v>
      </c>
      <c r="C174" s="126">
        <v>109.88204469000001</v>
      </c>
      <c r="D174" s="126">
        <v>0.64121063</v>
      </c>
      <c r="E174" s="126">
        <v>25.327927789999997</v>
      </c>
      <c r="F174" s="126">
        <v>29.058919690000003</v>
      </c>
      <c r="G174" s="126">
        <v>2.6233945699999999</v>
      </c>
      <c r="H174" s="126">
        <v>4.1113634399999999</v>
      </c>
      <c r="I174" s="126">
        <v>29.235449639999999</v>
      </c>
      <c r="J174" s="126">
        <v>3.0719691799999995</v>
      </c>
      <c r="K174" s="126">
        <v>0.19013145999999997</v>
      </c>
      <c r="L174" s="126">
        <v>17.810777129999998</v>
      </c>
      <c r="M174" s="126">
        <v>0.14790918</v>
      </c>
      <c r="N174" s="126">
        <v>2.7374601899999997</v>
      </c>
      <c r="O174" s="126">
        <v>10.64545133</v>
      </c>
      <c r="P174" s="126">
        <v>8.32163656</v>
      </c>
      <c r="Q174" s="126">
        <v>0.11741988</v>
      </c>
      <c r="R174" s="126">
        <v>234.84291173999998</v>
      </c>
      <c r="S174" s="126">
        <v>0.41872152000000001</v>
      </c>
      <c r="T174" s="126">
        <v>1.0941241599999998</v>
      </c>
      <c r="U174" s="126"/>
      <c r="V174" s="126"/>
    </row>
    <row r="175" spans="1:22">
      <c r="A175" s="8">
        <v>45536</v>
      </c>
      <c r="B175" s="126">
        <v>447.65391326000002</v>
      </c>
      <c r="C175" s="126">
        <v>107.93985193999998</v>
      </c>
      <c r="D175" s="126">
        <v>0.63332348000000005</v>
      </c>
      <c r="E175" s="126">
        <v>19.391820330000002</v>
      </c>
      <c r="F175" s="126">
        <v>17.492824769999999</v>
      </c>
      <c r="G175" s="126">
        <v>6.2475300700000007</v>
      </c>
      <c r="H175" s="126">
        <v>6.5318346599999995</v>
      </c>
      <c r="I175" s="126">
        <v>23.271672230000004</v>
      </c>
      <c r="J175" s="126">
        <v>2.0433622300000001</v>
      </c>
      <c r="K175" s="126">
        <v>0.14484932</v>
      </c>
      <c r="L175" s="126">
        <v>17.348392660000002</v>
      </c>
      <c r="M175" s="126">
        <v>0.14790918</v>
      </c>
      <c r="N175" s="126">
        <v>2.5253897899999993</v>
      </c>
      <c r="O175" s="126">
        <v>10.92403655</v>
      </c>
      <c r="P175" s="126">
        <v>7.8621009500000003</v>
      </c>
      <c r="Q175" s="126">
        <v>0.49367478999999997</v>
      </c>
      <c r="R175" s="126">
        <v>223.56024642</v>
      </c>
      <c r="S175" s="126">
        <v>0.49565051999999998</v>
      </c>
      <c r="T175" s="126">
        <v>0.59944336999999992</v>
      </c>
      <c r="U175" s="126"/>
      <c r="V175" s="126"/>
    </row>
    <row r="176" spans="1:22">
      <c r="A176" s="8">
        <v>45566</v>
      </c>
      <c r="B176" s="126">
        <v>443.81624000000005</v>
      </c>
      <c r="C176" s="126">
        <v>109.62140628</v>
      </c>
      <c r="D176" s="126">
        <v>0.63280998999999993</v>
      </c>
      <c r="E176" s="126">
        <v>23.868589790000001</v>
      </c>
      <c r="F176" s="126">
        <v>11.900933459999999</v>
      </c>
      <c r="G176" s="126">
        <v>5.6633550599999998</v>
      </c>
      <c r="H176" s="126">
        <v>9.5049727500000003</v>
      </c>
      <c r="I176" s="126">
        <v>23.692987630000001</v>
      </c>
      <c r="J176" s="126">
        <v>1.7292988899999999</v>
      </c>
      <c r="K176" s="126">
        <v>0.14462432</v>
      </c>
      <c r="L176" s="126">
        <v>21.235323309999998</v>
      </c>
      <c r="M176" s="126">
        <v>0.14790918</v>
      </c>
      <c r="N176" s="126">
        <v>2.2578368799999997</v>
      </c>
      <c r="O176" s="126">
        <v>10.06793605</v>
      </c>
      <c r="P176" s="126">
        <v>7.6839095200000012</v>
      </c>
      <c r="Q176" s="126">
        <v>0.25623212999999995</v>
      </c>
      <c r="R176" s="126">
        <v>214.00169649999998</v>
      </c>
      <c r="S176" s="126">
        <v>0.50860951999999993</v>
      </c>
      <c r="T176" s="126">
        <v>0.89780874000000011</v>
      </c>
      <c r="U176" s="126"/>
      <c r="V176" s="126"/>
    </row>
    <row r="177" spans="1:22">
      <c r="A177" s="8">
        <v>45597</v>
      </c>
      <c r="B177" s="126">
        <v>510.71220863999991</v>
      </c>
      <c r="C177" s="126">
        <v>108.92614216999998</v>
      </c>
      <c r="D177" s="126">
        <v>0.63272497000000005</v>
      </c>
      <c r="E177" s="126">
        <v>22.432358690000001</v>
      </c>
      <c r="F177" s="126">
        <v>18.518477409999999</v>
      </c>
      <c r="G177" s="126">
        <v>4.71258204</v>
      </c>
      <c r="H177" s="126">
        <v>5.3739421500000004</v>
      </c>
      <c r="I177" s="126">
        <v>22.608640909999998</v>
      </c>
      <c r="J177" s="126">
        <v>2.3106842099999998</v>
      </c>
      <c r="K177" s="126">
        <v>0.14439932</v>
      </c>
      <c r="L177" s="126">
        <v>20.08388046</v>
      </c>
      <c r="M177" s="126">
        <v>0.14790918</v>
      </c>
      <c r="N177" s="126">
        <v>2.1121373900000004</v>
      </c>
      <c r="O177" s="126">
        <v>10.961330810000002</v>
      </c>
      <c r="P177" s="126">
        <v>6.9681546300000008</v>
      </c>
      <c r="Q177" s="126">
        <v>0.26373837999999999</v>
      </c>
      <c r="R177" s="126">
        <v>283.83472474999996</v>
      </c>
      <c r="S177" s="126">
        <v>1.0849E-3</v>
      </c>
      <c r="T177" s="126">
        <v>0.67929626999999992</v>
      </c>
      <c r="U177" s="126"/>
      <c r="V177" s="126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54" customWidth="1"/>
    <col min="32" max="16384" width="9.109375" style="18"/>
  </cols>
  <sheetData>
    <row r="1" spans="1:31">
      <c r="A1" s="16" t="s">
        <v>130</v>
      </c>
      <c r="B1" s="10"/>
    </row>
    <row r="2" spans="1:31" ht="5.25" customHeight="1"/>
    <row r="3" spans="1:31" ht="27.75" customHeight="1">
      <c r="A3" s="212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43" t="s">
        <v>129</v>
      </c>
    </row>
    <row r="5" spans="1:31" ht="12.75" customHeight="1">
      <c r="A5" s="12" t="s">
        <v>53</v>
      </c>
    </row>
    <row r="6" spans="1:31" s="19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19" customFormat="1" ht="12.75" customHeight="1">
      <c r="A7" s="192"/>
      <c r="B7" s="180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39"/>
      <c r="X7" s="239"/>
      <c r="Y7" s="239"/>
      <c r="Z7" s="194" t="s">
        <v>196</v>
      </c>
      <c r="AA7" s="194"/>
      <c r="AB7" s="194"/>
      <c r="AC7" s="239"/>
      <c r="AD7" s="239"/>
      <c r="AE7" s="239"/>
    </row>
    <row r="8" spans="1:31" s="19" customFormat="1" ht="88.5" customHeight="1">
      <c r="A8" s="193"/>
      <c r="B8" s="180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19" customFormat="1" hidden="1">
      <c r="A9" s="112"/>
      <c r="B9" s="111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</row>
    <row r="10" spans="1:31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4">
        <v>18.019300000000001</v>
      </c>
      <c r="C11" s="44">
        <v>18.858000000000001</v>
      </c>
      <c r="D11" s="44">
        <v>17.561699999999998</v>
      </c>
      <c r="E11" s="44">
        <v>17.341699999999999</v>
      </c>
      <c r="F11" s="44">
        <v>18.924700000000001</v>
      </c>
      <c r="G11" s="44">
        <v>17.989999999999998</v>
      </c>
      <c r="H11" s="44">
        <v>18.249300000000002</v>
      </c>
      <c r="I11" s="44">
        <v>18.858000000000001</v>
      </c>
      <c r="J11" s="44">
        <v>17.887699999999999</v>
      </c>
      <c r="K11" s="44">
        <v>17.482199999999999</v>
      </c>
      <c r="L11" s="44">
        <v>21.927</v>
      </c>
      <c r="M11" s="44">
        <v>17.989999999999998</v>
      </c>
      <c r="N11" s="44">
        <v>13.8819</v>
      </c>
      <c r="O11" s="44">
        <v>0.05</v>
      </c>
      <c r="P11" s="44">
        <v>13.8819</v>
      </c>
      <c r="Q11" s="44">
        <v>13</v>
      </c>
      <c r="R11" s="44">
        <v>14.3184</v>
      </c>
      <c r="S11" s="44">
        <v>0</v>
      </c>
      <c r="T11" s="156" t="s">
        <v>188</v>
      </c>
      <c r="U11" s="156" t="s">
        <v>188</v>
      </c>
      <c r="V11" s="156" t="s">
        <v>188</v>
      </c>
      <c r="W11" s="156" t="s">
        <v>188</v>
      </c>
      <c r="X11" s="156" t="s">
        <v>188</v>
      </c>
      <c r="Y11" s="156" t="s">
        <v>188</v>
      </c>
      <c r="Z11" s="156" t="s">
        <v>188</v>
      </c>
      <c r="AA11" s="156" t="s">
        <v>188</v>
      </c>
      <c r="AB11" s="156" t="s">
        <v>188</v>
      </c>
      <c r="AC11" s="156" t="s">
        <v>188</v>
      </c>
      <c r="AD11" s="156" t="s">
        <v>188</v>
      </c>
      <c r="AE11" s="156" t="s">
        <v>188</v>
      </c>
    </row>
    <row r="12" spans="1:31" hidden="1" outlineLevel="1">
      <c r="A12" s="8">
        <v>40575</v>
      </c>
      <c r="B12" s="44">
        <v>16.9315</v>
      </c>
      <c r="C12" s="44">
        <v>18.866099999999999</v>
      </c>
      <c r="D12" s="44">
        <v>16.1174</v>
      </c>
      <c r="E12" s="44">
        <v>16.230599999999999</v>
      </c>
      <c r="F12" s="44">
        <v>15.885999999999999</v>
      </c>
      <c r="G12" s="44">
        <v>20.569700000000001</v>
      </c>
      <c r="H12" s="44">
        <v>17.6355</v>
      </c>
      <c r="I12" s="44">
        <v>18.866099999999999</v>
      </c>
      <c r="J12" s="44">
        <v>16.9955</v>
      </c>
      <c r="K12" s="44">
        <v>16.230599999999999</v>
      </c>
      <c r="L12" s="44">
        <v>20.0413</v>
      </c>
      <c r="M12" s="44">
        <v>20.569700000000001</v>
      </c>
      <c r="N12" s="44">
        <v>12.3947</v>
      </c>
      <c r="O12" s="44">
        <v>0.05</v>
      </c>
      <c r="P12" s="44">
        <v>12.3947</v>
      </c>
      <c r="Q12" s="44" t="s">
        <v>271</v>
      </c>
      <c r="R12" s="44">
        <v>12.3947</v>
      </c>
      <c r="S12" s="44">
        <v>0</v>
      </c>
      <c r="T12" s="156" t="s">
        <v>188</v>
      </c>
      <c r="U12" s="156" t="s">
        <v>188</v>
      </c>
      <c r="V12" s="156" t="s">
        <v>188</v>
      </c>
      <c r="W12" s="156" t="s">
        <v>188</v>
      </c>
      <c r="X12" s="156" t="s">
        <v>188</v>
      </c>
      <c r="Y12" s="156" t="s">
        <v>188</v>
      </c>
      <c r="Z12" s="156" t="s">
        <v>188</v>
      </c>
      <c r="AA12" s="156" t="s">
        <v>188</v>
      </c>
      <c r="AB12" s="156" t="s">
        <v>188</v>
      </c>
      <c r="AC12" s="156" t="s">
        <v>188</v>
      </c>
      <c r="AD12" s="156" t="s">
        <v>188</v>
      </c>
      <c r="AE12" s="156" t="s">
        <v>188</v>
      </c>
    </row>
    <row r="13" spans="1:31" hidden="1" outlineLevel="1">
      <c r="A13" s="8">
        <v>40603</v>
      </c>
      <c r="B13" s="44">
        <v>15.396699999999999</v>
      </c>
      <c r="C13" s="44">
        <v>18.853400000000001</v>
      </c>
      <c r="D13" s="44">
        <v>14.821300000000001</v>
      </c>
      <c r="E13" s="44">
        <v>15.666</v>
      </c>
      <c r="F13" s="44">
        <v>13.1701</v>
      </c>
      <c r="G13" s="44">
        <v>23.435400000000001</v>
      </c>
      <c r="H13" s="44">
        <v>17.9528</v>
      </c>
      <c r="I13" s="44">
        <v>18.853400000000001</v>
      </c>
      <c r="J13" s="44">
        <v>17.632200000000001</v>
      </c>
      <c r="K13" s="44">
        <v>16.964500000000001</v>
      </c>
      <c r="L13" s="44">
        <v>18.655999999999999</v>
      </c>
      <c r="M13" s="44">
        <v>23.435400000000001</v>
      </c>
      <c r="N13" s="44">
        <v>12.3536</v>
      </c>
      <c r="O13" s="44">
        <v>0.05</v>
      </c>
      <c r="P13" s="44">
        <v>12.3536</v>
      </c>
      <c r="Q13" s="44">
        <v>13.913500000000001</v>
      </c>
      <c r="R13" s="44">
        <v>10.9855</v>
      </c>
      <c r="S13" s="44">
        <v>0</v>
      </c>
      <c r="T13" s="156" t="s">
        <v>188</v>
      </c>
      <c r="U13" s="156" t="s">
        <v>188</v>
      </c>
      <c r="V13" s="156" t="s">
        <v>188</v>
      </c>
      <c r="W13" s="156" t="s">
        <v>188</v>
      </c>
      <c r="X13" s="156" t="s">
        <v>188</v>
      </c>
      <c r="Y13" s="156" t="s">
        <v>188</v>
      </c>
      <c r="Z13" s="156" t="s">
        <v>188</v>
      </c>
      <c r="AA13" s="156" t="s">
        <v>188</v>
      </c>
      <c r="AB13" s="156" t="s">
        <v>188</v>
      </c>
      <c r="AC13" s="156" t="s">
        <v>188</v>
      </c>
      <c r="AD13" s="156" t="s">
        <v>188</v>
      </c>
      <c r="AE13" s="156" t="s">
        <v>188</v>
      </c>
    </row>
    <row r="14" spans="1:31" hidden="1" outlineLevel="1">
      <c r="A14" s="8">
        <v>40634</v>
      </c>
      <c r="B14" s="44">
        <v>16.683900000000001</v>
      </c>
      <c r="C14" s="44">
        <v>18.474900000000002</v>
      </c>
      <c r="D14" s="44">
        <v>16.250800000000002</v>
      </c>
      <c r="E14" s="44">
        <v>15.8666</v>
      </c>
      <c r="F14" s="44">
        <v>18.110700000000001</v>
      </c>
      <c r="G14" s="44">
        <v>17.989999999999998</v>
      </c>
      <c r="H14" s="44">
        <v>17.5777</v>
      </c>
      <c r="I14" s="44">
        <v>18.474900000000002</v>
      </c>
      <c r="J14" s="44">
        <v>17.2212</v>
      </c>
      <c r="K14" s="44">
        <v>16.726900000000001</v>
      </c>
      <c r="L14" s="44">
        <v>18.599</v>
      </c>
      <c r="M14" s="44">
        <v>17.989999999999998</v>
      </c>
      <c r="N14" s="44">
        <v>14.7423</v>
      </c>
      <c r="O14" s="44">
        <v>0.05</v>
      </c>
      <c r="P14" s="44">
        <v>14.7423</v>
      </c>
      <c r="Q14" s="44">
        <v>14.8553</v>
      </c>
      <c r="R14" s="44">
        <v>10.6456</v>
      </c>
      <c r="S14" s="44">
        <v>0</v>
      </c>
      <c r="T14" s="156" t="s">
        <v>188</v>
      </c>
      <c r="U14" s="156" t="s">
        <v>188</v>
      </c>
      <c r="V14" s="156" t="s">
        <v>188</v>
      </c>
      <c r="W14" s="156" t="s">
        <v>188</v>
      </c>
      <c r="X14" s="156" t="s">
        <v>188</v>
      </c>
      <c r="Y14" s="156" t="s">
        <v>188</v>
      </c>
      <c r="Z14" s="156" t="s">
        <v>188</v>
      </c>
      <c r="AA14" s="156" t="s">
        <v>188</v>
      </c>
      <c r="AB14" s="156" t="s">
        <v>188</v>
      </c>
      <c r="AC14" s="156" t="s">
        <v>188</v>
      </c>
      <c r="AD14" s="156" t="s">
        <v>188</v>
      </c>
      <c r="AE14" s="156" t="s">
        <v>188</v>
      </c>
    </row>
    <row r="15" spans="1:31" hidden="1" outlineLevel="1">
      <c r="A15" s="8">
        <v>40664</v>
      </c>
      <c r="B15" s="44">
        <v>15.0283</v>
      </c>
      <c r="C15" s="44">
        <v>18.0322</v>
      </c>
      <c r="D15" s="44">
        <v>14.2957</v>
      </c>
      <c r="E15" s="44">
        <v>15.705299999999999</v>
      </c>
      <c r="F15" s="44">
        <v>15.676500000000001</v>
      </c>
      <c r="G15" s="44">
        <v>5.2816000000000001</v>
      </c>
      <c r="H15" s="44">
        <v>17.818999999999999</v>
      </c>
      <c r="I15" s="44">
        <v>18.0322</v>
      </c>
      <c r="J15" s="44">
        <v>17.714200000000002</v>
      </c>
      <c r="K15" s="44">
        <v>17.263500000000001</v>
      </c>
      <c r="L15" s="44">
        <v>19.227900000000002</v>
      </c>
      <c r="M15" s="44">
        <v>17.989999999999998</v>
      </c>
      <c r="N15" s="44">
        <v>10.9328</v>
      </c>
      <c r="O15" s="44">
        <v>0.05</v>
      </c>
      <c r="P15" s="44">
        <v>10.9328</v>
      </c>
      <c r="Q15" s="44">
        <v>13.873900000000001</v>
      </c>
      <c r="R15" s="44">
        <v>6.6853999999999996</v>
      </c>
      <c r="S15" s="44">
        <v>5.2401</v>
      </c>
      <c r="T15" s="156" t="s">
        <v>188</v>
      </c>
      <c r="U15" s="156" t="s">
        <v>188</v>
      </c>
      <c r="V15" s="156" t="s">
        <v>188</v>
      </c>
      <c r="W15" s="156" t="s">
        <v>188</v>
      </c>
      <c r="X15" s="156" t="s">
        <v>188</v>
      </c>
      <c r="Y15" s="156" t="s">
        <v>188</v>
      </c>
      <c r="Z15" s="156" t="s">
        <v>188</v>
      </c>
      <c r="AA15" s="156" t="s">
        <v>188</v>
      </c>
      <c r="AB15" s="156" t="s">
        <v>188</v>
      </c>
      <c r="AC15" s="156" t="s">
        <v>188</v>
      </c>
      <c r="AD15" s="156" t="s">
        <v>188</v>
      </c>
      <c r="AE15" s="156" t="s">
        <v>188</v>
      </c>
    </row>
    <row r="16" spans="1:31" hidden="1" outlineLevel="1">
      <c r="A16" s="8">
        <v>40695</v>
      </c>
      <c r="B16" s="44">
        <v>15.6745</v>
      </c>
      <c r="C16" s="44">
        <v>18.770199999999999</v>
      </c>
      <c r="D16" s="44">
        <v>15.023099999999999</v>
      </c>
      <c r="E16" s="44">
        <v>14.7494</v>
      </c>
      <c r="F16" s="44">
        <v>19.437000000000001</v>
      </c>
      <c r="G16" s="44">
        <v>18.611699999999999</v>
      </c>
      <c r="H16" s="44">
        <v>17.530799999999999</v>
      </c>
      <c r="I16" s="44">
        <v>18.770199999999999</v>
      </c>
      <c r="J16" s="44">
        <v>16.978899999999999</v>
      </c>
      <c r="K16" s="44">
        <v>16.6022</v>
      </c>
      <c r="L16" s="44">
        <v>19.880199999999999</v>
      </c>
      <c r="M16" s="44">
        <v>18.611699999999999</v>
      </c>
      <c r="N16" s="44">
        <v>13.2707</v>
      </c>
      <c r="O16" s="44">
        <v>0.05</v>
      </c>
      <c r="P16" s="44">
        <v>13.2707</v>
      </c>
      <c r="Q16" s="44">
        <v>13.2699</v>
      </c>
      <c r="R16" s="44">
        <v>13.3797</v>
      </c>
      <c r="S16" s="44">
        <v>0</v>
      </c>
      <c r="T16" s="156" t="s">
        <v>188</v>
      </c>
      <c r="U16" s="156" t="s">
        <v>188</v>
      </c>
      <c r="V16" s="156" t="s">
        <v>188</v>
      </c>
      <c r="W16" s="156" t="s">
        <v>188</v>
      </c>
      <c r="X16" s="156" t="s">
        <v>188</v>
      </c>
      <c r="Y16" s="156" t="s">
        <v>188</v>
      </c>
      <c r="Z16" s="156" t="s">
        <v>188</v>
      </c>
      <c r="AA16" s="156" t="s">
        <v>188</v>
      </c>
      <c r="AB16" s="156" t="s">
        <v>188</v>
      </c>
      <c r="AC16" s="156" t="s">
        <v>188</v>
      </c>
      <c r="AD16" s="156" t="s">
        <v>188</v>
      </c>
      <c r="AE16" s="156" t="s">
        <v>188</v>
      </c>
    </row>
    <row r="17" spans="1:31" hidden="1" outlineLevel="1">
      <c r="A17" s="8">
        <v>40725</v>
      </c>
      <c r="B17" s="44">
        <v>15.6554</v>
      </c>
      <c r="C17" s="44">
        <v>17.382200000000001</v>
      </c>
      <c r="D17" s="44">
        <v>15.4246</v>
      </c>
      <c r="E17" s="44">
        <v>15.0976</v>
      </c>
      <c r="F17" s="44">
        <v>17.066099999999999</v>
      </c>
      <c r="G17" s="44">
        <v>27.877300000000002</v>
      </c>
      <c r="H17" s="44">
        <v>16.786200000000001</v>
      </c>
      <c r="I17" s="44">
        <v>17.382200000000001</v>
      </c>
      <c r="J17" s="44">
        <v>16.6602</v>
      </c>
      <c r="K17" s="44">
        <v>16.211400000000001</v>
      </c>
      <c r="L17" s="44">
        <v>18.207899999999999</v>
      </c>
      <c r="M17" s="44">
        <v>27.877300000000002</v>
      </c>
      <c r="N17" s="44">
        <v>13.299200000000001</v>
      </c>
      <c r="O17" s="44">
        <v>0.05</v>
      </c>
      <c r="P17" s="44">
        <v>13.299200000000001</v>
      </c>
      <c r="Q17" s="44">
        <v>13.339399999999999</v>
      </c>
      <c r="R17" s="44">
        <v>12.3551</v>
      </c>
      <c r="S17" s="44">
        <v>0</v>
      </c>
      <c r="T17" s="156" t="s">
        <v>188</v>
      </c>
      <c r="U17" s="156" t="s">
        <v>188</v>
      </c>
      <c r="V17" s="156" t="s">
        <v>188</v>
      </c>
      <c r="W17" s="156" t="s">
        <v>188</v>
      </c>
      <c r="X17" s="156" t="s">
        <v>188</v>
      </c>
      <c r="Y17" s="156" t="s">
        <v>188</v>
      </c>
      <c r="Z17" s="156" t="s">
        <v>188</v>
      </c>
      <c r="AA17" s="156" t="s">
        <v>188</v>
      </c>
      <c r="AB17" s="156" t="s">
        <v>188</v>
      </c>
      <c r="AC17" s="156" t="s">
        <v>188</v>
      </c>
      <c r="AD17" s="156" t="s">
        <v>188</v>
      </c>
      <c r="AE17" s="156" t="s">
        <v>188</v>
      </c>
    </row>
    <row r="18" spans="1:31" hidden="1" outlineLevel="1">
      <c r="A18" s="8">
        <v>40756</v>
      </c>
      <c r="B18" s="44">
        <v>15.665900000000001</v>
      </c>
      <c r="C18" s="44">
        <v>16.739599999999999</v>
      </c>
      <c r="D18" s="44">
        <v>15.349299999999999</v>
      </c>
      <c r="E18" s="44">
        <v>15.092700000000001</v>
      </c>
      <c r="F18" s="44">
        <v>17.6081</v>
      </c>
      <c r="G18" s="44">
        <v>0</v>
      </c>
      <c r="H18" s="44">
        <v>16.575500000000002</v>
      </c>
      <c r="I18" s="44">
        <v>16.739599999999999</v>
      </c>
      <c r="J18" s="44">
        <v>16.5016</v>
      </c>
      <c r="K18" s="44">
        <v>16.2623</v>
      </c>
      <c r="L18" s="44">
        <v>17.901599999999998</v>
      </c>
      <c r="M18" s="44">
        <v>0</v>
      </c>
      <c r="N18" s="44">
        <v>13.166600000000001</v>
      </c>
      <c r="O18" s="44">
        <v>0.05</v>
      </c>
      <c r="P18" s="44">
        <v>13.166600000000001</v>
      </c>
      <c r="Q18" s="44">
        <v>13.164199999999999</v>
      </c>
      <c r="R18" s="44">
        <v>13.2957</v>
      </c>
      <c r="S18" s="44">
        <v>0</v>
      </c>
      <c r="T18" s="156" t="s">
        <v>188</v>
      </c>
      <c r="U18" s="156" t="s">
        <v>188</v>
      </c>
      <c r="V18" s="156" t="s">
        <v>188</v>
      </c>
      <c r="W18" s="156" t="s">
        <v>188</v>
      </c>
      <c r="X18" s="156" t="s">
        <v>188</v>
      </c>
      <c r="Y18" s="156" t="s">
        <v>188</v>
      </c>
      <c r="Z18" s="156" t="s">
        <v>188</v>
      </c>
      <c r="AA18" s="156" t="s">
        <v>188</v>
      </c>
      <c r="AB18" s="156" t="s">
        <v>188</v>
      </c>
      <c r="AC18" s="156" t="s">
        <v>188</v>
      </c>
      <c r="AD18" s="156" t="s">
        <v>188</v>
      </c>
      <c r="AE18" s="156" t="s">
        <v>188</v>
      </c>
    </row>
    <row r="19" spans="1:31" hidden="1" outlineLevel="1">
      <c r="A19" s="8">
        <v>40787</v>
      </c>
      <c r="B19" s="44">
        <v>15.0335</v>
      </c>
      <c r="C19" s="44">
        <v>16.8264</v>
      </c>
      <c r="D19" s="44">
        <v>14.6576</v>
      </c>
      <c r="E19" s="44">
        <v>13.9726</v>
      </c>
      <c r="F19" s="44">
        <v>17.399999999999999</v>
      </c>
      <c r="G19" s="44">
        <v>17.650400000000001</v>
      </c>
      <c r="H19" s="44">
        <v>16.901399999999999</v>
      </c>
      <c r="I19" s="44">
        <v>16.8264</v>
      </c>
      <c r="J19" s="44">
        <v>16.939599999999999</v>
      </c>
      <c r="K19" s="44">
        <v>16.069800000000001</v>
      </c>
      <c r="L19" s="44">
        <v>18.664400000000001</v>
      </c>
      <c r="M19" s="44">
        <v>17.718699999999998</v>
      </c>
      <c r="N19" s="44">
        <v>13.0685</v>
      </c>
      <c r="O19" s="44">
        <v>0.05</v>
      </c>
      <c r="P19" s="44">
        <v>13.0685</v>
      </c>
      <c r="Q19" s="44">
        <v>13.049899999999999</v>
      </c>
      <c r="R19" s="44">
        <v>13.5091</v>
      </c>
      <c r="S19" s="44">
        <v>8</v>
      </c>
      <c r="T19" s="156" t="s">
        <v>188</v>
      </c>
      <c r="U19" s="156" t="s">
        <v>188</v>
      </c>
      <c r="V19" s="156" t="s">
        <v>188</v>
      </c>
      <c r="W19" s="156" t="s">
        <v>188</v>
      </c>
      <c r="X19" s="156" t="s">
        <v>188</v>
      </c>
      <c r="Y19" s="156" t="s">
        <v>188</v>
      </c>
      <c r="Z19" s="156" t="s">
        <v>188</v>
      </c>
      <c r="AA19" s="156" t="s">
        <v>188</v>
      </c>
      <c r="AB19" s="156" t="s">
        <v>188</v>
      </c>
      <c r="AC19" s="156" t="s">
        <v>188</v>
      </c>
      <c r="AD19" s="156" t="s">
        <v>188</v>
      </c>
      <c r="AE19" s="156" t="s">
        <v>188</v>
      </c>
    </row>
    <row r="20" spans="1:31" hidden="1" outlineLevel="1">
      <c r="A20" s="8">
        <v>40817</v>
      </c>
      <c r="B20" s="44">
        <v>15.194900000000001</v>
      </c>
      <c r="C20" s="44">
        <v>15.706799999999999</v>
      </c>
      <c r="D20" s="44">
        <v>14.9902</v>
      </c>
      <c r="E20" s="44">
        <v>14.547800000000001</v>
      </c>
      <c r="F20" s="44">
        <v>18.208400000000001</v>
      </c>
      <c r="G20" s="44">
        <v>18.866</v>
      </c>
      <c r="H20" s="44">
        <v>16.721699999999998</v>
      </c>
      <c r="I20" s="44">
        <v>15.706799999999999</v>
      </c>
      <c r="J20" s="44">
        <v>17.693999999999999</v>
      </c>
      <c r="K20" s="44">
        <v>17.206600000000002</v>
      </c>
      <c r="L20" s="44">
        <v>19.427199999999999</v>
      </c>
      <c r="M20" s="44">
        <v>18.866</v>
      </c>
      <c r="N20" s="44">
        <v>13.053100000000001</v>
      </c>
      <c r="O20" s="44">
        <v>0.05</v>
      </c>
      <c r="P20" s="44">
        <v>13.053100000000001</v>
      </c>
      <c r="Q20" s="44">
        <v>12.984299999999999</v>
      </c>
      <c r="R20" s="44">
        <v>14.37</v>
      </c>
      <c r="S20" s="44">
        <v>0</v>
      </c>
      <c r="T20" s="156" t="s">
        <v>188</v>
      </c>
      <c r="U20" s="156" t="s">
        <v>188</v>
      </c>
      <c r="V20" s="156" t="s">
        <v>188</v>
      </c>
      <c r="W20" s="156" t="s">
        <v>188</v>
      </c>
      <c r="X20" s="156" t="s">
        <v>188</v>
      </c>
      <c r="Y20" s="156" t="s">
        <v>188</v>
      </c>
      <c r="Z20" s="156" t="s">
        <v>188</v>
      </c>
      <c r="AA20" s="156" t="s">
        <v>188</v>
      </c>
      <c r="AB20" s="156" t="s">
        <v>188</v>
      </c>
      <c r="AC20" s="156" t="s">
        <v>188</v>
      </c>
      <c r="AD20" s="156" t="s">
        <v>188</v>
      </c>
      <c r="AE20" s="156" t="s">
        <v>188</v>
      </c>
    </row>
    <row r="21" spans="1:31" hidden="1" outlineLevel="1">
      <c r="A21" s="8">
        <v>40848</v>
      </c>
      <c r="B21" s="44">
        <v>14.2468</v>
      </c>
      <c r="C21" s="44">
        <v>15.6716</v>
      </c>
      <c r="D21" s="44">
        <v>13.910500000000001</v>
      </c>
      <c r="E21" s="44">
        <v>14.037000000000001</v>
      </c>
      <c r="F21" s="44">
        <v>18.333300000000001</v>
      </c>
      <c r="G21" s="44">
        <v>5.2599</v>
      </c>
      <c r="H21" s="44">
        <v>16.8887</v>
      </c>
      <c r="I21" s="44">
        <v>15.6716</v>
      </c>
      <c r="J21" s="44">
        <v>18.638100000000001</v>
      </c>
      <c r="K21" s="44">
        <v>18.5623</v>
      </c>
      <c r="L21" s="44">
        <v>18.9054</v>
      </c>
      <c r="M21" s="44">
        <v>17.989999999999998</v>
      </c>
      <c r="N21" s="44">
        <v>12.9817</v>
      </c>
      <c r="O21" s="44">
        <v>0</v>
      </c>
      <c r="P21" s="44">
        <v>12.9817</v>
      </c>
      <c r="Q21" s="44">
        <v>13.312900000000001</v>
      </c>
      <c r="R21" s="44">
        <v>12.619899999999999</v>
      </c>
      <c r="S21" s="44">
        <v>5.2272999999999996</v>
      </c>
      <c r="T21" s="156" t="s">
        <v>188</v>
      </c>
      <c r="U21" s="156" t="s">
        <v>188</v>
      </c>
      <c r="V21" s="156" t="s">
        <v>188</v>
      </c>
      <c r="W21" s="156" t="s">
        <v>188</v>
      </c>
      <c r="X21" s="156" t="s">
        <v>188</v>
      </c>
      <c r="Y21" s="156" t="s">
        <v>188</v>
      </c>
      <c r="Z21" s="156" t="s">
        <v>188</v>
      </c>
      <c r="AA21" s="156" t="s">
        <v>188</v>
      </c>
      <c r="AB21" s="156" t="s">
        <v>188</v>
      </c>
      <c r="AC21" s="156" t="s">
        <v>188</v>
      </c>
      <c r="AD21" s="156" t="s">
        <v>188</v>
      </c>
      <c r="AE21" s="156" t="s">
        <v>188</v>
      </c>
    </row>
    <row r="22" spans="1:31" hidden="1" outlineLevel="1">
      <c r="A22" s="8">
        <v>40878</v>
      </c>
      <c r="B22" s="44">
        <v>16.2224</v>
      </c>
      <c r="C22" s="44">
        <v>15.9002</v>
      </c>
      <c r="D22" s="44">
        <v>16.332999999999998</v>
      </c>
      <c r="E22" s="44">
        <v>16.0533</v>
      </c>
      <c r="F22" s="44">
        <v>17.9194</v>
      </c>
      <c r="G22" s="44">
        <v>15.023099999999999</v>
      </c>
      <c r="H22" s="44">
        <v>18.285799999999998</v>
      </c>
      <c r="I22" s="44">
        <v>15.9002</v>
      </c>
      <c r="J22" s="44">
        <v>20.776800000000001</v>
      </c>
      <c r="K22" s="44">
        <v>22.563500000000001</v>
      </c>
      <c r="L22" s="44">
        <v>18.824200000000001</v>
      </c>
      <c r="M22" s="44">
        <v>15.023099999999999</v>
      </c>
      <c r="N22" s="44">
        <v>14.156700000000001</v>
      </c>
      <c r="O22" s="44">
        <v>0</v>
      </c>
      <c r="P22" s="44">
        <v>14.156700000000001</v>
      </c>
      <c r="Q22" s="44">
        <v>14.2209</v>
      </c>
      <c r="R22" s="44">
        <v>12.1959</v>
      </c>
      <c r="S22" s="44">
        <v>0</v>
      </c>
      <c r="T22" s="156" t="s">
        <v>188</v>
      </c>
      <c r="U22" s="156" t="s">
        <v>188</v>
      </c>
      <c r="V22" s="156" t="s">
        <v>188</v>
      </c>
      <c r="W22" s="156" t="s">
        <v>188</v>
      </c>
      <c r="X22" s="156" t="s">
        <v>188</v>
      </c>
      <c r="Y22" s="156" t="s">
        <v>188</v>
      </c>
      <c r="Z22" s="156" t="s">
        <v>188</v>
      </c>
      <c r="AA22" s="156" t="s">
        <v>188</v>
      </c>
      <c r="AB22" s="156" t="s">
        <v>188</v>
      </c>
      <c r="AC22" s="156" t="s">
        <v>188</v>
      </c>
      <c r="AD22" s="156" t="s">
        <v>188</v>
      </c>
      <c r="AE22" s="156" t="s">
        <v>188</v>
      </c>
    </row>
    <row r="23" spans="1:31" hidden="1" outlineLevel="1">
      <c r="A23" s="8">
        <v>40909</v>
      </c>
      <c r="B23" s="44">
        <v>15.469200000000001</v>
      </c>
      <c r="C23" s="44">
        <v>17.032699999999998</v>
      </c>
      <c r="D23" s="44">
        <v>14.8573</v>
      </c>
      <c r="E23" s="44">
        <v>14.5746</v>
      </c>
      <c r="F23" s="44">
        <v>19.688099999999999</v>
      </c>
      <c r="G23" s="44">
        <v>0</v>
      </c>
      <c r="H23" s="44">
        <v>17.8475</v>
      </c>
      <c r="I23" s="44">
        <v>17.032699999999998</v>
      </c>
      <c r="J23" s="44">
        <v>19.763200000000001</v>
      </c>
      <c r="K23" s="44">
        <v>19.694099999999999</v>
      </c>
      <c r="L23" s="44">
        <v>19.908100000000001</v>
      </c>
      <c r="M23" s="44">
        <v>0</v>
      </c>
      <c r="N23" s="44">
        <v>13.8774</v>
      </c>
      <c r="O23" s="44">
        <v>0</v>
      </c>
      <c r="P23" s="44">
        <v>13.8774</v>
      </c>
      <c r="Q23" s="44">
        <v>13.8813</v>
      </c>
      <c r="R23" s="44">
        <v>11.666399999999999</v>
      </c>
      <c r="S23" s="44">
        <v>0</v>
      </c>
      <c r="T23" s="156" t="s">
        <v>188</v>
      </c>
      <c r="U23" s="156" t="s">
        <v>188</v>
      </c>
      <c r="V23" s="156" t="s">
        <v>188</v>
      </c>
      <c r="W23" s="156" t="s">
        <v>188</v>
      </c>
      <c r="X23" s="156" t="s">
        <v>188</v>
      </c>
      <c r="Y23" s="156" t="s">
        <v>188</v>
      </c>
      <c r="Z23" s="156" t="s">
        <v>188</v>
      </c>
      <c r="AA23" s="156" t="s">
        <v>188</v>
      </c>
      <c r="AB23" s="156" t="s">
        <v>188</v>
      </c>
      <c r="AC23" s="156" t="s">
        <v>188</v>
      </c>
      <c r="AD23" s="156" t="s">
        <v>188</v>
      </c>
      <c r="AE23" s="156" t="s">
        <v>188</v>
      </c>
    </row>
    <row r="24" spans="1:31" hidden="1" outlineLevel="1">
      <c r="A24" s="8">
        <v>40940</v>
      </c>
      <c r="B24" s="44">
        <v>16.674299999999999</v>
      </c>
      <c r="C24" s="44">
        <v>19.014199999999999</v>
      </c>
      <c r="D24" s="44">
        <v>15.401400000000001</v>
      </c>
      <c r="E24" s="44">
        <v>14.8834</v>
      </c>
      <c r="F24" s="44">
        <v>20.5412</v>
      </c>
      <c r="G24" s="44">
        <v>16.485099999999999</v>
      </c>
      <c r="H24" s="44">
        <v>19.208200000000001</v>
      </c>
      <c r="I24" s="44">
        <v>19.014199999999999</v>
      </c>
      <c r="J24" s="44">
        <v>19.5318</v>
      </c>
      <c r="K24" s="44">
        <v>19.4755</v>
      </c>
      <c r="L24" s="44">
        <v>20.563300000000002</v>
      </c>
      <c r="M24" s="44">
        <v>16.485099999999999</v>
      </c>
      <c r="N24" s="44">
        <v>13.401</v>
      </c>
      <c r="O24" s="44">
        <v>0</v>
      </c>
      <c r="P24" s="44">
        <v>13.401</v>
      </c>
      <c r="Q24" s="44">
        <v>13.4018</v>
      </c>
      <c r="R24" s="44">
        <v>10.199999999999999</v>
      </c>
      <c r="S24" s="44">
        <v>0</v>
      </c>
      <c r="T24" s="156" t="s">
        <v>188</v>
      </c>
      <c r="U24" s="156" t="s">
        <v>188</v>
      </c>
      <c r="V24" s="156" t="s">
        <v>188</v>
      </c>
      <c r="W24" s="156" t="s">
        <v>188</v>
      </c>
      <c r="X24" s="156" t="s">
        <v>188</v>
      </c>
      <c r="Y24" s="156" t="s">
        <v>188</v>
      </c>
      <c r="Z24" s="156" t="s">
        <v>188</v>
      </c>
      <c r="AA24" s="156" t="s">
        <v>188</v>
      </c>
      <c r="AB24" s="156" t="s">
        <v>188</v>
      </c>
      <c r="AC24" s="156" t="s">
        <v>188</v>
      </c>
      <c r="AD24" s="156" t="s">
        <v>188</v>
      </c>
      <c r="AE24" s="156" t="s">
        <v>188</v>
      </c>
    </row>
    <row r="25" spans="1:31" hidden="1" outlineLevel="1">
      <c r="A25" s="8">
        <v>40969</v>
      </c>
      <c r="B25" s="44">
        <v>17.752400000000002</v>
      </c>
      <c r="C25" s="44">
        <v>19.061699999999998</v>
      </c>
      <c r="D25" s="44">
        <v>16.9255</v>
      </c>
      <c r="E25" s="44">
        <v>16.441400000000002</v>
      </c>
      <c r="F25" s="44">
        <v>20.3658</v>
      </c>
      <c r="G25" s="44">
        <v>0</v>
      </c>
      <c r="H25" s="44">
        <v>18.917200000000001</v>
      </c>
      <c r="I25" s="44">
        <v>19.061699999999998</v>
      </c>
      <c r="J25" s="44">
        <v>18.796900000000001</v>
      </c>
      <c r="K25" s="44">
        <v>18.464700000000001</v>
      </c>
      <c r="L25" s="44">
        <v>20.542200000000001</v>
      </c>
      <c r="M25" s="44">
        <v>0</v>
      </c>
      <c r="N25" s="44">
        <v>11.051500000000001</v>
      </c>
      <c r="O25" s="44">
        <v>0</v>
      </c>
      <c r="P25" s="44">
        <v>11.051500000000001</v>
      </c>
      <c r="Q25" s="44">
        <v>11.058999999999999</v>
      </c>
      <c r="R25" s="44">
        <v>10.199999999999999</v>
      </c>
      <c r="S25" s="44">
        <v>0</v>
      </c>
      <c r="T25" s="156" t="s">
        <v>188</v>
      </c>
      <c r="U25" s="156" t="s">
        <v>188</v>
      </c>
      <c r="V25" s="156" t="s">
        <v>188</v>
      </c>
      <c r="W25" s="156" t="s">
        <v>188</v>
      </c>
      <c r="X25" s="156" t="s">
        <v>188</v>
      </c>
      <c r="Y25" s="156" t="s">
        <v>188</v>
      </c>
      <c r="Z25" s="156" t="s">
        <v>188</v>
      </c>
      <c r="AA25" s="156" t="s">
        <v>188</v>
      </c>
      <c r="AB25" s="156" t="s">
        <v>188</v>
      </c>
      <c r="AC25" s="156" t="s">
        <v>188</v>
      </c>
      <c r="AD25" s="156" t="s">
        <v>188</v>
      </c>
      <c r="AE25" s="156" t="s">
        <v>188</v>
      </c>
    </row>
    <row r="26" spans="1:31" hidden="1" outlineLevel="1">
      <c r="A26" s="8">
        <v>41000</v>
      </c>
      <c r="B26" s="44">
        <v>18.048500000000001</v>
      </c>
      <c r="C26" s="44">
        <v>18.5883</v>
      </c>
      <c r="D26" s="44">
        <v>17.6737</v>
      </c>
      <c r="E26" s="44">
        <v>16.946400000000001</v>
      </c>
      <c r="F26" s="44">
        <v>20.3735</v>
      </c>
      <c r="G26" s="44">
        <v>23</v>
      </c>
      <c r="H26" s="44">
        <v>19.367100000000001</v>
      </c>
      <c r="I26" s="44">
        <v>18.5883</v>
      </c>
      <c r="J26" s="44">
        <v>20.113499999999998</v>
      </c>
      <c r="K26" s="44">
        <v>19.9255</v>
      </c>
      <c r="L26" s="44">
        <v>20.578700000000001</v>
      </c>
      <c r="M26" s="44">
        <v>23</v>
      </c>
      <c r="N26" s="44">
        <v>11.2639</v>
      </c>
      <c r="O26" s="44">
        <v>0</v>
      </c>
      <c r="P26" s="44">
        <v>11.2639</v>
      </c>
      <c r="Q26" s="44">
        <v>11.2738</v>
      </c>
      <c r="R26" s="44">
        <v>10.6532</v>
      </c>
      <c r="S26" s="44">
        <v>0</v>
      </c>
      <c r="T26" s="156" t="s">
        <v>188</v>
      </c>
      <c r="U26" s="156" t="s">
        <v>188</v>
      </c>
      <c r="V26" s="156" t="s">
        <v>188</v>
      </c>
      <c r="W26" s="156" t="s">
        <v>188</v>
      </c>
      <c r="X26" s="156" t="s">
        <v>188</v>
      </c>
      <c r="Y26" s="156" t="s">
        <v>188</v>
      </c>
      <c r="Z26" s="156" t="s">
        <v>188</v>
      </c>
      <c r="AA26" s="156" t="s">
        <v>188</v>
      </c>
      <c r="AB26" s="156" t="s">
        <v>188</v>
      </c>
      <c r="AC26" s="156" t="s">
        <v>188</v>
      </c>
      <c r="AD26" s="156" t="s">
        <v>188</v>
      </c>
      <c r="AE26" s="156" t="s">
        <v>188</v>
      </c>
    </row>
    <row r="27" spans="1:31" hidden="1" outlineLevel="1">
      <c r="A27" s="8">
        <v>41030</v>
      </c>
      <c r="B27" s="44">
        <v>16.3111</v>
      </c>
      <c r="C27" s="44">
        <v>17.9909</v>
      </c>
      <c r="D27" s="44">
        <v>15.1379</v>
      </c>
      <c r="E27" s="44">
        <v>16.610700000000001</v>
      </c>
      <c r="F27" s="44">
        <v>20.7944</v>
      </c>
      <c r="G27" s="44">
        <v>4.4741</v>
      </c>
      <c r="H27" s="44">
        <v>18.392099999999999</v>
      </c>
      <c r="I27" s="44">
        <v>17.9909</v>
      </c>
      <c r="J27" s="44">
        <v>18.818300000000001</v>
      </c>
      <c r="K27" s="44">
        <v>18.2746</v>
      </c>
      <c r="L27" s="44">
        <v>20.915800000000001</v>
      </c>
      <c r="M27" s="44">
        <v>0</v>
      </c>
      <c r="N27" s="44">
        <v>8.0752000000000006</v>
      </c>
      <c r="O27" s="44">
        <v>0</v>
      </c>
      <c r="P27" s="44">
        <v>8.0752000000000006</v>
      </c>
      <c r="Q27" s="44">
        <v>11.5562</v>
      </c>
      <c r="R27" s="44">
        <v>12.65</v>
      </c>
      <c r="S27" s="44">
        <v>4.4741</v>
      </c>
      <c r="T27" s="156" t="s">
        <v>188</v>
      </c>
      <c r="U27" s="156" t="s">
        <v>188</v>
      </c>
      <c r="V27" s="156" t="s">
        <v>188</v>
      </c>
      <c r="W27" s="156" t="s">
        <v>188</v>
      </c>
      <c r="X27" s="156" t="s">
        <v>188</v>
      </c>
      <c r="Y27" s="156" t="s">
        <v>188</v>
      </c>
      <c r="Z27" s="156" t="s">
        <v>188</v>
      </c>
      <c r="AA27" s="156" t="s">
        <v>188</v>
      </c>
      <c r="AB27" s="156" t="s">
        <v>188</v>
      </c>
      <c r="AC27" s="156" t="s">
        <v>188</v>
      </c>
      <c r="AD27" s="156" t="s">
        <v>188</v>
      </c>
      <c r="AE27" s="156" t="s">
        <v>188</v>
      </c>
    </row>
    <row r="28" spans="1:31" hidden="1" outlineLevel="1">
      <c r="A28" s="8">
        <v>41061</v>
      </c>
      <c r="B28" s="44">
        <v>17.5228</v>
      </c>
      <c r="C28" s="44">
        <v>16.6602</v>
      </c>
      <c r="D28" s="44">
        <v>18.4665</v>
      </c>
      <c r="E28" s="44">
        <v>17.581399999999999</v>
      </c>
      <c r="F28" s="44">
        <v>20.135300000000001</v>
      </c>
      <c r="G28" s="44">
        <v>13.010400000000001</v>
      </c>
      <c r="H28" s="44">
        <v>17.981400000000001</v>
      </c>
      <c r="I28" s="44">
        <v>16.6602</v>
      </c>
      <c r="J28" s="44">
        <v>19.6005</v>
      </c>
      <c r="K28" s="44">
        <v>19.1127</v>
      </c>
      <c r="L28" s="44">
        <v>20.6295</v>
      </c>
      <c r="M28" s="44">
        <v>13.010400000000001</v>
      </c>
      <c r="N28" s="44">
        <v>9.0393000000000008</v>
      </c>
      <c r="O28" s="44">
        <v>0</v>
      </c>
      <c r="P28" s="44">
        <v>9.0393000000000008</v>
      </c>
      <c r="Q28" s="44">
        <v>8.8493999999999993</v>
      </c>
      <c r="R28" s="44">
        <v>10.0032</v>
      </c>
      <c r="S28" s="44">
        <v>0</v>
      </c>
      <c r="T28" s="156" t="s">
        <v>188</v>
      </c>
      <c r="U28" s="156" t="s">
        <v>188</v>
      </c>
      <c r="V28" s="156" t="s">
        <v>188</v>
      </c>
      <c r="W28" s="156" t="s">
        <v>188</v>
      </c>
      <c r="X28" s="156" t="s">
        <v>188</v>
      </c>
      <c r="Y28" s="156" t="s">
        <v>188</v>
      </c>
      <c r="Z28" s="156" t="s">
        <v>188</v>
      </c>
      <c r="AA28" s="156" t="s">
        <v>188</v>
      </c>
      <c r="AB28" s="156" t="s">
        <v>188</v>
      </c>
      <c r="AC28" s="156" t="s">
        <v>188</v>
      </c>
      <c r="AD28" s="156" t="s">
        <v>188</v>
      </c>
      <c r="AE28" s="156" t="s">
        <v>188</v>
      </c>
    </row>
    <row r="29" spans="1:31" hidden="1" outlineLevel="1">
      <c r="A29" s="8">
        <v>41091</v>
      </c>
      <c r="B29" s="44">
        <v>16.805499999999999</v>
      </c>
      <c r="C29" s="44">
        <v>15.8611</v>
      </c>
      <c r="D29" s="44">
        <v>17.6555</v>
      </c>
      <c r="E29" s="44">
        <v>17.169499999999999</v>
      </c>
      <c r="F29" s="44">
        <v>19.695499999999999</v>
      </c>
      <c r="G29" s="44">
        <v>18.989999999999998</v>
      </c>
      <c r="H29" s="44">
        <v>17.382999999999999</v>
      </c>
      <c r="I29" s="44">
        <v>15.8611</v>
      </c>
      <c r="J29" s="44">
        <v>18.9985</v>
      </c>
      <c r="K29" s="44">
        <v>18.4207</v>
      </c>
      <c r="L29" s="44">
        <v>21.5383</v>
      </c>
      <c r="M29" s="44">
        <v>18.989999999999998</v>
      </c>
      <c r="N29" s="44">
        <v>10.1647</v>
      </c>
      <c r="O29" s="44">
        <v>0</v>
      </c>
      <c r="P29" s="44">
        <v>10.1647</v>
      </c>
      <c r="Q29" s="44">
        <v>9.7728000000000002</v>
      </c>
      <c r="R29" s="44">
        <v>11.4658</v>
      </c>
      <c r="S29" s="44">
        <v>0</v>
      </c>
      <c r="T29" s="156" t="s">
        <v>188</v>
      </c>
      <c r="U29" s="156" t="s">
        <v>188</v>
      </c>
      <c r="V29" s="156" t="s">
        <v>188</v>
      </c>
      <c r="W29" s="156" t="s">
        <v>188</v>
      </c>
      <c r="X29" s="156" t="s">
        <v>188</v>
      </c>
      <c r="Y29" s="156" t="s">
        <v>188</v>
      </c>
      <c r="Z29" s="156" t="s">
        <v>188</v>
      </c>
      <c r="AA29" s="156" t="s">
        <v>188</v>
      </c>
      <c r="AB29" s="156" t="s">
        <v>188</v>
      </c>
      <c r="AC29" s="156" t="s">
        <v>188</v>
      </c>
      <c r="AD29" s="156" t="s">
        <v>188</v>
      </c>
      <c r="AE29" s="156" t="s">
        <v>188</v>
      </c>
    </row>
    <row r="30" spans="1:31" hidden="1" outlineLevel="1">
      <c r="A30" s="8">
        <v>41122</v>
      </c>
      <c r="B30" s="44">
        <v>17.292000000000002</v>
      </c>
      <c r="C30" s="44">
        <v>16.194199999999999</v>
      </c>
      <c r="D30" s="44">
        <v>18.878599999999999</v>
      </c>
      <c r="E30" s="44">
        <v>18.331499999999998</v>
      </c>
      <c r="F30" s="44">
        <v>20.462599999999998</v>
      </c>
      <c r="G30" s="44">
        <v>18.989999999999998</v>
      </c>
      <c r="H30" s="44">
        <v>17.782499999999999</v>
      </c>
      <c r="I30" s="44">
        <v>16.194199999999999</v>
      </c>
      <c r="J30" s="44">
        <v>20.569400000000002</v>
      </c>
      <c r="K30" s="44">
        <v>20.279</v>
      </c>
      <c r="L30" s="44">
        <v>21.306100000000001</v>
      </c>
      <c r="M30" s="44">
        <v>18.989999999999998</v>
      </c>
      <c r="N30" s="44">
        <v>10.978400000000001</v>
      </c>
      <c r="O30" s="44">
        <v>0</v>
      </c>
      <c r="P30" s="44">
        <v>10.978400000000001</v>
      </c>
      <c r="Q30" s="44">
        <v>10.804</v>
      </c>
      <c r="R30" s="44">
        <v>12.1098</v>
      </c>
      <c r="S30" s="44">
        <v>0</v>
      </c>
      <c r="T30" s="156" t="s">
        <v>188</v>
      </c>
      <c r="U30" s="156" t="s">
        <v>188</v>
      </c>
      <c r="V30" s="156" t="s">
        <v>188</v>
      </c>
      <c r="W30" s="156" t="s">
        <v>188</v>
      </c>
      <c r="X30" s="156" t="s">
        <v>188</v>
      </c>
      <c r="Y30" s="156" t="s">
        <v>188</v>
      </c>
      <c r="Z30" s="156" t="s">
        <v>188</v>
      </c>
      <c r="AA30" s="156" t="s">
        <v>188</v>
      </c>
      <c r="AB30" s="156" t="s">
        <v>188</v>
      </c>
      <c r="AC30" s="156" t="s">
        <v>188</v>
      </c>
      <c r="AD30" s="156" t="s">
        <v>188</v>
      </c>
      <c r="AE30" s="156" t="s">
        <v>188</v>
      </c>
    </row>
    <row r="31" spans="1:31" hidden="1" outlineLevel="1">
      <c r="A31" s="8">
        <v>41153</v>
      </c>
      <c r="B31" s="44">
        <v>19.107299999999999</v>
      </c>
      <c r="C31" s="44">
        <v>18.825600000000001</v>
      </c>
      <c r="D31" s="44">
        <v>19.336400000000001</v>
      </c>
      <c r="E31" s="44">
        <v>19.093699999999998</v>
      </c>
      <c r="F31" s="44">
        <v>20.239699999999999</v>
      </c>
      <c r="G31" s="44">
        <v>18.989999999999998</v>
      </c>
      <c r="H31" s="44">
        <v>20.2392</v>
      </c>
      <c r="I31" s="44">
        <v>18.825600000000001</v>
      </c>
      <c r="J31" s="44">
        <v>21.654</v>
      </c>
      <c r="K31" s="44">
        <v>22.143699999999999</v>
      </c>
      <c r="L31" s="44">
        <v>20.258900000000001</v>
      </c>
      <c r="M31" s="44">
        <v>18.989999999999998</v>
      </c>
      <c r="N31" s="44">
        <v>9.2759999999999998</v>
      </c>
      <c r="O31" s="44">
        <v>0</v>
      </c>
      <c r="P31" s="44">
        <v>9.2759999999999998</v>
      </c>
      <c r="Q31" s="44">
        <v>9.2522000000000002</v>
      </c>
      <c r="R31" s="44">
        <v>15</v>
      </c>
      <c r="S31" s="44">
        <v>0</v>
      </c>
      <c r="T31" s="156" t="s">
        <v>188</v>
      </c>
      <c r="U31" s="156" t="s">
        <v>188</v>
      </c>
      <c r="V31" s="156" t="s">
        <v>188</v>
      </c>
      <c r="W31" s="156" t="s">
        <v>188</v>
      </c>
      <c r="X31" s="156" t="s">
        <v>188</v>
      </c>
      <c r="Y31" s="156" t="s">
        <v>188</v>
      </c>
      <c r="Z31" s="156" t="s">
        <v>188</v>
      </c>
      <c r="AA31" s="156" t="s">
        <v>188</v>
      </c>
      <c r="AB31" s="156" t="s">
        <v>188</v>
      </c>
      <c r="AC31" s="156" t="s">
        <v>188</v>
      </c>
      <c r="AD31" s="156" t="s">
        <v>188</v>
      </c>
      <c r="AE31" s="156" t="s">
        <v>188</v>
      </c>
    </row>
    <row r="32" spans="1:31" hidden="1" outlineLevel="1">
      <c r="A32" s="8">
        <v>41183</v>
      </c>
      <c r="B32" s="44">
        <v>19.949400000000001</v>
      </c>
      <c r="C32" s="44">
        <v>18.863299999999999</v>
      </c>
      <c r="D32" s="44">
        <v>21.2821</v>
      </c>
      <c r="E32" s="44">
        <v>22.281700000000001</v>
      </c>
      <c r="F32" s="44">
        <v>19.4697</v>
      </c>
      <c r="G32" s="44">
        <v>15.771000000000001</v>
      </c>
      <c r="H32" s="44">
        <v>20.218499999999999</v>
      </c>
      <c r="I32" s="44">
        <v>18.863299999999999</v>
      </c>
      <c r="J32" s="44">
        <v>22.034500000000001</v>
      </c>
      <c r="K32" s="44">
        <v>23.163399999999999</v>
      </c>
      <c r="L32" s="44">
        <v>20.001100000000001</v>
      </c>
      <c r="M32" s="44">
        <v>15.771000000000001</v>
      </c>
      <c r="N32" s="44">
        <v>13.093299999999999</v>
      </c>
      <c r="O32" s="44">
        <v>0</v>
      </c>
      <c r="P32" s="44">
        <v>13.093299999999999</v>
      </c>
      <c r="Q32" s="44">
        <v>12.8177</v>
      </c>
      <c r="R32" s="44">
        <v>13.627800000000001</v>
      </c>
      <c r="S32" s="44">
        <v>0</v>
      </c>
      <c r="T32" s="156" t="s">
        <v>188</v>
      </c>
      <c r="U32" s="156" t="s">
        <v>188</v>
      </c>
      <c r="V32" s="156" t="s">
        <v>188</v>
      </c>
      <c r="W32" s="156" t="s">
        <v>188</v>
      </c>
      <c r="X32" s="156" t="s">
        <v>188</v>
      </c>
      <c r="Y32" s="156" t="s">
        <v>188</v>
      </c>
      <c r="Z32" s="156" t="s">
        <v>188</v>
      </c>
      <c r="AA32" s="156" t="s">
        <v>188</v>
      </c>
      <c r="AB32" s="156" t="s">
        <v>188</v>
      </c>
      <c r="AC32" s="156" t="s">
        <v>188</v>
      </c>
      <c r="AD32" s="156" t="s">
        <v>188</v>
      </c>
      <c r="AE32" s="156" t="s">
        <v>188</v>
      </c>
    </row>
    <row r="33" spans="1:31" hidden="1" outlineLevel="1">
      <c r="A33" s="8">
        <v>41214</v>
      </c>
      <c r="B33" s="44">
        <v>19.106400000000001</v>
      </c>
      <c r="C33" s="44">
        <v>18.941099999999999</v>
      </c>
      <c r="D33" s="44">
        <v>19.291799999999999</v>
      </c>
      <c r="E33" s="44">
        <v>23.1508</v>
      </c>
      <c r="F33" s="44">
        <v>20.7212</v>
      </c>
      <c r="G33" s="44">
        <v>3.9350999999999998</v>
      </c>
      <c r="H33" s="44">
        <v>21.224799999999998</v>
      </c>
      <c r="I33" s="44">
        <v>18.941099999999999</v>
      </c>
      <c r="J33" s="44">
        <v>24.946999999999999</v>
      </c>
      <c r="K33" s="44">
        <v>25.797999999999998</v>
      </c>
      <c r="L33" s="44">
        <v>22.5487</v>
      </c>
      <c r="M33" s="44">
        <v>18.989999999999998</v>
      </c>
      <c r="N33" s="44">
        <v>6.8281999999999998</v>
      </c>
      <c r="O33" s="44">
        <v>0</v>
      </c>
      <c r="P33" s="44">
        <v>6.8281999999999998</v>
      </c>
      <c r="Q33" s="44">
        <v>9.8452000000000002</v>
      </c>
      <c r="R33" s="44">
        <v>12.097</v>
      </c>
      <c r="S33" s="44">
        <v>3.9068999999999998</v>
      </c>
      <c r="T33" s="156" t="s">
        <v>188</v>
      </c>
      <c r="U33" s="156" t="s">
        <v>188</v>
      </c>
      <c r="V33" s="156" t="s">
        <v>188</v>
      </c>
      <c r="W33" s="156" t="s">
        <v>188</v>
      </c>
      <c r="X33" s="156" t="s">
        <v>188</v>
      </c>
      <c r="Y33" s="156" t="s">
        <v>188</v>
      </c>
      <c r="Z33" s="156" t="s">
        <v>188</v>
      </c>
      <c r="AA33" s="156" t="s">
        <v>188</v>
      </c>
      <c r="AB33" s="156" t="s">
        <v>188</v>
      </c>
      <c r="AC33" s="156" t="s">
        <v>188</v>
      </c>
      <c r="AD33" s="156" t="s">
        <v>188</v>
      </c>
      <c r="AE33" s="156" t="s">
        <v>188</v>
      </c>
    </row>
    <row r="34" spans="1:31" hidden="1" outlineLevel="1">
      <c r="A34" s="8">
        <v>41244</v>
      </c>
      <c r="B34" s="44">
        <v>19.8368</v>
      </c>
      <c r="C34" s="44">
        <v>19.048500000000001</v>
      </c>
      <c r="D34" s="44">
        <v>20.407900000000001</v>
      </c>
      <c r="E34" s="44">
        <v>20.86</v>
      </c>
      <c r="F34" s="44">
        <v>19.407399999999999</v>
      </c>
      <c r="G34" s="44">
        <v>21.9146</v>
      </c>
      <c r="H34" s="44">
        <v>20.5487</v>
      </c>
      <c r="I34" s="44">
        <v>19.048500000000001</v>
      </c>
      <c r="J34" s="44">
        <v>21.8367</v>
      </c>
      <c r="K34" s="44">
        <v>22.5974</v>
      </c>
      <c r="L34" s="44">
        <v>20.318100000000001</v>
      </c>
      <c r="M34" s="44">
        <v>21.9146</v>
      </c>
      <c r="N34" s="44">
        <v>12.690799999999999</v>
      </c>
      <c r="O34" s="44">
        <v>0</v>
      </c>
      <c r="P34" s="44">
        <v>12.690799999999999</v>
      </c>
      <c r="Q34" s="44">
        <v>12.9321</v>
      </c>
      <c r="R34" s="44">
        <v>11.811</v>
      </c>
      <c r="S34" s="44" t="s">
        <v>271</v>
      </c>
      <c r="T34" s="156" t="s">
        <v>188</v>
      </c>
      <c r="U34" s="156" t="s">
        <v>188</v>
      </c>
      <c r="V34" s="156" t="s">
        <v>188</v>
      </c>
      <c r="W34" s="156" t="s">
        <v>188</v>
      </c>
      <c r="X34" s="156" t="s">
        <v>188</v>
      </c>
      <c r="Y34" s="156" t="s">
        <v>188</v>
      </c>
      <c r="Z34" s="156" t="s">
        <v>188</v>
      </c>
      <c r="AA34" s="156" t="s">
        <v>188</v>
      </c>
      <c r="AB34" s="156" t="s">
        <v>188</v>
      </c>
      <c r="AC34" s="156" t="s">
        <v>188</v>
      </c>
      <c r="AD34" s="156" t="s">
        <v>188</v>
      </c>
      <c r="AE34" s="156" t="s">
        <v>188</v>
      </c>
    </row>
    <row r="35" spans="1:31" ht="13.8" hidden="1" outlineLevel="1">
      <c r="A35" s="8">
        <v>41275</v>
      </c>
      <c r="B35" s="44">
        <v>20.299099999999999</v>
      </c>
      <c r="C35" s="44">
        <v>19.8721</v>
      </c>
      <c r="D35" s="44">
        <v>20.698599999999999</v>
      </c>
      <c r="E35" s="44">
        <v>20.531300000000002</v>
      </c>
      <c r="F35" s="44">
        <v>21.707100000000001</v>
      </c>
      <c r="G35" s="44">
        <v>18.989999999999998</v>
      </c>
      <c r="H35" s="44">
        <v>20.733899999999998</v>
      </c>
      <c r="I35" s="44">
        <v>19.8721</v>
      </c>
      <c r="J35" s="44">
        <v>21.625699999999998</v>
      </c>
      <c r="K35" s="44">
        <v>21.5093</v>
      </c>
      <c r="L35" s="44">
        <v>22.3066</v>
      </c>
      <c r="M35" s="44">
        <v>18.989999999999998</v>
      </c>
      <c r="N35" s="44">
        <v>11.9762</v>
      </c>
      <c r="O35" s="44">
        <v>0</v>
      </c>
      <c r="P35" s="44">
        <v>11.9762</v>
      </c>
      <c r="Q35" s="44">
        <v>11.968</v>
      </c>
      <c r="R35" s="44">
        <v>12.0618</v>
      </c>
      <c r="S35" s="44" t="s">
        <v>271</v>
      </c>
      <c r="T35" s="44">
        <v>11.9491</v>
      </c>
      <c r="U35" s="44">
        <v>0</v>
      </c>
      <c r="V35" s="44">
        <v>11.9491</v>
      </c>
      <c r="W35" s="44">
        <v>11.968</v>
      </c>
      <c r="X35" s="44">
        <v>11.5</v>
      </c>
      <c r="Y35" s="44">
        <v>0</v>
      </c>
      <c r="Z35" s="44">
        <v>12.5</v>
      </c>
      <c r="AA35" s="44">
        <v>0</v>
      </c>
      <c r="AB35" s="44">
        <v>12.5</v>
      </c>
      <c r="AC35" s="44">
        <v>0</v>
      </c>
      <c r="AD35" s="44">
        <v>12.5</v>
      </c>
      <c r="AE35" s="44">
        <v>0</v>
      </c>
    </row>
    <row r="36" spans="1:31" ht="13.8" hidden="1" outlineLevel="1">
      <c r="A36" s="8">
        <v>41306</v>
      </c>
      <c r="B36" s="44">
        <v>20.447700000000001</v>
      </c>
      <c r="C36" s="44">
        <v>20.1617</v>
      </c>
      <c r="D36" s="44">
        <v>20.667999999999999</v>
      </c>
      <c r="E36" s="44">
        <v>20.935099999999998</v>
      </c>
      <c r="F36" s="44">
        <v>19.8306</v>
      </c>
      <c r="G36" s="44">
        <v>18.360800000000001</v>
      </c>
      <c r="H36" s="44">
        <v>21.003299999999999</v>
      </c>
      <c r="I36" s="44">
        <v>20.1617</v>
      </c>
      <c r="J36" s="44">
        <v>21.726500000000001</v>
      </c>
      <c r="K36" s="44">
        <v>22.372299999999999</v>
      </c>
      <c r="L36" s="44">
        <v>19.930199999999999</v>
      </c>
      <c r="M36" s="44">
        <v>18.360800000000001</v>
      </c>
      <c r="N36" s="44">
        <v>11.4964</v>
      </c>
      <c r="O36" s="44">
        <v>0</v>
      </c>
      <c r="P36" s="44">
        <v>11.4964</v>
      </c>
      <c r="Q36" s="44">
        <v>11.471</v>
      </c>
      <c r="R36" s="44">
        <v>12.321999999999999</v>
      </c>
      <c r="S36" s="44">
        <v>0</v>
      </c>
      <c r="T36" s="44">
        <v>11.3476</v>
      </c>
      <c r="U36" s="44">
        <v>0</v>
      </c>
      <c r="V36" s="44">
        <v>11.3476</v>
      </c>
      <c r="W36" s="44">
        <v>11.3467</v>
      </c>
      <c r="X36" s="44">
        <v>11.5</v>
      </c>
      <c r="Y36" s="44">
        <v>0</v>
      </c>
      <c r="Z36" s="44">
        <v>12.5</v>
      </c>
      <c r="AA36" s="44">
        <v>0</v>
      </c>
      <c r="AB36" s="44">
        <v>12.5</v>
      </c>
      <c r="AC36" s="44">
        <v>12.5</v>
      </c>
      <c r="AD36" s="44">
        <v>12.5</v>
      </c>
      <c r="AE36" s="44">
        <v>0</v>
      </c>
    </row>
    <row r="37" spans="1:31" ht="13.8" hidden="1" outlineLevel="1">
      <c r="A37" s="8">
        <v>41334</v>
      </c>
      <c r="B37" s="44">
        <v>20.282299999999999</v>
      </c>
      <c r="C37" s="44">
        <v>20.074200000000001</v>
      </c>
      <c r="D37" s="44">
        <v>20.449300000000001</v>
      </c>
      <c r="E37" s="44">
        <v>20.533899999999999</v>
      </c>
      <c r="F37" s="44">
        <v>20.226199999999999</v>
      </c>
      <c r="G37" s="44">
        <v>18.496400000000001</v>
      </c>
      <c r="H37" s="44">
        <v>20.768999999999998</v>
      </c>
      <c r="I37" s="44">
        <v>20.074200000000001</v>
      </c>
      <c r="J37" s="44">
        <v>21.396999999999998</v>
      </c>
      <c r="K37" s="44">
        <v>21.3111</v>
      </c>
      <c r="L37" s="44">
        <v>21.6784</v>
      </c>
      <c r="M37" s="44">
        <v>18.496400000000001</v>
      </c>
      <c r="N37" s="44">
        <v>12.9725</v>
      </c>
      <c r="O37" s="44">
        <v>0</v>
      </c>
      <c r="P37" s="44">
        <v>12.9725</v>
      </c>
      <c r="Q37" s="44">
        <v>13.6313</v>
      </c>
      <c r="R37" s="44">
        <v>11.6784</v>
      </c>
      <c r="S37" s="44">
        <v>0</v>
      </c>
      <c r="T37" s="44">
        <v>11.7539</v>
      </c>
      <c r="U37" s="44">
        <v>0</v>
      </c>
      <c r="V37" s="44">
        <v>11.7539</v>
      </c>
      <c r="W37" s="44">
        <v>11.810600000000001</v>
      </c>
      <c r="X37" s="44">
        <v>11.6617</v>
      </c>
      <c r="Y37" s="44">
        <v>0</v>
      </c>
      <c r="Z37" s="44">
        <v>12.5</v>
      </c>
      <c r="AA37" s="44">
        <v>0</v>
      </c>
      <c r="AB37" s="44">
        <v>12.5</v>
      </c>
      <c r="AC37" s="44">
        <v>0</v>
      </c>
      <c r="AD37" s="44">
        <v>12.5</v>
      </c>
      <c r="AE37" s="44">
        <v>0</v>
      </c>
    </row>
    <row r="38" spans="1:31" ht="13.8" hidden="1" outlineLevel="1">
      <c r="A38" s="8">
        <v>41365</v>
      </c>
      <c r="B38" s="44">
        <v>20.058399999999999</v>
      </c>
      <c r="C38" s="44">
        <v>19.4116</v>
      </c>
      <c r="D38" s="44">
        <v>20.386800000000001</v>
      </c>
      <c r="E38" s="44">
        <v>20.2971</v>
      </c>
      <c r="F38" s="44">
        <v>20.801300000000001</v>
      </c>
      <c r="G38" s="44">
        <v>20.319299999999998</v>
      </c>
      <c r="H38" s="44">
        <v>20.762</v>
      </c>
      <c r="I38" s="44">
        <v>19.4116</v>
      </c>
      <c r="J38" s="44">
        <v>21.611499999999999</v>
      </c>
      <c r="K38" s="44">
        <v>21.7699</v>
      </c>
      <c r="L38" s="44">
        <v>21.210100000000001</v>
      </c>
      <c r="M38" s="44">
        <v>20.319299999999998</v>
      </c>
      <c r="N38" s="44">
        <v>15.2646</v>
      </c>
      <c r="O38" s="44">
        <v>0</v>
      </c>
      <c r="P38" s="44">
        <v>15.2646</v>
      </c>
      <c r="Q38" s="44">
        <v>15.419700000000001</v>
      </c>
      <c r="R38" s="44">
        <v>11.334</v>
      </c>
      <c r="S38" s="44">
        <v>0</v>
      </c>
      <c r="T38" s="44">
        <v>15.2585</v>
      </c>
      <c r="U38" s="44">
        <v>0</v>
      </c>
      <c r="V38" s="44">
        <v>15.2585</v>
      </c>
      <c r="W38" s="44">
        <v>15.4139</v>
      </c>
      <c r="X38" s="44">
        <v>11.334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</row>
    <row r="39" spans="1:31" ht="13.8" hidden="1" outlineLevel="1">
      <c r="A39" s="8">
        <v>41395</v>
      </c>
      <c r="B39" s="44">
        <v>19.552099999999999</v>
      </c>
      <c r="C39" s="44">
        <v>19.230799999999999</v>
      </c>
      <c r="D39" s="44">
        <v>19.744</v>
      </c>
      <c r="E39" s="44">
        <v>19.847200000000001</v>
      </c>
      <c r="F39" s="44">
        <v>20.412500000000001</v>
      </c>
      <c r="G39" s="44">
        <v>8.2522000000000002</v>
      </c>
      <c r="H39" s="44">
        <v>20.521100000000001</v>
      </c>
      <c r="I39" s="44">
        <v>19.230799999999999</v>
      </c>
      <c r="J39" s="44">
        <v>21.570699999999999</v>
      </c>
      <c r="K39" s="44">
        <v>21.771699999999999</v>
      </c>
      <c r="L39" s="44">
        <v>20.775700000000001</v>
      </c>
      <c r="M39" s="44">
        <v>17.671700000000001</v>
      </c>
      <c r="N39" s="44">
        <v>14.696099999999999</v>
      </c>
      <c r="O39" s="44">
        <v>0</v>
      </c>
      <c r="P39" s="44">
        <v>14.696099999999999</v>
      </c>
      <c r="Q39" s="44">
        <v>15.1951</v>
      </c>
      <c r="R39" s="44">
        <v>12.753399999999999</v>
      </c>
      <c r="S39" s="44">
        <v>6.8719999999999999</v>
      </c>
      <c r="T39" s="44">
        <v>15.2782</v>
      </c>
      <c r="U39" s="44">
        <v>0</v>
      </c>
      <c r="V39" s="44">
        <v>15.2782</v>
      </c>
      <c r="W39" s="44">
        <v>15.3485</v>
      </c>
      <c r="X39" s="44">
        <v>12.753399999999999</v>
      </c>
      <c r="Y39" s="44">
        <v>0</v>
      </c>
      <c r="Z39" s="44">
        <v>7.9650999999999996</v>
      </c>
      <c r="AA39" s="44">
        <v>0</v>
      </c>
      <c r="AB39" s="44">
        <v>7.9650999999999996</v>
      </c>
      <c r="AC39" s="44">
        <v>10.0998</v>
      </c>
      <c r="AD39" s="44">
        <v>0</v>
      </c>
      <c r="AE39" s="44">
        <v>6.8719999999999999</v>
      </c>
    </row>
    <row r="40" spans="1:31" ht="13.8" hidden="1" outlineLevel="1">
      <c r="A40" s="8">
        <v>41426</v>
      </c>
      <c r="B40" s="44">
        <v>18.924099999999999</v>
      </c>
      <c r="C40" s="44">
        <v>19.069099999999999</v>
      </c>
      <c r="D40" s="44">
        <v>18.841100000000001</v>
      </c>
      <c r="E40" s="44">
        <v>19.298500000000001</v>
      </c>
      <c r="F40" s="44">
        <v>19.1614</v>
      </c>
      <c r="G40" s="44">
        <v>7.5033000000000003</v>
      </c>
      <c r="H40" s="44">
        <v>20.478000000000002</v>
      </c>
      <c r="I40" s="44">
        <v>19.069099999999999</v>
      </c>
      <c r="J40" s="44">
        <v>21.636600000000001</v>
      </c>
      <c r="K40" s="44">
        <v>22.098099999999999</v>
      </c>
      <c r="L40" s="44">
        <v>20.599</v>
      </c>
      <c r="M40" s="44">
        <v>18.471599999999999</v>
      </c>
      <c r="N40" s="44">
        <v>12.431900000000001</v>
      </c>
      <c r="O40" s="44">
        <v>0</v>
      </c>
      <c r="P40" s="44">
        <v>12.431900000000001</v>
      </c>
      <c r="Q40" s="44">
        <v>13.484400000000001</v>
      </c>
      <c r="R40" s="44">
        <v>10.870100000000001</v>
      </c>
      <c r="S40" s="44">
        <v>6.8719999999999999</v>
      </c>
      <c r="T40" s="44">
        <v>13.266999999999999</v>
      </c>
      <c r="U40" s="44">
        <v>0</v>
      </c>
      <c r="V40" s="44">
        <v>13.266999999999999</v>
      </c>
      <c r="W40" s="44">
        <v>13.702999999999999</v>
      </c>
      <c r="X40" s="44">
        <v>10.870100000000001</v>
      </c>
      <c r="Y40" s="44">
        <v>0</v>
      </c>
      <c r="Z40" s="44">
        <v>7.2473999999999998</v>
      </c>
      <c r="AA40" s="44">
        <v>0</v>
      </c>
      <c r="AB40" s="44">
        <v>7.2473999999999998</v>
      </c>
      <c r="AC40" s="44">
        <v>10</v>
      </c>
      <c r="AD40" s="44">
        <v>0</v>
      </c>
      <c r="AE40" s="44">
        <v>6.8719999999999999</v>
      </c>
    </row>
    <row r="41" spans="1:31" ht="13.8" hidden="1" outlineLevel="1">
      <c r="A41" s="8">
        <v>41456</v>
      </c>
      <c r="B41" s="44">
        <v>19.0076</v>
      </c>
      <c r="C41" s="44">
        <v>18.994199999999999</v>
      </c>
      <c r="D41" s="44">
        <v>19.014600000000002</v>
      </c>
      <c r="E41" s="44">
        <v>19.1675</v>
      </c>
      <c r="F41" s="44">
        <v>20.4133</v>
      </c>
      <c r="G41" s="44">
        <v>9.0959000000000003</v>
      </c>
      <c r="H41" s="44">
        <v>20.062799999999999</v>
      </c>
      <c r="I41" s="44">
        <v>18.994199999999999</v>
      </c>
      <c r="J41" s="44">
        <v>20.787299999999998</v>
      </c>
      <c r="K41" s="44">
        <v>20.802700000000002</v>
      </c>
      <c r="L41" s="44">
        <v>20.7498</v>
      </c>
      <c r="M41" s="44">
        <v>17.042200000000001</v>
      </c>
      <c r="N41" s="44">
        <v>13.0031</v>
      </c>
      <c r="O41" s="44">
        <v>0</v>
      </c>
      <c r="P41" s="44">
        <v>13.0031</v>
      </c>
      <c r="Q41" s="44">
        <v>13.7524</v>
      </c>
      <c r="R41" s="44">
        <v>12.7599</v>
      </c>
      <c r="S41" s="44">
        <v>8.8439999999999994</v>
      </c>
      <c r="T41" s="44">
        <v>13.536099999999999</v>
      </c>
      <c r="U41" s="44">
        <v>0</v>
      </c>
      <c r="V41" s="44">
        <v>13.536099999999999</v>
      </c>
      <c r="W41" s="44">
        <v>13.5611</v>
      </c>
      <c r="X41" s="44">
        <v>12.789300000000001</v>
      </c>
      <c r="Y41" s="44">
        <v>0</v>
      </c>
      <c r="Z41" s="44">
        <v>8.9361999999999995</v>
      </c>
      <c r="AA41" s="44">
        <v>0</v>
      </c>
      <c r="AB41" s="44">
        <v>8.9361999999999995</v>
      </c>
      <c r="AC41" s="44">
        <v>10</v>
      </c>
      <c r="AD41" s="44">
        <v>12.5</v>
      </c>
      <c r="AE41" s="44">
        <v>8.8439999999999994</v>
      </c>
    </row>
    <row r="42" spans="1:31" ht="13.8" hidden="1" outlineLevel="1">
      <c r="A42" s="8">
        <v>41487</v>
      </c>
      <c r="B42" s="44">
        <v>19.265499999999999</v>
      </c>
      <c r="C42" s="44">
        <v>19.123699999999999</v>
      </c>
      <c r="D42" s="44">
        <v>19.325800000000001</v>
      </c>
      <c r="E42" s="44">
        <v>19.904</v>
      </c>
      <c r="F42" s="44">
        <v>18.424900000000001</v>
      </c>
      <c r="G42" s="44">
        <v>9.1943999999999999</v>
      </c>
      <c r="H42" s="44">
        <v>20.543399999999998</v>
      </c>
      <c r="I42" s="44">
        <v>19.123699999999999</v>
      </c>
      <c r="J42" s="44">
        <v>21.3201</v>
      </c>
      <c r="K42" s="44">
        <v>21.913900000000002</v>
      </c>
      <c r="L42" s="44">
        <v>18.896599999999999</v>
      </c>
      <c r="M42" s="44">
        <v>17.745100000000001</v>
      </c>
      <c r="N42" s="44">
        <v>12.365500000000001</v>
      </c>
      <c r="O42" s="44">
        <v>0</v>
      </c>
      <c r="P42" s="44">
        <v>12.365500000000001</v>
      </c>
      <c r="Q42" s="44">
        <v>12.964499999999999</v>
      </c>
      <c r="R42" s="44">
        <v>12.2105</v>
      </c>
      <c r="S42" s="44">
        <v>8.8439999999999994</v>
      </c>
      <c r="T42" s="44">
        <v>12.866099999999999</v>
      </c>
      <c r="U42" s="44">
        <v>0</v>
      </c>
      <c r="V42" s="44">
        <v>12.866099999999999</v>
      </c>
      <c r="W42" s="44">
        <v>12.908899999999999</v>
      </c>
      <c r="X42" s="44">
        <v>12.2105</v>
      </c>
      <c r="Y42" s="44">
        <v>0</v>
      </c>
      <c r="Z42" s="44">
        <v>8.9422999999999995</v>
      </c>
      <c r="AA42" s="44">
        <v>0</v>
      </c>
      <c r="AB42" s="44">
        <v>8.9422999999999995</v>
      </c>
      <c r="AC42" s="44">
        <v>10.7715</v>
      </c>
      <c r="AD42" s="44">
        <v>0</v>
      </c>
      <c r="AE42" s="44">
        <v>8.8439999999999994</v>
      </c>
    </row>
    <row r="43" spans="1:31" ht="13.8" hidden="1" outlineLevel="1">
      <c r="A43" s="8">
        <v>41518</v>
      </c>
      <c r="B43" s="44">
        <v>18.578299999999999</v>
      </c>
      <c r="C43" s="44">
        <v>18.929400000000001</v>
      </c>
      <c r="D43" s="44">
        <v>18.424099999999999</v>
      </c>
      <c r="E43" s="44">
        <v>18.610399999999998</v>
      </c>
      <c r="F43" s="44">
        <v>17.687000000000001</v>
      </c>
      <c r="G43" s="44">
        <v>17.351800000000001</v>
      </c>
      <c r="H43" s="44">
        <v>19.491099999999999</v>
      </c>
      <c r="I43" s="44">
        <v>18.929400000000001</v>
      </c>
      <c r="J43" s="44">
        <v>19.801100000000002</v>
      </c>
      <c r="K43" s="44">
        <v>20.271699999999999</v>
      </c>
      <c r="L43" s="44">
        <v>18.285499999999999</v>
      </c>
      <c r="M43" s="44">
        <v>17.351800000000001</v>
      </c>
      <c r="N43" s="44">
        <v>13.047800000000001</v>
      </c>
      <c r="O43" s="44">
        <v>0</v>
      </c>
      <c r="P43" s="44">
        <v>13.047800000000001</v>
      </c>
      <c r="Q43" s="44">
        <v>13.3164</v>
      </c>
      <c r="R43" s="44">
        <v>9.1608000000000001</v>
      </c>
      <c r="S43" s="44">
        <v>0</v>
      </c>
      <c r="T43" s="44">
        <v>13.295999999999999</v>
      </c>
      <c r="U43" s="44">
        <v>0</v>
      </c>
      <c r="V43" s="44">
        <v>13.295999999999999</v>
      </c>
      <c r="W43" s="44">
        <v>13.3323</v>
      </c>
      <c r="X43" s="44">
        <v>11.1107</v>
      </c>
      <c r="Y43" s="44">
        <v>0</v>
      </c>
      <c r="Z43" s="44">
        <v>8.58</v>
      </c>
      <c r="AA43" s="44">
        <v>0</v>
      </c>
      <c r="AB43" s="44">
        <v>8.58</v>
      </c>
      <c r="AC43" s="44">
        <v>0</v>
      </c>
      <c r="AD43" s="44">
        <v>8.58</v>
      </c>
      <c r="AE43" s="44">
        <v>0</v>
      </c>
    </row>
    <row r="44" spans="1:31" ht="13.8" hidden="1" outlineLevel="1">
      <c r="A44" s="8">
        <v>41548</v>
      </c>
      <c r="B44" s="44">
        <v>18.104700000000001</v>
      </c>
      <c r="C44" s="44">
        <v>18.5824</v>
      </c>
      <c r="D44" s="44">
        <v>17.833400000000001</v>
      </c>
      <c r="E44" s="44">
        <v>17.994199999999999</v>
      </c>
      <c r="F44" s="44">
        <v>17.414400000000001</v>
      </c>
      <c r="G44" s="44">
        <v>19.370899999999999</v>
      </c>
      <c r="H44" s="44">
        <v>18.8871</v>
      </c>
      <c r="I44" s="44">
        <v>18.5824</v>
      </c>
      <c r="J44" s="44">
        <v>19.109400000000001</v>
      </c>
      <c r="K44" s="44">
        <v>19.898399999999999</v>
      </c>
      <c r="L44" s="44">
        <v>17.622499999999999</v>
      </c>
      <c r="M44" s="44">
        <v>19.370899999999999</v>
      </c>
      <c r="N44" s="44">
        <v>13.358700000000001</v>
      </c>
      <c r="O44" s="44">
        <v>0</v>
      </c>
      <c r="P44" s="44">
        <v>13.358700000000001</v>
      </c>
      <c r="Q44" s="44">
        <v>13.4367</v>
      </c>
      <c r="R44" s="44">
        <v>11.6614</v>
      </c>
      <c r="S44" s="44">
        <v>0</v>
      </c>
      <c r="T44" s="44">
        <v>13.339399999999999</v>
      </c>
      <c r="U44" s="44">
        <v>0</v>
      </c>
      <c r="V44" s="44">
        <v>13.339399999999999</v>
      </c>
      <c r="W44" s="44">
        <v>13.4169</v>
      </c>
      <c r="X44" s="44">
        <v>11.6614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</row>
    <row r="45" spans="1:31" ht="13.8" hidden="1" outlineLevel="1">
      <c r="A45" s="8">
        <v>41579</v>
      </c>
      <c r="B45" s="44">
        <v>18.0975</v>
      </c>
      <c r="C45" s="44">
        <v>18.744199999999999</v>
      </c>
      <c r="D45" s="44">
        <v>17.759</v>
      </c>
      <c r="E45" s="44">
        <v>17.6113</v>
      </c>
      <c r="F45" s="44">
        <v>18.591100000000001</v>
      </c>
      <c r="G45" s="44">
        <v>18</v>
      </c>
      <c r="H45" s="44">
        <v>19.0943</v>
      </c>
      <c r="I45" s="44">
        <v>18.744199999999999</v>
      </c>
      <c r="J45" s="44">
        <v>19.3385</v>
      </c>
      <c r="K45" s="44">
        <v>19.429200000000002</v>
      </c>
      <c r="L45" s="44">
        <v>18.961099999999998</v>
      </c>
      <c r="M45" s="44">
        <v>18</v>
      </c>
      <c r="N45" s="44">
        <v>13.01</v>
      </c>
      <c r="O45" s="44">
        <v>0</v>
      </c>
      <c r="P45" s="44">
        <v>13.01</v>
      </c>
      <c r="Q45" s="44">
        <v>13.070600000000001</v>
      </c>
      <c r="R45" s="44">
        <v>10.8719</v>
      </c>
      <c r="S45" s="44" t="s">
        <v>271</v>
      </c>
      <c r="T45" s="44">
        <v>13.082100000000001</v>
      </c>
      <c r="U45" s="44">
        <v>0</v>
      </c>
      <c r="V45" s="44">
        <v>13.082100000000001</v>
      </c>
      <c r="W45" s="44">
        <v>13.1473</v>
      </c>
      <c r="X45" s="44">
        <v>10.8719</v>
      </c>
      <c r="Y45" s="44">
        <v>0</v>
      </c>
      <c r="Z45" s="44">
        <v>6.9664999999999999</v>
      </c>
      <c r="AA45" s="44">
        <v>0</v>
      </c>
      <c r="AB45" s="44">
        <v>6.9664999999999999</v>
      </c>
      <c r="AC45" s="44">
        <v>6.9664999999999999</v>
      </c>
      <c r="AD45" s="44">
        <v>0</v>
      </c>
      <c r="AE45" s="44">
        <v>0</v>
      </c>
    </row>
    <row r="46" spans="1:31" ht="13.8" hidden="1" outlineLevel="1">
      <c r="A46" s="8">
        <v>41609</v>
      </c>
      <c r="B46" s="44">
        <v>19.366700000000002</v>
      </c>
      <c r="C46" s="44">
        <v>18.903600000000001</v>
      </c>
      <c r="D46" s="44">
        <v>19.589600000000001</v>
      </c>
      <c r="E46" s="44">
        <v>19.845700000000001</v>
      </c>
      <c r="F46" s="44">
        <v>19.1188</v>
      </c>
      <c r="G46" s="44">
        <v>9.2707999999999995</v>
      </c>
      <c r="H46" s="44">
        <v>20.363900000000001</v>
      </c>
      <c r="I46" s="44">
        <v>18.903600000000001</v>
      </c>
      <c r="J46" s="44">
        <v>21.249099999999999</v>
      </c>
      <c r="K46" s="44">
        <v>21.481300000000001</v>
      </c>
      <c r="L46" s="44">
        <v>20.2044</v>
      </c>
      <c r="M46" s="44">
        <v>17.849699999999999</v>
      </c>
      <c r="N46" s="44">
        <v>13.1883</v>
      </c>
      <c r="O46" s="44">
        <v>0</v>
      </c>
      <c r="P46" s="44">
        <v>13.1883</v>
      </c>
      <c r="Q46" s="44">
        <v>13.836499999999999</v>
      </c>
      <c r="R46" s="44">
        <v>9.4610000000000003</v>
      </c>
      <c r="S46" s="44">
        <v>8.8439999999999994</v>
      </c>
      <c r="T46" s="44">
        <v>13.732699999999999</v>
      </c>
      <c r="U46" s="44">
        <v>0</v>
      </c>
      <c r="V46" s="44">
        <v>13.732699999999999</v>
      </c>
      <c r="W46" s="44">
        <v>13.82</v>
      </c>
      <c r="X46" s="44">
        <v>11.085599999999999</v>
      </c>
      <c r="Y46" s="44">
        <v>0</v>
      </c>
      <c r="Z46" s="44">
        <v>8.7293000000000003</v>
      </c>
      <c r="AA46" s="44">
        <v>0</v>
      </c>
      <c r="AB46" s="44">
        <v>8.7293000000000003</v>
      </c>
      <c r="AC46" s="44">
        <v>0</v>
      </c>
      <c r="AD46" s="44">
        <v>8.59</v>
      </c>
      <c r="AE46" s="44">
        <v>8.8439999999999994</v>
      </c>
    </row>
    <row r="47" spans="1:31" ht="13.8" hidden="1" outlineLevel="1">
      <c r="A47" s="8">
        <v>41640</v>
      </c>
      <c r="B47" s="44">
        <v>20.005299999999998</v>
      </c>
      <c r="C47" s="44">
        <v>19.882899999999999</v>
      </c>
      <c r="D47" s="44">
        <v>20.070599999999999</v>
      </c>
      <c r="E47" s="44">
        <v>20.198399999999999</v>
      </c>
      <c r="F47" s="44">
        <v>19.2102</v>
      </c>
      <c r="G47" s="44">
        <v>17.2273</v>
      </c>
      <c r="H47" s="44">
        <v>21.329899999999999</v>
      </c>
      <c r="I47" s="44">
        <v>19.882899999999999</v>
      </c>
      <c r="J47" s="44">
        <v>22.389900000000001</v>
      </c>
      <c r="K47" s="44">
        <v>22.8917</v>
      </c>
      <c r="L47" s="44">
        <v>19.8459</v>
      </c>
      <c r="M47" s="44">
        <v>17.2273</v>
      </c>
      <c r="N47" s="44">
        <v>13.849500000000001</v>
      </c>
      <c r="O47" s="44">
        <v>0</v>
      </c>
      <c r="P47" s="44">
        <v>13.849500000000001</v>
      </c>
      <c r="Q47" s="44">
        <v>13.976100000000001</v>
      </c>
      <c r="R47" s="44">
        <v>9.5</v>
      </c>
      <c r="S47" s="44">
        <v>0</v>
      </c>
      <c r="T47" s="44">
        <v>14.0037</v>
      </c>
      <c r="U47" s="44">
        <v>0</v>
      </c>
      <c r="V47" s="44">
        <v>14.0037</v>
      </c>
      <c r="W47" s="44">
        <v>14.1595</v>
      </c>
      <c r="X47" s="44">
        <v>9.5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</row>
    <row r="48" spans="1:31" ht="13.8" hidden="1" outlineLevel="1">
      <c r="A48" s="8">
        <v>41671</v>
      </c>
      <c r="B48" s="44">
        <v>19.0063</v>
      </c>
      <c r="C48" s="44">
        <v>18.320799999999998</v>
      </c>
      <c r="D48" s="44">
        <v>19.2971</v>
      </c>
      <c r="E48" s="44">
        <v>19.014500000000002</v>
      </c>
      <c r="F48" s="44">
        <v>20.512499999999999</v>
      </c>
      <c r="G48" s="44">
        <v>0</v>
      </c>
      <c r="H48" s="44">
        <v>19.962900000000001</v>
      </c>
      <c r="I48" s="44">
        <v>18.320799999999998</v>
      </c>
      <c r="J48" s="44">
        <v>20.871200000000002</v>
      </c>
      <c r="K48" s="44">
        <v>20.988199999999999</v>
      </c>
      <c r="L48" s="44">
        <v>20.512499999999999</v>
      </c>
      <c r="M48" s="44">
        <v>0</v>
      </c>
      <c r="N48" s="44">
        <v>14.1244</v>
      </c>
      <c r="O48" s="44">
        <v>0</v>
      </c>
      <c r="P48" s="44">
        <v>14.1244</v>
      </c>
      <c r="Q48" s="44">
        <v>14.1244</v>
      </c>
      <c r="R48" s="44" t="s">
        <v>271</v>
      </c>
      <c r="S48" s="44">
        <v>0</v>
      </c>
      <c r="T48" s="44">
        <v>14.2315</v>
      </c>
      <c r="U48" s="44">
        <v>0</v>
      </c>
      <c r="V48" s="44">
        <v>14.2315</v>
      </c>
      <c r="W48" s="44">
        <v>14.2315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</row>
    <row r="49" spans="1:31" ht="13.8" hidden="1" outlineLevel="1">
      <c r="A49" s="8">
        <v>41699</v>
      </c>
      <c r="B49" s="44">
        <v>20.729199999999999</v>
      </c>
      <c r="C49" s="44">
        <v>21.264299999999999</v>
      </c>
      <c r="D49" s="44">
        <v>20.236699999999999</v>
      </c>
      <c r="E49" s="44">
        <v>20.553000000000001</v>
      </c>
      <c r="F49" s="44">
        <v>19.498699999999999</v>
      </c>
      <c r="G49" s="44">
        <v>0</v>
      </c>
      <c r="H49" s="44">
        <v>21.230699999999999</v>
      </c>
      <c r="I49" s="44">
        <v>21.264299999999999</v>
      </c>
      <c r="J49" s="44">
        <v>21.1965</v>
      </c>
      <c r="K49" s="44">
        <v>21.07</v>
      </c>
      <c r="L49" s="44">
        <v>21.5366</v>
      </c>
      <c r="M49" s="44">
        <v>0</v>
      </c>
      <c r="N49" s="44">
        <v>11.3849</v>
      </c>
      <c r="O49" s="44">
        <v>0</v>
      </c>
      <c r="P49" s="44">
        <v>11.3849</v>
      </c>
      <c r="Q49" s="44">
        <v>12.517799999999999</v>
      </c>
      <c r="R49" s="44">
        <v>10.521100000000001</v>
      </c>
      <c r="S49" s="44">
        <v>0</v>
      </c>
      <c r="T49" s="44">
        <v>12.513299999999999</v>
      </c>
      <c r="U49" s="44">
        <v>0</v>
      </c>
      <c r="V49" s="44">
        <v>12.513299999999999</v>
      </c>
      <c r="W49" s="44">
        <v>12.234299999999999</v>
      </c>
      <c r="X49" s="44">
        <v>13.9628</v>
      </c>
      <c r="Y49" s="44">
        <v>0</v>
      </c>
      <c r="Z49" s="44">
        <v>9.2070000000000007</v>
      </c>
      <c r="AA49" s="44">
        <v>0</v>
      </c>
      <c r="AB49" s="44">
        <v>9.2070000000000007</v>
      </c>
      <c r="AC49" s="44">
        <v>13.5</v>
      </c>
      <c r="AD49" s="44">
        <v>8.64</v>
      </c>
      <c r="AE49" s="44">
        <v>0</v>
      </c>
    </row>
    <row r="50" spans="1:31" ht="13.8" hidden="1" outlineLevel="1">
      <c r="A50" s="8">
        <v>41730</v>
      </c>
      <c r="B50" s="44">
        <v>20.780799999999999</v>
      </c>
      <c r="C50" s="44">
        <v>21.109300000000001</v>
      </c>
      <c r="D50" s="44">
        <v>20.5379</v>
      </c>
      <c r="E50" s="44">
        <v>20.7134</v>
      </c>
      <c r="F50" s="44">
        <v>20.1236</v>
      </c>
      <c r="G50" s="44">
        <v>18</v>
      </c>
      <c r="H50" s="44">
        <v>20.9163</v>
      </c>
      <c r="I50" s="44">
        <v>21.109300000000001</v>
      </c>
      <c r="J50" s="44">
        <v>20.7699</v>
      </c>
      <c r="K50" s="44">
        <v>21.009699999999999</v>
      </c>
      <c r="L50" s="44">
        <v>20.212</v>
      </c>
      <c r="M50" s="44">
        <v>18</v>
      </c>
      <c r="N50" s="44">
        <v>11.709300000000001</v>
      </c>
      <c r="O50" s="44">
        <v>0</v>
      </c>
      <c r="P50" s="44">
        <v>11.709300000000001</v>
      </c>
      <c r="Q50" s="44">
        <v>11.5</v>
      </c>
      <c r="R50" s="44">
        <v>13</v>
      </c>
      <c r="S50" s="44" t="s">
        <v>271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11.5</v>
      </c>
      <c r="AA50" s="44">
        <v>0</v>
      </c>
      <c r="AB50" s="44">
        <v>11.5</v>
      </c>
      <c r="AC50" s="44">
        <v>11.5</v>
      </c>
      <c r="AD50" s="44">
        <v>0</v>
      </c>
      <c r="AE50" s="44">
        <v>0</v>
      </c>
    </row>
    <row r="51" spans="1:31" ht="13.8" hidden="1" outlineLevel="1">
      <c r="A51" s="8">
        <v>41760</v>
      </c>
      <c r="B51" s="44">
        <v>17.6617</v>
      </c>
      <c r="C51" s="44">
        <v>21.204899999999999</v>
      </c>
      <c r="D51" s="44">
        <v>15.595599999999999</v>
      </c>
      <c r="E51" s="44">
        <v>17.815000000000001</v>
      </c>
      <c r="F51" s="44">
        <v>19.326499999999999</v>
      </c>
      <c r="G51" s="44">
        <v>9.0393000000000008</v>
      </c>
      <c r="H51" s="44">
        <v>19.7255</v>
      </c>
      <c r="I51" s="44">
        <v>21.204899999999999</v>
      </c>
      <c r="J51" s="44">
        <v>18.458300000000001</v>
      </c>
      <c r="K51" s="44">
        <v>18.0244</v>
      </c>
      <c r="L51" s="44">
        <v>20.4255</v>
      </c>
      <c r="M51" s="44">
        <v>0</v>
      </c>
      <c r="N51" s="44">
        <v>9.4901</v>
      </c>
      <c r="O51" s="44">
        <v>0</v>
      </c>
      <c r="P51" s="44">
        <v>9.4901</v>
      </c>
      <c r="Q51" s="44">
        <v>8.7195999999999998</v>
      </c>
      <c r="R51" s="44">
        <v>14.4153</v>
      </c>
      <c r="S51" s="44">
        <v>9.0393000000000008</v>
      </c>
      <c r="T51" s="44">
        <v>14.425000000000001</v>
      </c>
      <c r="U51" s="44">
        <v>0</v>
      </c>
      <c r="V51" s="44">
        <v>14.425000000000001</v>
      </c>
      <c r="W51" s="44">
        <v>13.906599999999999</v>
      </c>
      <c r="X51" s="44">
        <v>14.5</v>
      </c>
      <c r="Y51" s="44">
        <v>0</v>
      </c>
      <c r="Z51" s="44">
        <v>8.9614999999999991</v>
      </c>
      <c r="AA51" s="44">
        <v>0</v>
      </c>
      <c r="AB51" s="44">
        <v>8.9614999999999991</v>
      </c>
      <c r="AC51" s="44">
        <v>6.5720000000000001</v>
      </c>
      <c r="AD51" s="44">
        <v>0</v>
      </c>
      <c r="AE51" s="44">
        <v>9.0393000000000008</v>
      </c>
    </row>
    <row r="52" spans="1:31" ht="13.8" hidden="1" outlineLevel="1">
      <c r="A52" s="8">
        <v>41791</v>
      </c>
      <c r="B52" s="44">
        <v>21.3565</v>
      </c>
      <c r="C52" s="44">
        <v>21.3398</v>
      </c>
      <c r="D52" s="44">
        <v>21.378799999999998</v>
      </c>
      <c r="E52" s="44">
        <v>21.613099999999999</v>
      </c>
      <c r="F52" s="44">
        <v>20.1099</v>
      </c>
      <c r="G52" s="44">
        <v>0</v>
      </c>
      <c r="H52" s="44">
        <v>21.5716</v>
      </c>
      <c r="I52" s="44">
        <v>21.3398</v>
      </c>
      <c r="J52" s="44">
        <v>21.897099999999998</v>
      </c>
      <c r="K52" s="44">
        <v>22.245100000000001</v>
      </c>
      <c r="L52" s="44">
        <v>20.1099</v>
      </c>
      <c r="M52" s="44">
        <v>0</v>
      </c>
      <c r="N52" s="44">
        <v>10.051500000000001</v>
      </c>
      <c r="O52" s="44">
        <v>0</v>
      </c>
      <c r="P52" s="44">
        <v>10.051500000000001</v>
      </c>
      <c r="Q52" s="44">
        <v>10.051500000000001</v>
      </c>
      <c r="R52" s="44" t="s">
        <v>271</v>
      </c>
      <c r="S52" s="44" t="s">
        <v>271</v>
      </c>
      <c r="T52" s="44">
        <v>14.019500000000001</v>
      </c>
      <c r="U52" s="44">
        <v>0</v>
      </c>
      <c r="V52" s="44">
        <v>14.019500000000001</v>
      </c>
      <c r="W52" s="44">
        <v>14.019500000000001</v>
      </c>
      <c r="X52" s="44">
        <v>0</v>
      </c>
      <c r="Y52" s="44">
        <v>0</v>
      </c>
      <c r="Z52" s="44">
        <v>6.9196</v>
      </c>
      <c r="AA52" s="44">
        <v>0</v>
      </c>
      <c r="AB52" s="44">
        <v>6.9196</v>
      </c>
      <c r="AC52" s="44">
        <v>6.9196</v>
      </c>
      <c r="AD52" s="44">
        <v>0</v>
      </c>
      <c r="AE52" s="44">
        <v>0</v>
      </c>
    </row>
    <row r="53" spans="1:31" ht="13.8" hidden="1" outlineLevel="1">
      <c r="A53" s="8">
        <v>41821</v>
      </c>
      <c r="B53" s="44">
        <v>21.1889</v>
      </c>
      <c r="C53" s="44">
        <v>21.130600000000001</v>
      </c>
      <c r="D53" s="44">
        <v>21.232800000000001</v>
      </c>
      <c r="E53" s="44">
        <v>22.723800000000001</v>
      </c>
      <c r="F53" s="44">
        <v>18.159099999999999</v>
      </c>
      <c r="G53" s="44">
        <v>16.5</v>
      </c>
      <c r="H53" s="44">
        <v>21.909600000000001</v>
      </c>
      <c r="I53" s="44">
        <v>21.130600000000001</v>
      </c>
      <c r="J53" s="44">
        <v>22.6098</v>
      </c>
      <c r="K53" s="44">
        <v>23.296099999999999</v>
      </c>
      <c r="L53" s="44">
        <v>20.433</v>
      </c>
      <c r="M53" s="44">
        <v>0</v>
      </c>
      <c r="N53" s="44">
        <v>14.052899999999999</v>
      </c>
      <c r="O53" s="44">
        <v>0</v>
      </c>
      <c r="P53" s="44">
        <v>14.052899999999999</v>
      </c>
      <c r="Q53" s="44">
        <v>12.456099999999999</v>
      </c>
      <c r="R53" s="44">
        <v>14.5</v>
      </c>
      <c r="S53" s="44">
        <v>16.5</v>
      </c>
      <c r="T53" s="44">
        <v>14.052899999999999</v>
      </c>
      <c r="U53" s="44">
        <v>0</v>
      </c>
      <c r="V53" s="44">
        <v>14.052899999999999</v>
      </c>
      <c r="W53" s="44">
        <v>12.456099999999999</v>
      </c>
      <c r="X53" s="44">
        <v>14.5</v>
      </c>
      <c r="Y53" s="44">
        <v>16.5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</row>
    <row r="54" spans="1:31" ht="13.8" hidden="1" outlineLevel="1">
      <c r="A54" s="8">
        <v>41852</v>
      </c>
      <c r="B54" s="44">
        <v>20.735099999999999</v>
      </c>
      <c r="C54" s="44">
        <v>20.392800000000001</v>
      </c>
      <c r="D54" s="44">
        <v>21.126999999999999</v>
      </c>
      <c r="E54" s="44">
        <v>21.13</v>
      </c>
      <c r="F54" s="44">
        <v>21.082999999999998</v>
      </c>
      <c r="G54" s="44">
        <v>0</v>
      </c>
      <c r="H54" s="44">
        <v>20.735099999999999</v>
      </c>
      <c r="I54" s="44">
        <v>20.392800000000001</v>
      </c>
      <c r="J54" s="44">
        <v>21.126999999999999</v>
      </c>
      <c r="K54" s="44">
        <v>21.13</v>
      </c>
      <c r="L54" s="44">
        <v>21.082999999999998</v>
      </c>
      <c r="M54" s="44">
        <v>0</v>
      </c>
      <c r="N54" s="44">
        <v>0</v>
      </c>
      <c r="O54" s="44">
        <v>0</v>
      </c>
      <c r="P54" s="44">
        <v>0</v>
      </c>
      <c r="Q54" s="44" t="s">
        <v>271</v>
      </c>
      <c r="R54" s="44" t="s">
        <v>271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</row>
    <row r="55" spans="1:31" ht="13.8" hidden="1" outlineLevel="1" collapsed="1">
      <c r="A55" s="8">
        <v>41883</v>
      </c>
      <c r="B55" s="44">
        <v>18.320499999999999</v>
      </c>
      <c r="C55" s="44">
        <v>21.728400000000001</v>
      </c>
      <c r="D55" s="44">
        <v>16.875900000000001</v>
      </c>
      <c r="E55" s="44">
        <v>16.382400000000001</v>
      </c>
      <c r="F55" s="44">
        <v>23.0534</v>
      </c>
      <c r="G55" s="44">
        <v>0</v>
      </c>
      <c r="H55" s="44">
        <v>21.977900000000002</v>
      </c>
      <c r="I55" s="44">
        <v>21.728400000000001</v>
      </c>
      <c r="J55" s="44">
        <v>22.386500000000002</v>
      </c>
      <c r="K55" s="44">
        <v>22.119700000000002</v>
      </c>
      <c r="L55" s="44">
        <v>23.0534</v>
      </c>
      <c r="M55" s="44">
        <v>0</v>
      </c>
      <c r="N55" s="44">
        <v>14.951000000000001</v>
      </c>
      <c r="O55" s="44">
        <v>0</v>
      </c>
      <c r="P55" s="44">
        <v>14.951000000000001</v>
      </c>
      <c r="Q55" s="44">
        <v>14.951000000000001</v>
      </c>
      <c r="R55" s="44" t="s">
        <v>271</v>
      </c>
      <c r="S55" s="44" t="s">
        <v>271</v>
      </c>
      <c r="T55" s="44">
        <v>14.9857</v>
      </c>
      <c r="U55" s="44">
        <v>0</v>
      </c>
      <c r="V55" s="44">
        <v>14.9857</v>
      </c>
      <c r="W55" s="44">
        <v>14.9857</v>
      </c>
      <c r="X55" s="44">
        <v>0</v>
      </c>
      <c r="Y55" s="44">
        <v>0</v>
      </c>
      <c r="Z55" s="44">
        <v>13.75</v>
      </c>
      <c r="AA55" s="44">
        <v>0</v>
      </c>
      <c r="AB55" s="44">
        <v>13.75</v>
      </c>
      <c r="AC55" s="44">
        <v>13.75</v>
      </c>
      <c r="AD55" s="44">
        <v>0</v>
      </c>
      <c r="AE55" s="44">
        <v>0</v>
      </c>
    </row>
    <row r="56" spans="1:31" ht="13.8" hidden="1" outlineLevel="1" collapsed="1">
      <c r="A56" s="8">
        <v>41913</v>
      </c>
      <c r="B56" s="44">
        <v>19.035900000000002</v>
      </c>
      <c r="C56" s="44">
        <v>20.2227</v>
      </c>
      <c r="D56" s="44">
        <v>18.865300000000001</v>
      </c>
      <c r="E56" s="44">
        <v>18.637499999999999</v>
      </c>
      <c r="F56" s="44">
        <v>21.991900000000001</v>
      </c>
      <c r="G56" s="44">
        <v>0</v>
      </c>
      <c r="H56" s="44">
        <v>19.887599999999999</v>
      </c>
      <c r="I56" s="44">
        <v>20.2227</v>
      </c>
      <c r="J56" s="44">
        <v>19.834599999999998</v>
      </c>
      <c r="K56" s="44">
        <v>19.660299999999999</v>
      </c>
      <c r="L56" s="44">
        <v>21.991900000000001</v>
      </c>
      <c r="M56" s="44">
        <v>0</v>
      </c>
      <c r="N56" s="44">
        <v>9.2327999999999992</v>
      </c>
      <c r="O56" s="44">
        <v>0</v>
      </c>
      <c r="P56" s="44">
        <v>9.2327999999999992</v>
      </c>
      <c r="Q56" s="44">
        <v>9.2327999999999992</v>
      </c>
      <c r="R56" s="44" t="s">
        <v>271</v>
      </c>
      <c r="S56" s="44" t="s">
        <v>271</v>
      </c>
      <c r="T56" s="44">
        <v>16</v>
      </c>
      <c r="U56" s="44">
        <v>0</v>
      </c>
      <c r="V56" s="44">
        <v>16</v>
      </c>
      <c r="W56" s="44">
        <v>16</v>
      </c>
      <c r="X56" s="44">
        <v>0</v>
      </c>
      <c r="Y56" s="44">
        <v>0</v>
      </c>
      <c r="Z56" s="44">
        <v>9.0429999999999993</v>
      </c>
      <c r="AA56" s="44">
        <v>0</v>
      </c>
      <c r="AB56" s="44">
        <v>9.0429999999999993</v>
      </c>
      <c r="AC56" s="44">
        <v>9.0429999999999993</v>
      </c>
      <c r="AD56" s="44">
        <v>0</v>
      </c>
      <c r="AE56" s="44">
        <v>0</v>
      </c>
    </row>
    <row r="57" spans="1:31" ht="13.8" hidden="1" outlineLevel="1" collapsed="1">
      <c r="A57" s="8">
        <v>41944</v>
      </c>
      <c r="B57" s="44">
        <v>21.700299999999999</v>
      </c>
      <c r="C57" s="44">
        <v>19.394400000000001</v>
      </c>
      <c r="D57" s="44">
        <v>22.046299999999999</v>
      </c>
      <c r="E57" s="44">
        <v>21.954799999999999</v>
      </c>
      <c r="F57" s="44">
        <v>22.759599999999999</v>
      </c>
      <c r="G57" s="44">
        <v>0</v>
      </c>
      <c r="H57" s="44">
        <v>21.858899999999998</v>
      </c>
      <c r="I57" s="44">
        <v>19.394400000000001</v>
      </c>
      <c r="J57" s="44">
        <v>22.241599999999998</v>
      </c>
      <c r="K57" s="44">
        <v>22.172499999999999</v>
      </c>
      <c r="L57" s="44">
        <v>22.759599999999999</v>
      </c>
      <c r="M57" s="44">
        <v>0</v>
      </c>
      <c r="N57" s="44">
        <v>16.451000000000001</v>
      </c>
      <c r="O57" s="44">
        <v>0</v>
      </c>
      <c r="P57" s="44">
        <v>16.451000000000001</v>
      </c>
      <c r="Q57" s="44">
        <v>16.451000000000001</v>
      </c>
      <c r="R57" s="44" t="s">
        <v>271</v>
      </c>
      <c r="S57" s="44">
        <v>0</v>
      </c>
      <c r="T57" s="44">
        <v>12.2018</v>
      </c>
      <c r="U57" s="44">
        <v>0</v>
      </c>
      <c r="V57" s="44">
        <v>12.2018</v>
      </c>
      <c r="W57" s="44">
        <v>12.2018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</row>
    <row r="58" spans="1:31" ht="13.8" hidden="1" outlineLevel="1" collapsed="1">
      <c r="A58" s="8">
        <v>41974</v>
      </c>
      <c r="B58" s="44">
        <v>15.3109</v>
      </c>
      <c r="C58" s="44">
        <v>21.706600000000002</v>
      </c>
      <c r="D58" s="44">
        <v>14.8377</v>
      </c>
      <c r="E58" s="44">
        <v>14.6557</v>
      </c>
      <c r="F58" s="44">
        <v>20.020499999999998</v>
      </c>
      <c r="G58" s="44">
        <v>0</v>
      </c>
      <c r="H58" s="44">
        <v>19.7882</v>
      </c>
      <c r="I58" s="44">
        <v>21.706600000000002</v>
      </c>
      <c r="J58" s="44">
        <v>19.438800000000001</v>
      </c>
      <c r="K58" s="44">
        <v>19.3858</v>
      </c>
      <c r="L58" s="44">
        <v>20.020499999999998</v>
      </c>
      <c r="M58" s="44">
        <v>0</v>
      </c>
      <c r="N58" s="44">
        <v>11.6905</v>
      </c>
      <c r="O58" s="44">
        <v>0</v>
      </c>
      <c r="P58" s="44">
        <v>11.6905</v>
      </c>
      <c r="Q58" s="44">
        <v>11.6905</v>
      </c>
      <c r="R58" s="44" t="s">
        <v>271</v>
      </c>
      <c r="S58" s="44">
        <v>0</v>
      </c>
      <c r="T58" s="44">
        <v>11.6622</v>
      </c>
      <c r="U58" s="44">
        <v>0</v>
      </c>
      <c r="V58" s="44">
        <v>11.6622</v>
      </c>
      <c r="W58" s="44">
        <v>11.6622</v>
      </c>
      <c r="X58" s="44">
        <v>0</v>
      </c>
      <c r="Y58" s="44">
        <v>0</v>
      </c>
      <c r="Z58" s="44">
        <v>13.25</v>
      </c>
      <c r="AA58" s="44">
        <v>0</v>
      </c>
      <c r="AB58" s="44">
        <v>13.25</v>
      </c>
      <c r="AC58" s="44">
        <v>13.25</v>
      </c>
      <c r="AD58" s="44">
        <v>0</v>
      </c>
      <c r="AE58" s="44">
        <v>0</v>
      </c>
    </row>
    <row r="59" spans="1:31" ht="13.8" hidden="1" outlineLevel="1" collapsed="1">
      <c r="A59" s="8">
        <v>42005</v>
      </c>
      <c r="B59" s="44">
        <v>11.046200000000001</v>
      </c>
      <c r="C59" s="44">
        <v>19.890699999999999</v>
      </c>
      <c r="D59" s="44">
        <v>10.986499999999999</v>
      </c>
      <c r="E59" s="44">
        <v>12.703900000000001</v>
      </c>
      <c r="F59" s="44">
        <v>20.024100000000001</v>
      </c>
      <c r="G59" s="44">
        <v>8.6709999999999994</v>
      </c>
      <c r="H59" s="44">
        <v>19.9603</v>
      </c>
      <c r="I59" s="44">
        <v>19.890699999999999</v>
      </c>
      <c r="J59" s="44">
        <v>19.963000000000001</v>
      </c>
      <c r="K59" s="44">
        <v>19.5916</v>
      </c>
      <c r="L59" s="44">
        <v>20.024100000000001</v>
      </c>
      <c r="M59" s="44">
        <v>0</v>
      </c>
      <c r="N59" s="44">
        <v>9.1419999999999995</v>
      </c>
      <c r="O59" s="44">
        <v>0</v>
      </c>
      <c r="P59" s="44">
        <v>9.1419999999999995</v>
      </c>
      <c r="Q59" s="44">
        <v>11.502599999999999</v>
      </c>
      <c r="R59" s="44" t="s">
        <v>271</v>
      </c>
      <c r="S59" s="44">
        <v>8.6709999999999994</v>
      </c>
      <c r="T59" s="44">
        <v>9.1419999999999995</v>
      </c>
      <c r="U59" s="44">
        <v>0</v>
      </c>
      <c r="V59" s="44">
        <v>9.1419999999999995</v>
      </c>
      <c r="W59" s="44">
        <v>11.502599999999999</v>
      </c>
      <c r="X59" s="44">
        <v>0</v>
      </c>
      <c r="Y59" s="44">
        <v>8.6709999999999994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</row>
    <row r="60" spans="1:31" ht="13.8" hidden="1" outlineLevel="1" collapsed="1">
      <c r="A60" s="8">
        <v>42036</v>
      </c>
      <c r="B60" s="44">
        <v>8.5404999999999998</v>
      </c>
      <c r="C60" s="44">
        <v>23.785299999999999</v>
      </c>
      <c r="D60" s="44">
        <v>8.4606999999999992</v>
      </c>
      <c r="E60" s="44">
        <v>8.3899000000000008</v>
      </c>
      <c r="F60" s="44">
        <v>8.3786000000000005</v>
      </c>
      <c r="G60" s="44">
        <v>8.6690000000000005</v>
      </c>
      <c r="H60" s="44">
        <v>23.1555</v>
      </c>
      <c r="I60" s="44">
        <v>23.785299999999999</v>
      </c>
      <c r="J60" s="44">
        <v>20.916499999999999</v>
      </c>
      <c r="K60" s="44">
        <v>22.4726</v>
      </c>
      <c r="L60" s="44">
        <v>20.431899999999999</v>
      </c>
      <c r="M60" s="44">
        <v>0</v>
      </c>
      <c r="N60" s="44">
        <v>8.4423999999999992</v>
      </c>
      <c r="O60" s="44">
        <v>0</v>
      </c>
      <c r="P60" s="44">
        <v>8.4423999999999992</v>
      </c>
      <c r="Q60" s="44">
        <v>8.3813999999999993</v>
      </c>
      <c r="R60" s="44">
        <v>8.2928999999999995</v>
      </c>
      <c r="S60" s="44">
        <v>8.6690000000000005</v>
      </c>
      <c r="T60" s="44">
        <v>8.5383999999999993</v>
      </c>
      <c r="U60" s="44">
        <v>0</v>
      </c>
      <c r="V60" s="44">
        <v>8.5383999999999993</v>
      </c>
      <c r="W60" s="44">
        <v>8.3813999999999993</v>
      </c>
      <c r="X60" s="44">
        <v>9.42</v>
      </c>
      <c r="Y60" s="44">
        <v>8.6690000000000005</v>
      </c>
      <c r="Z60" s="44">
        <v>7.51</v>
      </c>
      <c r="AA60" s="44">
        <v>0</v>
      </c>
      <c r="AB60" s="44">
        <v>7.51</v>
      </c>
      <c r="AC60" s="44">
        <v>0</v>
      </c>
      <c r="AD60" s="44">
        <v>7.51</v>
      </c>
      <c r="AE60" s="44">
        <v>0</v>
      </c>
    </row>
    <row r="61" spans="1:31" ht="13.8" hidden="1" outlineLevel="1" collapsed="1">
      <c r="A61" s="8">
        <v>42064</v>
      </c>
      <c r="B61" s="44">
        <v>23.774699999999999</v>
      </c>
      <c r="C61" s="44">
        <v>23.993300000000001</v>
      </c>
      <c r="D61" s="44">
        <v>23.341699999999999</v>
      </c>
      <c r="E61" s="44">
        <v>23.3843</v>
      </c>
      <c r="F61" s="44">
        <v>23.330300000000001</v>
      </c>
      <c r="G61" s="44">
        <v>0</v>
      </c>
      <c r="H61" s="44">
        <v>23.774699999999999</v>
      </c>
      <c r="I61" s="44">
        <v>23.993300000000001</v>
      </c>
      <c r="J61" s="44">
        <v>23.341699999999999</v>
      </c>
      <c r="K61" s="44">
        <v>23.3843</v>
      </c>
      <c r="L61" s="44">
        <v>23.330300000000001</v>
      </c>
      <c r="M61" s="44">
        <v>0</v>
      </c>
      <c r="N61" s="44">
        <v>0</v>
      </c>
      <c r="O61" s="44">
        <v>0</v>
      </c>
      <c r="P61" s="44" t="s">
        <v>271</v>
      </c>
      <c r="Q61" s="44" t="s">
        <v>271</v>
      </c>
      <c r="R61" s="44" t="s">
        <v>271</v>
      </c>
      <c r="S61" s="44" t="s">
        <v>271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</row>
    <row r="62" spans="1:31" ht="13.8" hidden="1" outlineLevel="1" collapsed="1">
      <c r="A62" s="8">
        <v>42095</v>
      </c>
      <c r="B62" s="44">
        <v>24.087900000000001</v>
      </c>
      <c r="C62" s="44">
        <v>25.171399999999998</v>
      </c>
      <c r="D62" s="44">
        <v>23.075099999999999</v>
      </c>
      <c r="E62" s="44">
        <v>28.1769</v>
      </c>
      <c r="F62" s="44">
        <v>22.609100000000002</v>
      </c>
      <c r="G62" s="44">
        <v>0</v>
      </c>
      <c r="H62" s="44">
        <v>24.087900000000001</v>
      </c>
      <c r="I62" s="44">
        <v>25.171399999999998</v>
      </c>
      <c r="J62" s="44">
        <v>23.075099999999999</v>
      </c>
      <c r="K62" s="44">
        <v>28.1769</v>
      </c>
      <c r="L62" s="44">
        <v>22.609100000000002</v>
      </c>
      <c r="M62" s="44">
        <v>0</v>
      </c>
      <c r="N62" s="44">
        <v>0</v>
      </c>
      <c r="O62" s="44">
        <v>0</v>
      </c>
      <c r="P62" s="44" t="s">
        <v>271</v>
      </c>
      <c r="Q62" s="44" t="s">
        <v>271</v>
      </c>
      <c r="R62" s="44" t="s">
        <v>271</v>
      </c>
      <c r="S62" s="44" t="s">
        <v>271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</row>
    <row r="63" spans="1:31" ht="13.8" hidden="1" outlineLevel="1" collapsed="1">
      <c r="A63" s="8">
        <v>42125</v>
      </c>
      <c r="B63" s="44">
        <v>24.084499999999998</v>
      </c>
      <c r="C63" s="44">
        <v>27.7544</v>
      </c>
      <c r="D63" s="44">
        <v>21.472799999999999</v>
      </c>
      <c r="E63" s="44">
        <v>26.507200000000001</v>
      </c>
      <c r="F63" s="44">
        <v>21.105</v>
      </c>
      <c r="G63" s="44">
        <v>0</v>
      </c>
      <c r="H63" s="44">
        <v>24.084499999999998</v>
      </c>
      <c r="I63" s="44">
        <v>27.7544</v>
      </c>
      <c r="J63" s="44">
        <v>21.472799999999999</v>
      </c>
      <c r="K63" s="44">
        <v>26.507200000000001</v>
      </c>
      <c r="L63" s="44">
        <v>21.105</v>
      </c>
      <c r="M63" s="44">
        <v>0</v>
      </c>
      <c r="N63" s="44">
        <v>0</v>
      </c>
      <c r="O63" s="44">
        <v>0</v>
      </c>
      <c r="P63" s="44">
        <v>0</v>
      </c>
      <c r="Q63" s="44" t="s">
        <v>271</v>
      </c>
      <c r="R63" s="44" t="s">
        <v>271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</row>
    <row r="64" spans="1:31" ht="13.8" hidden="1" outlineLevel="1" collapsed="1">
      <c r="A64" s="8">
        <v>42156</v>
      </c>
      <c r="B64" s="44">
        <v>26.072500000000002</v>
      </c>
      <c r="C64" s="44">
        <v>27.782699999999998</v>
      </c>
      <c r="D64" s="44">
        <v>24.342700000000001</v>
      </c>
      <c r="E64" s="44">
        <v>24.651700000000002</v>
      </c>
      <c r="F64" s="44">
        <v>23.567499999999999</v>
      </c>
      <c r="G64" s="44">
        <v>0</v>
      </c>
      <c r="H64" s="44">
        <v>26.072500000000002</v>
      </c>
      <c r="I64" s="44">
        <v>27.782699999999998</v>
      </c>
      <c r="J64" s="44">
        <v>24.342700000000001</v>
      </c>
      <c r="K64" s="44">
        <v>24.651700000000002</v>
      </c>
      <c r="L64" s="44">
        <v>23.567499999999999</v>
      </c>
      <c r="M64" s="44">
        <v>0</v>
      </c>
      <c r="N64" s="44">
        <v>0</v>
      </c>
      <c r="O64" s="44">
        <v>0</v>
      </c>
      <c r="P64" s="44" t="s">
        <v>271</v>
      </c>
      <c r="Q64" s="44" t="s">
        <v>271</v>
      </c>
      <c r="R64" s="44" t="s">
        <v>271</v>
      </c>
      <c r="S64" s="44" t="s">
        <v>271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</row>
    <row r="65" spans="1:31" ht="13.8" hidden="1" outlineLevel="1" collapsed="1">
      <c r="A65" s="8">
        <v>42186</v>
      </c>
      <c r="B65" s="44">
        <v>25.914000000000001</v>
      </c>
      <c r="C65" s="44">
        <v>27.096900000000002</v>
      </c>
      <c r="D65" s="44">
        <v>23.952500000000001</v>
      </c>
      <c r="E65" s="44">
        <v>24.148900000000001</v>
      </c>
      <c r="F65" s="44">
        <v>23.5733</v>
      </c>
      <c r="G65" s="44">
        <v>0</v>
      </c>
      <c r="H65" s="44">
        <v>25.914000000000001</v>
      </c>
      <c r="I65" s="44">
        <v>27.096900000000002</v>
      </c>
      <c r="J65" s="44">
        <v>23.952500000000001</v>
      </c>
      <c r="K65" s="44">
        <v>24.148900000000001</v>
      </c>
      <c r="L65" s="44">
        <v>23.5733</v>
      </c>
      <c r="M65" s="44">
        <v>0</v>
      </c>
      <c r="N65" s="44">
        <v>0</v>
      </c>
      <c r="O65" s="44">
        <v>0</v>
      </c>
      <c r="P65" s="44" t="s">
        <v>271</v>
      </c>
      <c r="Q65" s="44" t="s">
        <v>271</v>
      </c>
      <c r="R65" s="44" t="s">
        <v>271</v>
      </c>
      <c r="S65" s="44" t="s">
        <v>271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</row>
    <row r="66" spans="1:31" ht="13.8" hidden="1" outlineLevel="1" collapsed="1">
      <c r="A66" s="8">
        <v>42217</v>
      </c>
      <c r="B66" s="44">
        <v>26.263400000000001</v>
      </c>
      <c r="C66" s="44">
        <v>26.692599999999999</v>
      </c>
      <c r="D66" s="44">
        <v>25.458100000000002</v>
      </c>
      <c r="E66" s="44">
        <v>36</v>
      </c>
      <c r="F66" s="44">
        <v>24.910499999999999</v>
      </c>
      <c r="G66" s="44">
        <v>0</v>
      </c>
      <c r="H66" s="44">
        <v>26.263400000000001</v>
      </c>
      <c r="I66" s="44">
        <v>26.692599999999999</v>
      </c>
      <c r="J66" s="44">
        <v>25.458100000000002</v>
      </c>
      <c r="K66" s="44">
        <v>36</v>
      </c>
      <c r="L66" s="44">
        <v>24.910499999999999</v>
      </c>
      <c r="M66" s="44">
        <v>0</v>
      </c>
      <c r="N66" s="44">
        <v>0</v>
      </c>
      <c r="O66" s="44">
        <v>0</v>
      </c>
      <c r="P66" s="44" t="s">
        <v>271</v>
      </c>
      <c r="Q66" s="44" t="s">
        <v>271</v>
      </c>
      <c r="R66" s="44" t="s">
        <v>271</v>
      </c>
      <c r="S66" s="44" t="s">
        <v>271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</row>
    <row r="67" spans="1:31" ht="13.8" hidden="1" outlineLevel="1" collapsed="1">
      <c r="A67" s="8">
        <v>42248</v>
      </c>
      <c r="B67" s="44">
        <v>27.7498</v>
      </c>
      <c r="C67" s="44">
        <v>27.590299999999999</v>
      </c>
      <c r="D67" s="44">
        <v>28.4849</v>
      </c>
      <c r="E67" s="44">
        <v>31.142099999999999</v>
      </c>
      <c r="F67" s="44">
        <v>27.127700000000001</v>
      </c>
      <c r="G67" s="44">
        <v>0</v>
      </c>
      <c r="H67" s="44">
        <v>27.7498</v>
      </c>
      <c r="I67" s="44">
        <v>27.590299999999999</v>
      </c>
      <c r="J67" s="44">
        <v>28.4849</v>
      </c>
      <c r="K67" s="44">
        <v>31.142099999999999</v>
      </c>
      <c r="L67" s="44">
        <v>27.127700000000001</v>
      </c>
      <c r="M67" s="44">
        <v>0</v>
      </c>
      <c r="N67" s="44">
        <v>0</v>
      </c>
      <c r="O67" s="44">
        <v>0</v>
      </c>
      <c r="P67" s="44" t="s">
        <v>271</v>
      </c>
      <c r="Q67" s="44" t="s">
        <v>271</v>
      </c>
      <c r="R67" s="44" t="s">
        <v>271</v>
      </c>
      <c r="S67" s="44" t="s">
        <v>271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</row>
    <row r="68" spans="1:31" ht="13.8" hidden="1" outlineLevel="1" collapsed="1">
      <c r="A68" s="8">
        <v>42278</v>
      </c>
      <c r="B68" s="44">
        <v>25.501000000000001</v>
      </c>
      <c r="C68" s="44">
        <v>28.94</v>
      </c>
      <c r="D68" s="44">
        <v>23.5594</v>
      </c>
      <c r="E68" s="44">
        <v>23.797699999999999</v>
      </c>
      <c r="F68" s="44">
        <v>23.2944</v>
      </c>
      <c r="G68" s="44">
        <v>0</v>
      </c>
      <c r="H68" s="44">
        <v>25.501000000000001</v>
      </c>
      <c r="I68" s="44">
        <v>28.94</v>
      </c>
      <c r="J68" s="44">
        <v>23.5594</v>
      </c>
      <c r="K68" s="44">
        <v>23.797699999999999</v>
      </c>
      <c r="L68" s="44">
        <v>23.2944</v>
      </c>
      <c r="M68" s="44">
        <v>0</v>
      </c>
      <c r="N68" s="44">
        <v>0</v>
      </c>
      <c r="O68" s="44">
        <v>0</v>
      </c>
      <c r="P68" s="44">
        <v>0</v>
      </c>
      <c r="Q68" s="44" t="s">
        <v>271</v>
      </c>
      <c r="R68" s="44" t="s">
        <v>271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</row>
    <row r="69" spans="1:31" ht="13.8" hidden="1" outlineLevel="1" collapsed="1">
      <c r="A69" s="8">
        <v>42309</v>
      </c>
      <c r="B69" s="44">
        <v>25.5381</v>
      </c>
      <c r="C69" s="44">
        <v>27.162099999999999</v>
      </c>
      <c r="D69" s="44">
        <v>25.297899999999998</v>
      </c>
      <c r="E69" s="44">
        <v>27.256900000000002</v>
      </c>
      <c r="F69" s="44">
        <v>30</v>
      </c>
      <c r="G69" s="44">
        <v>25.2927</v>
      </c>
      <c r="H69" s="44">
        <v>25.5381</v>
      </c>
      <c r="I69" s="44">
        <v>27.162099999999999</v>
      </c>
      <c r="J69" s="44">
        <v>25.297899999999998</v>
      </c>
      <c r="K69" s="44">
        <v>27.256900000000002</v>
      </c>
      <c r="L69" s="44">
        <v>30</v>
      </c>
      <c r="M69" s="44">
        <v>25.2927</v>
      </c>
      <c r="N69" s="44">
        <v>0</v>
      </c>
      <c r="O69" s="44">
        <v>0</v>
      </c>
      <c r="P69" s="44">
        <v>0</v>
      </c>
      <c r="Q69" s="44" t="s">
        <v>271</v>
      </c>
      <c r="R69" s="44" t="s">
        <v>271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</row>
    <row r="70" spans="1:31" ht="13.8" hidden="1" outlineLevel="1" collapsed="1">
      <c r="A70" s="8">
        <v>42339</v>
      </c>
      <c r="B70" s="44">
        <v>5.6203000000000003</v>
      </c>
      <c r="C70" s="44">
        <v>27.0883</v>
      </c>
      <c r="D70" s="44">
        <v>2.6613000000000002</v>
      </c>
      <c r="E70" s="44">
        <v>26.110700000000001</v>
      </c>
      <c r="F70" s="44">
        <v>1.4579</v>
      </c>
      <c r="G70" s="44">
        <v>0</v>
      </c>
      <c r="H70" s="44">
        <v>5.6203000000000003</v>
      </c>
      <c r="I70" s="44">
        <v>27.0883</v>
      </c>
      <c r="J70" s="44">
        <v>2.6613000000000002</v>
      </c>
      <c r="K70" s="44">
        <v>26.110700000000001</v>
      </c>
      <c r="L70" s="44">
        <v>1.4579</v>
      </c>
      <c r="M70" s="44">
        <v>0</v>
      </c>
      <c r="N70" s="44">
        <v>0</v>
      </c>
      <c r="O70" s="44">
        <v>0</v>
      </c>
      <c r="P70" s="44">
        <v>0</v>
      </c>
      <c r="Q70" s="44" t="s">
        <v>271</v>
      </c>
      <c r="R70" s="44" t="s">
        <v>271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</row>
    <row r="71" spans="1:31" ht="13.8" hidden="1" outlineLevel="1" collapsed="1">
      <c r="A71" s="8">
        <v>42370</v>
      </c>
      <c r="B71" s="44">
        <v>29.0473</v>
      </c>
      <c r="C71" s="44">
        <v>31.7944</v>
      </c>
      <c r="D71" s="44">
        <v>27.009</v>
      </c>
      <c r="E71" s="44">
        <v>31.9405</v>
      </c>
      <c r="F71" s="44">
        <v>25.0471</v>
      </c>
      <c r="G71" s="44">
        <v>0</v>
      </c>
      <c r="H71" s="44">
        <v>29.0473</v>
      </c>
      <c r="I71" s="44">
        <v>31.7944</v>
      </c>
      <c r="J71" s="44">
        <v>27.009</v>
      </c>
      <c r="K71" s="44">
        <v>31.9405</v>
      </c>
      <c r="L71" s="44">
        <v>25.0471</v>
      </c>
      <c r="M71" s="44">
        <v>0</v>
      </c>
      <c r="N71" s="44">
        <v>0</v>
      </c>
      <c r="O71" s="44">
        <v>0</v>
      </c>
      <c r="P71" s="44">
        <v>0</v>
      </c>
      <c r="Q71" s="44" t="s">
        <v>271</v>
      </c>
      <c r="R71" s="44" t="s">
        <v>271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</row>
    <row r="72" spans="1:31" ht="13.8" hidden="1" outlineLevel="1" collapsed="1">
      <c r="A72" s="8">
        <v>42401</v>
      </c>
      <c r="B72" s="44">
        <v>32.722799999999999</v>
      </c>
      <c r="C72" s="44">
        <v>32.438099999999999</v>
      </c>
      <c r="D72" s="44">
        <v>39.328899999999997</v>
      </c>
      <c r="E72" s="44">
        <v>61.759799999999998</v>
      </c>
      <c r="F72" s="44">
        <v>24.930399999999999</v>
      </c>
      <c r="G72" s="44">
        <v>0</v>
      </c>
      <c r="H72" s="44">
        <v>32.722799999999999</v>
      </c>
      <c r="I72" s="44">
        <v>32.438099999999999</v>
      </c>
      <c r="J72" s="44">
        <v>39.328899999999997</v>
      </c>
      <c r="K72" s="44">
        <v>61.759799999999998</v>
      </c>
      <c r="L72" s="44">
        <v>24.930399999999999</v>
      </c>
      <c r="M72" s="44">
        <v>0</v>
      </c>
      <c r="N72" s="44">
        <v>0</v>
      </c>
      <c r="O72" s="44">
        <v>0</v>
      </c>
      <c r="P72" s="44" t="s">
        <v>271</v>
      </c>
      <c r="Q72" s="44" t="s">
        <v>271</v>
      </c>
      <c r="R72" s="44" t="s">
        <v>271</v>
      </c>
      <c r="S72" s="44" t="s">
        <v>271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</row>
    <row r="73" spans="1:31" ht="13.8" hidden="1" outlineLevel="1" collapsed="1">
      <c r="A73" s="8">
        <v>42430</v>
      </c>
      <c r="B73" s="44">
        <v>32.010800000000003</v>
      </c>
      <c r="C73" s="44">
        <v>32.198300000000003</v>
      </c>
      <c r="D73" s="44">
        <v>30.2455</v>
      </c>
      <c r="E73" s="44">
        <v>37.8444</v>
      </c>
      <c r="F73" s="44">
        <v>24.478300000000001</v>
      </c>
      <c r="G73" s="44">
        <v>0</v>
      </c>
      <c r="H73" s="44">
        <v>32.010800000000003</v>
      </c>
      <c r="I73" s="44">
        <v>32.198300000000003</v>
      </c>
      <c r="J73" s="44">
        <v>30.2455</v>
      </c>
      <c r="K73" s="44">
        <v>37.8444</v>
      </c>
      <c r="L73" s="44">
        <v>24.478300000000001</v>
      </c>
      <c r="M73" s="44">
        <v>0</v>
      </c>
      <c r="N73" s="44">
        <v>0</v>
      </c>
      <c r="O73" s="44">
        <v>0</v>
      </c>
      <c r="P73" s="44" t="s">
        <v>271</v>
      </c>
      <c r="Q73" s="44" t="s">
        <v>271</v>
      </c>
      <c r="R73" s="44" t="s">
        <v>271</v>
      </c>
      <c r="S73" s="44" t="s">
        <v>271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</row>
    <row r="74" spans="1:31" ht="13.8" hidden="1" outlineLevel="1" collapsed="1">
      <c r="A74" s="8">
        <v>42461</v>
      </c>
      <c r="B74" s="44">
        <v>23.7544</v>
      </c>
      <c r="C74" s="44">
        <v>30.939299999999999</v>
      </c>
      <c r="D74" s="44">
        <v>22.991</v>
      </c>
      <c r="E74" s="44">
        <v>30.631499999999999</v>
      </c>
      <c r="F74" s="44">
        <v>22.838000000000001</v>
      </c>
      <c r="G74" s="44">
        <v>0</v>
      </c>
      <c r="H74" s="44">
        <v>23.7544</v>
      </c>
      <c r="I74" s="44">
        <v>30.939299999999999</v>
      </c>
      <c r="J74" s="44">
        <v>22.991</v>
      </c>
      <c r="K74" s="44">
        <v>30.631499999999999</v>
      </c>
      <c r="L74" s="44">
        <v>22.838000000000001</v>
      </c>
      <c r="M74" s="44">
        <v>0</v>
      </c>
      <c r="N74" s="44">
        <v>0</v>
      </c>
      <c r="O74" s="44">
        <v>0</v>
      </c>
      <c r="P74" s="44" t="s">
        <v>271</v>
      </c>
      <c r="Q74" s="44" t="s">
        <v>271</v>
      </c>
      <c r="R74" s="44" t="s">
        <v>271</v>
      </c>
      <c r="S74" s="44" t="s">
        <v>271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</row>
    <row r="75" spans="1:31" ht="13.8" hidden="1" outlineLevel="1" collapsed="1">
      <c r="A75" s="8">
        <v>42491</v>
      </c>
      <c r="B75" s="44">
        <v>30.521100000000001</v>
      </c>
      <c r="C75" s="44">
        <v>30.695599999999999</v>
      </c>
      <c r="D75" s="44">
        <v>29.6252</v>
      </c>
      <c r="E75" s="44">
        <v>33.018599999999999</v>
      </c>
      <c r="F75" s="44">
        <v>24.8994</v>
      </c>
      <c r="G75" s="44">
        <v>0</v>
      </c>
      <c r="H75" s="44">
        <v>30.521100000000001</v>
      </c>
      <c r="I75" s="44">
        <v>30.695599999999999</v>
      </c>
      <c r="J75" s="44">
        <v>29.6252</v>
      </c>
      <c r="K75" s="44">
        <v>33.018599999999999</v>
      </c>
      <c r="L75" s="44">
        <v>24.8994</v>
      </c>
      <c r="M75" s="44">
        <v>0</v>
      </c>
      <c r="N75" s="44">
        <v>0</v>
      </c>
      <c r="O75" s="44">
        <v>0</v>
      </c>
      <c r="P75" s="44" t="s">
        <v>271</v>
      </c>
      <c r="Q75" s="44" t="s">
        <v>271</v>
      </c>
      <c r="R75" s="44" t="s">
        <v>271</v>
      </c>
      <c r="S75" s="44" t="s">
        <v>271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</row>
    <row r="76" spans="1:31" ht="13.8" hidden="1" outlineLevel="1" collapsed="1">
      <c r="A76" s="8">
        <v>42522</v>
      </c>
      <c r="B76" s="44">
        <v>28.057300000000001</v>
      </c>
      <c r="C76" s="44">
        <v>30.1861</v>
      </c>
      <c r="D76" s="44">
        <v>24.744199999999999</v>
      </c>
      <c r="E76" s="44">
        <v>26.713999999999999</v>
      </c>
      <c r="F76" s="44">
        <v>23.022099999999998</v>
      </c>
      <c r="G76" s="44">
        <v>0</v>
      </c>
      <c r="H76" s="44">
        <v>28.057300000000001</v>
      </c>
      <c r="I76" s="44">
        <v>30.1861</v>
      </c>
      <c r="J76" s="44">
        <v>24.744199999999999</v>
      </c>
      <c r="K76" s="44">
        <v>26.713999999999999</v>
      </c>
      <c r="L76" s="44">
        <v>23.022099999999998</v>
      </c>
      <c r="M76" s="44">
        <v>0</v>
      </c>
      <c r="N76" s="44">
        <v>0</v>
      </c>
      <c r="O76" s="44">
        <v>0</v>
      </c>
      <c r="P76" s="44" t="s">
        <v>271</v>
      </c>
      <c r="Q76" s="44" t="s">
        <v>271</v>
      </c>
      <c r="R76" s="44" t="s">
        <v>271</v>
      </c>
      <c r="S76" s="44" t="s">
        <v>271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</row>
    <row r="77" spans="1:31" ht="13.8" hidden="1" outlineLevel="1" collapsed="1">
      <c r="A77" s="8">
        <v>42552</v>
      </c>
      <c r="B77" s="44">
        <v>25.679099999999998</v>
      </c>
      <c r="C77" s="44">
        <v>30.184999999999999</v>
      </c>
      <c r="D77" s="44">
        <v>21.3691</v>
      </c>
      <c r="E77" s="44">
        <v>20.901399999999999</v>
      </c>
      <c r="F77" s="44">
        <v>23.706099999999999</v>
      </c>
      <c r="G77" s="44">
        <v>0</v>
      </c>
      <c r="H77" s="44">
        <v>25.679099999999998</v>
      </c>
      <c r="I77" s="44">
        <v>30.184999999999999</v>
      </c>
      <c r="J77" s="44">
        <v>21.3691</v>
      </c>
      <c r="K77" s="44">
        <v>20.901399999999999</v>
      </c>
      <c r="L77" s="44">
        <v>23.706099999999999</v>
      </c>
      <c r="M77" s="44">
        <v>0</v>
      </c>
      <c r="N77" s="44">
        <v>0</v>
      </c>
      <c r="O77" s="44">
        <v>0</v>
      </c>
      <c r="P77" s="44" t="s">
        <v>271</v>
      </c>
      <c r="Q77" s="44" t="s">
        <v>271</v>
      </c>
      <c r="R77" s="44" t="s">
        <v>271</v>
      </c>
      <c r="S77" s="44" t="s">
        <v>271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</row>
    <row r="78" spans="1:31" ht="13.8" hidden="1" outlineLevel="1" collapsed="1">
      <c r="A78" s="8">
        <v>42583</v>
      </c>
      <c r="B78" s="44">
        <v>25.1648</v>
      </c>
      <c r="C78" s="44">
        <v>29.718599999999999</v>
      </c>
      <c r="D78" s="44">
        <v>23.409500000000001</v>
      </c>
      <c r="E78" s="44">
        <v>37.700200000000002</v>
      </c>
      <c r="F78" s="44">
        <v>22.660699999999999</v>
      </c>
      <c r="G78" s="44">
        <v>0</v>
      </c>
      <c r="H78" s="44">
        <v>25.1648</v>
      </c>
      <c r="I78" s="44">
        <v>29.718599999999999</v>
      </c>
      <c r="J78" s="44">
        <v>23.409500000000001</v>
      </c>
      <c r="K78" s="44">
        <v>37.700200000000002</v>
      </c>
      <c r="L78" s="44">
        <v>22.660699999999999</v>
      </c>
      <c r="M78" s="44">
        <v>0</v>
      </c>
      <c r="N78" s="44">
        <v>0</v>
      </c>
      <c r="O78" s="44">
        <v>0</v>
      </c>
      <c r="P78" s="44" t="s">
        <v>271</v>
      </c>
      <c r="Q78" s="44" t="s">
        <v>271</v>
      </c>
      <c r="R78" s="44" t="s">
        <v>271</v>
      </c>
      <c r="S78" s="44" t="s">
        <v>271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</row>
    <row r="79" spans="1:31" ht="13.8" hidden="1" outlineLevel="1" collapsed="1">
      <c r="A79" s="8">
        <v>42614</v>
      </c>
      <c r="B79" s="44">
        <v>32.402900000000002</v>
      </c>
      <c r="C79" s="44">
        <v>29.332899999999999</v>
      </c>
      <c r="D79" s="44">
        <v>40.032600000000002</v>
      </c>
      <c r="E79" s="44">
        <v>50.324800000000003</v>
      </c>
      <c r="F79" s="44">
        <v>23.138400000000001</v>
      </c>
      <c r="G79" s="44">
        <v>0</v>
      </c>
      <c r="H79" s="44">
        <v>32.402900000000002</v>
      </c>
      <c r="I79" s="44">
        <v>29.332899999999999</v>
      </c>
      <c r="J79" s="44">
        <v>40.032600000000002</v>
      </c>
      <c r="K79" s="44">
        <v>50.324800000000003</v>
      </c>
      <c r="L79" s="44">
        <v>23.138400000000001</v>
      </c>
      <c r="M79" s="44">
        <v>0</v>
      </c>
      <c r="N79" s="44">
        <v>0</v>
      </c>
      <c r="O79" s="44">
        <v>0</v>
      </c>
      <c r="P79" s="44" t="s">
        <v>271</v>
      </c>
      <c r="Q79" s="44" t="s">
        <v>271</v>
      </c>
      <c r="R79" s="44" t="s">
        <v>271</v>
      </c>
      <c r="S79" s="44" t="s">
        <v>271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</row>
    <row r="80" spans="1:31" ht="13.8" hidden="1" outlineLevel="1" collapsed="1">
      <c r="A80" s="8">
        <v>42644</v>
      </c>
      <c r="B80" s="44">
        <v>26.425000000000001</v>
      </c>
      <c r="C80" s="44">
        <v>27.696999999999999</v>
      </c>
      <c r="D80" s="44">
        <v>24.1313</v>
      </c>
      <c r="E80" s="44">
        <v>24.8886</v>
      </c>
      <c r="F80" s="44">
        <v>21.847200000000001</v>
      </c>
      <c r="G80" s="44">
        <v>0</v>
      </c>
      <c r="H80" s="44">
        <v>26.425000000000001</v>
      </c>
      <c r="I80" s="44">
        <v>27.696999999999999</v>
      </c>
      <c r="J80" s="44">
        <v>24.1313</v>
      </c>
      <c r="K80" s="44">
        <v>24.8886</v>
      </c>
      <c r="L80" s="44">
        <v>21.847200000000001</v>
      </c>
      <c r="M80" s="44">
        <v>0</v>
      </c>
      <c r="N80" s="44">
        <v>0</v>
      </c>
      <c r="O80" s="44">
        <v>0</v>
      </c>
      <c r="P80" s="44" t="s">
        <v>271</v>
      </c>
      <c r="Q80" s="44" t="s">
        <v>271</v>
      </c>
      <c r="R80" s="44" t="s">
        <v>271</v>
      </c>
      <c r="S80" s="44" t="s">
        <v>271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</row>
    <row r="81" spans="1:31" ht="13.8" hidden="1" outlineLevel="1" collapsed="1">
      <c r="A81" s="8">
        <v>42675</v>
      </c>
      <c r="B81" s="44">
        <v>26.599299999999999</v>
      </c>
      <c r="C81" s="44">
        <v>27.8432</v>
      </c>
      <c r="D81" s="44">
        <v>24.290700000000001</v>
      </c>
      <c r="E81" s="44">
        <v>62.929699999999997</v>
      </c>
      <c r="F81" s="44">
        <v>20.0806</v>
      </c>
      <c r="G81" s="44">
        <v>0</v>
      </c>
      <c r="H81" s="44">
        <v>26.599299999999999</v>
      </c>
      <c r="I81" s="44">
        <v>27.8432</v>
      </c>
      <c r="J81" s="44">
        <v>24.290700000000001</v>
      </c>
      <c r="K81" s="44">
        <v>62.929699999999997</v>
      </c>
      <c r="L81" s="44">
        <v>20.0806</v>
      </c>
      <c r="M81" s="44">
        <v>0</v>
      </c>
      <c r="N81" s="44">
        <v>0</v>
      </c>
      <c r="O81" s="44">
        <v>0</v>
      </c>
      <c r="P81" s="44" t="s">
        <v>271</v>
      </c>
      <c r="Q81" s="44" t="s">
        <v>271</v>
      </c>
      <c r="R81" s="44" t="s">
        <v>271</v>
      </c>
      <c r="S81" s="44" t="s">
        <v>271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</row>
    <row r="82" spans="1:31" ht="13.8" hidden="1" outlineLevel="1" collapsed="1">
      <c r="A82" s="8">
        <v>42705</v>
      </c>
      <c r="B82" s="44">
        <v>25.741399999999999</v>
      </c>
      <c r="C82" s="44">
        <v>28.1416</v>
      </c>
      <c r="D82" s="44">
        <v>23.209800000000001</v>
      </c>
      <c r="E82" s="44">
        <v>64</v>
      </c>
      <c r="F82" s="44">
        <v>20.8188</v>
      </c>
      <c r="G82" s="44">
        <v>0</v>
      </c>
      <c r="H82" s="44">
        <v>25.741399999999999</v>
      </c>
      <c r="I82" s="44">
        <v>28.1416</v>
      </c>
      <c r="J82" s="44">
        <v>23.209800000000001</v>
      </c>
      <c r="K82" s="44">
        <v>64</v>
      </c>
      <c r="L82" s="44">
        <v>20.8188</v>
      </c>
      <c r="M82" s="44">
        <v>0</v>
      </c>
      <c r="N82" s="44">
        <v>0</v>
      </c>
      <c r="O82" s="44">
        <v>0</v>
      </c>
      <c r="P82" s="44" t="s">
        <v>271</v>
      </c>
      <c r="Q82" s="44" t="s">
        <v>271</v>
      </c>
      <c r="R82" s="44" t="s">
        <v>271</v>
      </c>
      <c r="S82" s="44" t="s">
        <v>271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</row>
    <row r="83" spans="1:31" ht="13.8" hidden="1" outlineLevel="1" collapsed="1">
      <c r="A83" s="8">
        <v>42736</v>
      </c>
      <c r="B83" s="44">
        <v>27.6877</v>
      </c>
      <c r="C83" s="44">
        <v>27.618300000000001</v>
      </c>
      <c r="D83" s="44">
        <v>27.837</v>
      </c>
      <c r="E83" s="44">
        <v>64</v>
      </c>
      <c r="F83" s="44">
        <v>23.5535</v>
      </c>
      <c r="G83" s="44">
        <v>0</v>
      </c>
      <c r="H83" s="44">
        <v>27.6877</v>
      </c>
      <c r="I83" s="44">
        <v>27.618300000000001</v>
      </c>
      <c r="J83" s="44">
        <v>27.837</v>
      </c>
      <c r="K83" s="44">
        <v>64</v>
      </c>
      <c r="L83" s="44">
        <v>23.5535</v>
      </c>
      <c r="M83" s="44">
        <v>0</v>
      </c>
      <c r="N83" s="44">
        <v>0</v>
      </c>
      <c r="O83" s="44">
        <v>0</v>
      </c>
      <c r="P83" s="44" t="s">
        <v>271</v>
      </c>
      <c r="Q83" s="44" t="s">
        <v>271</v>
      </c>
      <c r="R83" s="44" t="s">
        <v>271</v>
      </c>
      <c r="S83" s="44" t="s">
        <v>271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</row>
    <row r="84" spans="1:31" ht="13.8" hidden="1" outlineLevel="1" collapsed="1">
      <c r="A84" s="8">
        <v>42767</v>
      </c>
      <c r="B84" s="44">
        <v>25.470700000000001</v>
      </c>
      <c r="C84" s="44">
        <v>27.446899999999999</v>
      </c>
      <c r="D84" s="44">
        <v>22.697800000000001</v>
      </c>
      <c r="E84" s="44">
        <v>29.970800000000001</v>
      </c>
      <c r="F84" s="44">
        <v>21.042300000000001</v>
      </c>
      <c r="G84" s="44">
        <v>0</v>
      </c>
      <c r="H84" s="44">
        <v>25.470700000000001</v>
      </c>
      <c r="I84" s="44">
        <v>27.446899999999999</v>
      </c>
      <c r="J84" s="44">
        <v>22.697800000000001</v>
      </c>
      <c r="K84" s="44">
        <v>29.970800000000001</v>
      </c>
      <c r="L84" s="44">
        <v>21.042300000000001</v>
      </c>
      <c r="M84" s="44">
        <v>0</v>
      </c>
      <c r="N84" s="44">
        <v>0</v>
      </c>
      <c r="O84" s="44">
        <v>0</v>
      </c>
      <c r="P84" s="44" t="s">
        <v>271</v>
      </c>
      <c r="Q84" s="44" t="s">
        <v>271</v>
      </c>
      <c r="R84" s="44" t="s">
        <v>271</v>
      </c>
      <c r="S84" s="44" t="s">
        <v>271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</row>
    <row r="85" spans="1:31" ht="13.8" hidden="1" outlineLevel="1" collapsed="1">
      <c r="A85" s="8">
        <v>42795</v>
      </c>
      <c r="B85" s="44">
        <v>25.045500000000001</v>
      </c>
      <c r="C85" s="44">
        <v>26.790700000000001</v>
      </c>
      <c r="D85" s="44">
        <v>21.220099999999999</v>
      </c>
      <c r="E85" s="44">
        <v>19.575399999999998</v>
      </c>
      <c r="F85" s="44">
        <v>22.235099999999999</v>
      </c>
      <c r="G85" s="44">
        <v>0</v>
      </c>
      <c r="H85" s="44">
        <v>25.045500000000001</v>
      </c>
      <c r="I85" s="44">
        <v>26.790700000000001</v>
      </c>
      <c r="J85" s="44">
        <v>21.220099999999999</v>
      </c>
      <c r="K85" s="44">
        <v>19.575399999999998</v>
      </c>
      <c r="L85" s="44">
        <v>22.235099999999999</v>
      </c>
      <c r="M85" s="44">
        <v>0</v>
      </c>
      <c r="N85" s="44">
        <v>0</v>
      </c>
      <c r="O85" s="44">
        <v>0</v>
      </c>
      <c r="P85" s="44" t="s">
        <v>271</v>
      </c>
      <c r="Q85" s="44" t="s">
        <v>271</v>
      </c>
      <c r="R85" s="44" t="s">
        <v>271</v>
      </c>
      <c r="S85" s="44" t="s">
        <v>271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</row>
    <row r="86" spans="1:31" ht="13.8" hidden="1" outlineLevel="1" collapsed="1">
      <c r="A86" s="8">
        <v>42826</v>
      </c>
      <c r="B86" s="44">
        <v>24.884699999999999</v>
      </c>
      <c r="C86" s="44">
        <v>25.213799999999999</v>
      </c>
      <c r="D86" s="44">
        <v>24.4131</v>
      </c>
      <c r="E86" s="44">
        <v>30.213899999999999</v>
      </c>
      <c r="F86" s="44">
        <v>21.335999999999999</v>
      </c>
      <c r="G86" s="44">
        <v>0</v>
      </c>
      <c r="H86" s="44">
        <v>24.884699999999999</v>
      </c>
      <c r="I86" s="44">
        <v>25.213799999999999</v>
      </c>
      <c r="J86" s="44">
        <v>24.4131</v>
      </c>
      <c r="K86" s="44">
        <v>30.213899999999999</v>
      </c>
      <c r="L86" s="44">
        <v>21.335999999999999</v>
      </c>
      <c r="M86" s="44">
        <v>0</v>
      </c>
      <c r="N86" s="44">
        <v>0</v>
      </c>
      <c r="O86" s="44">
        <v>0</v>
      </c>
      <c r="P86" s="44" t="s">
        <v>271</v>
      </c>
      <c r="Q86" s="44" t="s">
        <v>271</v>
      </c>
      <c r="R86" s="44" t="s">
        <v>271</v>
      </c>
      <c r="S86" s="44" t="s">
        <v>271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</row>
    <row r="87" spans="1:31" ht="13.8" hidden="1" outlineLevel="1" collapsed="1">
      <c r="A87" s="8">
        <v>42856</v>
      </c>
      <c r="B87" s="44">
        <v>22.438199999999998</v>
      </c>
      <c r="C87" s="44">
        <v>24.225000000000001</v>
      </c>
      <c r="D87" s="44">
        <v>21.271100000000001</v>
      </c>
      <c r="E87" s="44">
        <v>25.997</v>
      </c>
      <c r="F87" s="44">
        <v>20.2959</v>
      </c>
      <c r="G87" s="44">
        <v>0</v>
      </c>
      <c r="H87" s="44">
        <v>22.438199999999998</v>
      </c>
      <c r="I87" s="44">
        <v>24.225000000000001</v>
      </c>
      <c r="J87" s="44">
        <v>21.271100000000001</v>
      </c>
      <c r="K87" s="44">
        <v>25.997</v>
      </c>
      <c r="L87" s="44">
        <v>20.2959</v>
      </c>
      <c r="M87" s="44">
        <v>0</v>
      </c>
      <c r="N87" s="44">
        <v>0</v>
      </c>
      <c r="O87" s="44">
        <v>0</v>
      </c>
      <c r="P87" s="44" t="s">
        <v>271</v>
      </c>
      <c r="Q87" s="44" t="s">
        <v>271</v>
      </c>
      <c r="R87" s="44" t="s">
        <v>271</v>
      </c>
      <c r="S87" s="44" t="s">
        <v>271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</row>
    <row r="88" spans="1:31" ht="13.8" hidden="1" outlineLevel="1" collapsed="1">
      <c r="A88" s="8">
        <v>42887</v>
      </c>
      <c r="B88" s="44">
        <v>22.011900000000001</v>
      </c>
      <c r="C88" s="44">
        <v>23.821000000000002</v>
      </c>
      <c r="D88" s="44">
        <v>19.602399999999999</v>
      </c>
      <c r="E88" s="44">
        <v>24.675999999999998</v>
      </c>
      <c r="F88" s="44">
        <v>17.971399999999999</v>
      </c>
      <c r="G88" s="44">
        <v>0</v>
      </c>
      <c r="H88" s="44">
        <v>22.011900000000001</v>
      </c>
      <c r="I88" s="44">
        <v>23.821000000000002</v>
      </c>
      <c r="J88" s="44">
        <v>19.602399999999999</v>
      </c>
      <c r="K88" s="44">
        <v>24.675999999999998</v>
      </c>
      <c r="L88" s="44">
        <v>17.971399999999999</v>
      </c>
      <c r="M88" s="44">
        <v>0</v>
      </c>
      <c r="N88" s="44">
        <v>0</v>
      </c>
      <c r="O88" s="44">
        <v>0</v>
      </c>
      <c r="P88" s="44" t="s">
        <v>271</v>
      </c>
      <c r="Q88" s="44" t="s">
        <v>271</v>
      </c>
      <c r="R88" s="44" t="s">
        <v>271</v>
      </c>
      <c r="S88" s="44" t="s">
        <v>271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</row>
    <row r="89" spans="1:31" ht="13.8" hidden="1" outlineLevel="1" collapsed="1">
      <c r="A89" s="8">
        <v>42917</v>
      </c>
      <c r="B89" s="44">
        <v>22.968299999999999</v>
      </c>
      <c r="C89" s="44">
        <v>23.383500000000002</v>
      </c>
      <c r="D89" s="44">
        <v>22.253</v>
      </c>
      <c r="E89" s="44">
        <v>23.084900000000001</v>
      </c>
      <c r="F89" s="44">
        <v>21.248999999999999</v>
      </c>
      <c r="G89" s="44">
        <v>22</v>
      </c>
      <c r="H89" s="44">
        <v>22.968299999999999</v>
      </c>
      <c r="I89" s="44">
        <v>23.383500000000002</v>
      </c>
      <c r="J89" s="44">
        <v>22.253</v>
      </c>
      <c r="K89" s="44">
        <v>23.084900000000001</v>
      </c>
      <c r="L89" s="44">
        <v>21.248999999999999</v>
      </c>
      <c r="M89" s="44">
        <v>22</v>
      </c>
      <c r="N89" s="44">
        <v>0</v>
      </c>
      <c r="O89" s="44">
        <v>0</v>
      </c>
      <c r="P89" s="44" t="s">
        <v>271</v>
      </c>
      <c r="Q89" s="44" t="s">
        <v>271</v>
      </c>
      <c r="R89" s="44" t="s">
        <v>271</v>
      </c>
      <c r="S89" s="44" t="s">
        <v>271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</row>
    <row r="90" spans="1:31" ht="13.8" hidden="1" outlineLevel="1" collapsed="1">
      <c r="A90" s="8">
        <v>42948</v>
      </c>
      <c r="B90" s="44">
        <v>21.6511</v>
      </c>
      <c r="C90" s="44">
        <v>21.945699999999999</v>
      </c>
      <c r="D90" s="44">
        <v>20.8873</v>
      </c>
      <c r="E90" s="44">
        <v>23.447399999999998</v>
      </c>
      <c r="F90" s="44">
        <v>20.3352</v>
      </c>
      <c r="G90" s="44">
        <v>22</v>
      </c>
      <c r="H90" s="44">
        <v>21.6511</v>
      </c>
      <c r="I90" s="44">
        <v>21.945699999999999</v>
      </c>
      <c r="J90" s="44">
        <v>20.8873</v>
      </c>
      <c r="K90" s="44">
        <v>23.447399999999998</v>
      </c>
      <c r="L90" s="44">
        <v>20.3352</v>
      </c>
      <c r="M90" s="44">
        <v>22</v>
      </c>
      <c r="N90" s="44">
        <v>0</v>
      </c>
      <c r="O90" s="44">
        <v>0</v>
      </c>
      <c r="P90" s="44" t="s">
        <v>271</v>
      </c>
      <c r="Q90" s="44" t="s">
        <v>271</v>
      </c>
      <c r="R90" s="44" t="s">
        <v>271</v>
      </c>
      <c r="S90" s="44" t="s">
        <v>271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</row>
    <row r="91" spans="1:31" ht="13.8" hidden="1" outlineLevel="1" collapsed="1">
      <c r="A91" s="8">
        <v>42979</v>
      </c>
      <c r="B91" s="44">
        <v>22.066800000000001</v>
      </c>
      <c r="C91" s="44">
        <v>21.905999999999999</v>
      </c>
      <c r="D91" s="44">
        <v>22.315100000000001</v>
      </c>
      <c r="E91" s="44">
        <v>24.495699999999999</v>
      </c>
      <c r="F91" s="44">
        <v>20.433399999999999</v>
      </c>
      <c r="G91" s="44">
        <v>0</v>
      </c>
      <c r="H91" s="44">
        <v>22.340499999999999</v>
      </c>
      <c r="I91" s="44">
        <v>21.905999999999999</v>
      </c>
      <c r="J91" s="44">
        <v>23.040400000000002</v>
      </c>
      <c r="K91" s="44">
        <v>26.362300000000001</v>
      </c>
      <c r="L91" s="44">
        <v>20.433399999999999</v>
      </c>
      <c r="M91" s="44">
        <v>0</v>
      </c>
      <c r="N91" s="44">
        <v>5.75</v>
      </c>
      <c r="O91" s="44">
        <v>0</v>
      </c>
      <c r="P91" s="44">
        <v>5.75</v>
      </c>
      <c r="Q91" s="44">
        <v>5.75</v>
      </c>
      <c r="R91" s="44" t="s">
        <v>271</v>
      </c>
      <c r="S91" s="44" t="s">
        <v>271</v>
      </c>
      <c r="T91" s="44">
        <v>5.75</v>
      </c>
      <c r="U91" s="44">
        <v>0</v>
      </c>
      <c r="V91" s="44">
        <v>5.75</v>
      </c>
      <c r="W91" s="44">
        <v>5.75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</row>
    <row r="92" spans="1:31" ht="13.8" hidden="1" outlineLevel="1" collapsed="1">
      <c r="A92" s="8">
        <v>43009</v>
      </c>
      <c r="B92" s="44">
        <v>19.2607</v>
      </c>
      <c r="C92" s="44">
        <v>20.502600000000001</v>
      </c>
      <c r="D92" s="44">
        <v>15.5006</v>
      </c>
      <c r="E92" s="44">
        <v>12.928699999999999</v>
      </c>
      <c r="F92" s="44">
        <v>20.381499999999999</v>
      </c>
      <c r="G92" s="44">
        <v>0</v>
      </c>
      <c r="H92" s="44">
        <v>20.151800000000001</v>
      </c>
      <c r="I92" s="44">
        <v>20.502600000000001</v>
      </c>
      <c r="J92" s="44">
        <v>18.783799999999999</v>
      </c>
      <c r="K92" s="44">
        <v>17.505500000000001</v>
      </c>
      <c r="L92" s="44">
        <v>20.381499999999999</v>
      </c>
      <c r="M92" s="44">
        <v>0</v>
      </c>
      <c r="N92" s="44">
        <v>4.0999999999999996</v>
      </c>
      <c r="O92" s="44">
        <v>0</v>
      </c>
      <c r="P92" s="44">
        <v>4.0999999999999996</v>
      </c>
      <c r="Q92" s="44">
        <v>4.0999999999999996</v>
      </c>
      <c r="R92" s="44" t="s">
        <v>271</v>
      </c>
      <c r="S92" s="44" t="s">
        <v>271</v>
      </c>
      <c r="T92" s="44">
        <v>4.0999999999999996</v>
      </c>
      <c r="U92" s="44">
        <v>0</v>
      </c>
      <c r="V92" s="44">
        <v>4.0999999999999996</v>
      </c>
      <c r="W92" s="44">
        <v>4.0999999999999996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</row>
    <row r="93" spans="1:31" ht="13.8" hidden="1" outlineLevel="1" collapsed="1">
      <c r="A93" s="8">
        <v>43040</v>
      </c>
      <c r="B93" s="44">
        <v>20.617799999999999</v>
      </c>
      <c r="C93" s="44">
        <v>20.841200000000001</v>
      </c>
      <c r="D93" s="44">
        <v>20.394200000000001</v>
      </c>
      <c r="E93" s="44">
        <v>21.348800000000001</v>
      </c>
      <c r="F93" s="44">
        <v>19.9617</v>
      </c>
      <c r="G93" s="44">
        <v>21</v>
      </c>
      <c r="H93" s="44">
        <v>20.617799999999999</v>
      </c>
      <c r="I93" s="44">
        <v>20.841200000000001</v>
      </c>
      <c r="J93" s="44">
        <v>20.394200000000001</v>
      </c>
      <c r="K93" s="44">
        <v>21.348800000000001</v>
      </c>
      <c r="L93" s="44">
        <v>19.9617</v>
      </c>
      <c r="M93" s="44">
        <v>21</v>
      </c>
      <c r="N93" s="44">
        <v>0</v>
      </c>
      <c r="O93" s="44">
        <v>0</v>
      </c>
      <c r="P93" s="44" t="s">
        <v>271</v>
      </c>
      <c r="Q93" s="44" t="s">
        <v>271</v>
      </c>
      <c r="R93" s="44" t="s">
        <v>271</v>
      </c>
      <c r="S93" s="44" t="s">
        <v>271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</row>
    <row r="94" spans="1:31" ht="13.8" hidden="1" outlineLevel="1" collapsed="1">
      <c r="A94" s="8">
        <v>43070</v>
      </c>
      <c r="B94" s="44">
        <v>19.382400000000001</v>
      </c>
      <c r="C94" s="44">
        <v>18.765499999999999</v>
      </c>
      <c r="D94" s="44">
        <v>20.076499999999999</v>
      </c>
      <c r="E94" s="44">
        <v>15.294499999999999</v>
      </c>
      <c r="F94" s="44">
        <v>21.081700000000001</v>
      </c>
      <c r="G94" s="44">
        <v>21</v>
      </c>
      <c r="H94" s="44">
        <v>19.382400000000001</v>
      </c>
      <c r="I94" s="44">
        <v>18.765499999999999</v>
      </c>
      <c r="J94" s="44">
        <v>20.076499999999999</v>
      </c>
      <c r="K94" s="44">
        <v>15.294499999999999</v>
      </c>
      <c r="L94" s="44">
        <v>21.081700000000001</v>
      </c>
      <c r="M94" s="44">
        <v>21</v>
      </c>
      <c r="N94" s="44">
        <v>0</v>
      </c>
      <c r="O94" s="44">
        <v>0</v>
      </c>
      <c r="P94" s="44" t="s">
        <v>271</v>
      </c>
      <c r="Q94" s="44" t="s">
        <v>271</v>
      </c>
      <c r="R94" s="44" t="s">
        <v>271</v>
      </c>
      <c r="S94" s="44" t="s">
        <v>271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</row>
    <row r="95" spans="1:31" ht="13.8" hidden="1" outlineLevel="1" collapsed="1">
      <c r="A95" s="8">
        <v>43101</v>
      </c>
      <c r="B95" s="44">
        <v>20.284500000000001</v>
      </c>
      <c r="C95" s="44">
        <v>20.953700000000001</v>
      </c>
      <c r="D95" s="44">
        <v>17.0764</v>
      </c>
      <c r="E95" s="44">
        <v>20.714600000000001</v>
      </c>
      <c r="F95" s="44">
        <v>14.1433</v>
      </c>
      <c r="G95" s="44">
        <v>21</v>
      </c>
      <c r="H95" s="44">
        <v>20.5778</v>
      </c>
      <c r="I95" s="44">
        <v>20.953700000000001</v>
      </c>
      <c r="J95" s="44">
        <v>18.5427</v>
      </c>
      <c r="K95" s="44">
        <v>20.714600000000001</v>
      </c>
      <c r="L95" s="44">
        <v>16.329799999999999</v>
      </c>
      <c r="M95" s="44">
        <v>21</v>
      </c>
      <c r="N95" s="44">
        <v>5.75</v>
      </c>
      <c r="O95" s="44">
        <v>0</v>
      </c>
      <c r="P95" s="44">
        <v>5.75</v>
      </c>
      <c r="Q95" s="44" t="s">
        <v>271</v>
      </c>
      <c r="R95" s="44">
        <v>5.75</v>
      </c>
      <c r="S95" s="44" t="s">
        <v>271</v>
      </c>
      <c r="T95" s="44">
        <v>5.75</v>
      </c>
      <c r="U95" s="44">
        <v>0</v>
      </c>
      <c r="V95" s="44">
        <v>5.75</v>
      </c>
      <c r="W95" s="44">
        <v>0</v>
      </c>
      <c r="X95" s="44">
        <v>5.75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</row>
    <row r="96" spans="1:31" ht="13.8" hidden="1" outlineLevel="1" collapsed="1">
      <c r="A96" s="8">
        <v>43132</v>
      </c>
      <c r="B96" s="44">
        <v>19.8201</v>
      </c>
      <c r="C96" s="44">
        <v>20.647600000000001</v>
      </c>
      <c r="D96" s="44">
        <v>18.032499999999999</v>
      </c>
      <c r="E96" s="44">
        <v>20.223400000000002</v>
      </c>
      <c r="F96" s="44">
        <v>16.563500000000001</v>
      </c>
      <c r="G96" s="44">
        <v>22</v>
      </c>
      <c r="H96" s="44">
        <v>19.8201</v>
      </c>
      <c r="I96" s="44">
        <v>20.647600000000001</v>
      </c>
      <c r="J96" s="44">
        <v>18.032499999999999</v>
      </c>
      <c r="K96" s="44">
        <v>20.223400000000002</v>
      </c>
      <c r="L96" s="44">
        <v>16.563500000000001</v>
      </c>
      <c r="M96" s="44">
        <v>22</v>
      </c>
      <c r="N96" s="44">
        <v>0</v>
      </c>
      <c r="O96" s="44">
        <v>0</v>
      </c>
      <c r="P96" s="44" t="s">
        <v>271</v>
      </c>
      <c r="Q96" s="44" t="s">
        <v>271</v>
      </c>
      <c r="R96" s="44" t="s">
        <v>271</v>
      </c>
      <c r="S96" s="44" t="s">
        <v>271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</row>
    <row r="97" spans="1:31" ht="13.8" hidden="1" outlineLevel="1" collapsed="1">
      <c r="A97" s="8">
        <v>43160</v>
      </c>
      <c r="B97" s="44">
        <v>20.3491</v>
      </c>
      <c r="C97" s="44">
        <v>20.761700000000001</v>
      </c>
      <c r="D97" s="44">
        <v>19.893999999999998</v>
      </c>
      <c r="E97" s="44">
        <v>20.9071</v>
      </c>
      <c r="F97" s="44">
        <v>19.555599999999998</v>
      </c>
      <c r="G97" s="44">
        <v>22</v>
      </c>
      <c r="H97" s="44">
        <v>20.473500000000001</v>
      </c>
      <c r="I97" s="44">
        <v>20.761700000000001</v>
      </c>
      <c r="J97" s="44">
        <v>20.149999999999999</v>
      </c>
      <c r="K97" s="44">
        <v>22.077500000000001</v>
      </c>
      <c r="L97" s="44">
        <v>19.555599999999998</v>
      </c>
      <c r="M97" s="44">
        <v>22</v>
      </c>
      <c r="N97" s="44">
        <v>5.5</v>
      </c>
      <c r="O97" s="44">
        <v>0</v>
      </c>
      <c r="P97" s="44">
        <v>5.5</v>
      </c>
      <c r="Q97" s="44">
        <v>5.5</v>
      </c>
      <c r="R97" s="44" t="s">
        <v>271</v>
      </c>
      <c r="S97" s="44" t="s">
        <v>271</v>
      </c>
      <c r="T97" s="44">
        <v>5.5</v>
      </c>
      <c r="U97" s="44">
        <v>0</v>
      </c>
      <c r="V97" s="44">
        <v>5.5</v>
      </c>
      <c r="W97" s="44">
        <v>5.5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</row>
    <row r="98" spans="1:31" ht="13.8" hidden="1" outlineLevel="1" collapsed="1">
      <c r="A98" s="8">
        <v>43191</v>
      </c>
      <c r="B98" s="44">
        <v>19.832100000000001</v>
      </c>
      <c r="C98" s="44">
        <v>20.939499999999999</v>
      </c>
      <c r="D98" s="44">
        <v>18.904</v>
      </c>
      <c r="E98" s="44">
        <v>19.251899999999999</v>
      </c>
      <c r="F98" s="44">
        <v>18.796199999999999</v>
      </c>
      <c r="G98" s="44">
        <v>22</v>
      </c>
      <c r="H98" s="44">
        <v>20.007000000000001</v>
      </c>
      <c r="I98" s="44">
        <v>20.939499999999999</v>
      </c>
      <c r="J98" s="44">
        <v>19.207899999999999</v>
      </c>
      <c r="K98" s="44">
        <v>21.09</v>
      </c>
      <c r="L98" s="44">
        <v>18.796199999999999</v>
      </c>
      <c r="M98" s="44">
        <v>22</v>
      </c>
      <c r="N98" s="44">
        <v>5.3558000000000003</v>
      </c>
      <c r="O98" s="44">
        <v>0</v>
      </c>
      <c r="P98" s="44">
        <v>5.3558000000000003</v>
      </c>
      <c r="Q98" s="44">
        <v>5.3558000000000003</v>
      </c>
      <c r="R98" s="44" t="s">
        <v>271</v>
      </c>
      <c r="S98" s="44" t="s">
        <v>271</v>
      </c>
      <c r="T98" s="44">
        <v>5.3558000000000003</v>
      </c>
      <c r="U98" s="44">
        <v>0</v>
      </c>
      <c r="V98" s="44">
        <v>5.3558000000000003</v>
      </c>
      <c r="W98" s="44">
        <v>5.3558000000000003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</row>
    <row r="99" spans="1:31" ht="13.8" hidden="1" outlineLevel="1" collapsed="1">
      <c r="A99" s="8">
        <v>43221</v>
      </c>
      <c r="B99" s="44">
        <v>19.744700000000002</v>
      </c>
      <c r="C99" s="44">
        <v>20.551100000000002</v>
      </c>
      <c r="D99" s="44">
        <v>19.052199999999999</v>
      </c>
      <c r="E99" s="44">
        <v>20.331700000000001</v>
      </c>
      <c r="F99" s="44">
        <v>18.757100000000001</v>
      </c>
      <c r="G99" s="44">
        <v>22</v>
      </c>
      <c r="H99" s="44">
        <v>19.896000000000001</v>
      </c>
      <c r="I99" s="44">
        <v>20.551100000000002</v>
      </c>
      <c r="J99" s="44">
        <v>19.322700000000001</v>
      </c>
      <c r="K99" s="44">
        <v>22.116199999999999</v>
      </c>
      <c r="L99" s="44">
        <v>18.757100000000001</v>
      </c>
      <c r="M99" s="44">
        <v>22</v>
      </c>
      <c r="N99" s="44">
        <v>4.8041</v>
      </c>
      <c r="O99" s="44">
        <v>0</v>
      </c>
      <c r="P99" s="44">
        <v>4.8041</v>
      </c>
      <c r="Q99" s="44">
        <v>4.8041</v>
      </c>
      <c r="R99" s="44" t="s">
        <v>271</v>
      </c>
      <c r="S99" s="44" t="s">
        <v>271</v>
      </c>
      <c r="T99" s="44">
        <v>4.8041</v>
      </c>
      <c r="U99" s="44">
        <v>0</v>
      </c>
      <c r="V99" s="44">
        <v>4.8041</v>
      </c>
      <c r="W99" s="44">
        <v>4.8041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</row>
    <row r="100" spans="1:31" ht="13.8" hidden="1" outlineLevel="1" collapsed="1">
      <c r="A100" s="8">
        <v>43252</v>
      </c>
      <c r="B100" s="44">
        <v>19.248699999999999</v>
      </c>
      <c r="C100" s="44">
        <v>19.922000000000001</v>
      </c>
      <c r="D100" s="44">
        <v>18.636800000000001</v>
      </c>
      <c r="E100" s="44">
        <v>17.8689</v>
      </c>
      <c r="F100" s="44">
        <v>19.395199999999999</v>
      </c>
      <c r="G100" s="44">
        <v>22</v>
      </c>
      <c r="H100" s="44">
        <v>19.389900000000001</v>
      </c>
      <c r="I100" s="44">
        <v>19.922000000000001</v>
      </c>
      <c r="J100" s="44">
        <v>18.8977</v>
      </c>
      <c r="K100" s="44">
        <v>18.343800000000002</v>
      </c>
      <c r="L100" s="44">
        <v>19.395199999999999</v>
      </c>
      <c r="M100" s="44">
        <v>22</v>
      </c>
      <c r="N100" s="44">
        <v>4.25</v>
      </c>
      <c r="O100" s="44">
        <v>0</v>
      </c>
      <c r="P100" s="44">
        <v>4.25</v>
      </c>
      <c r="Q100" s="44">
        <v>4.25</v>
      </c>
      <c r="R100" s="44" t="s">
        <v>271</v>
      </c>
      <c r="S100" s="44" t="s">
        <v>271</v>
      </c>
      <c r="T100" s="44">
        <v>4.25</v>
      </c>
      <c r="U100" s="44">
        <v>0</v>
      </c>
      <c r="V100" s="44">
        <v>4.25</v>
      </c>
      <c r="W100" s="44">
        <v>4.25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</row>
    <row r="101" spans="1:31" ht="13.8" hidden="1" outlineLevel="1" collapsed="1">
      <c r="A101" s="8">
        <v>43282</v>
      </c>
      <c r="B101" s="44">
        <v>19.281099999999999</v>
      </c>
      <c r="C101" s="44">
        <v>19.831499999999998</v>
      </c>
      <c r="D101" s="44">
        <v>17.5289</v>
      </c>
      <c r="E101" s="44">
        <v>16.721599999999999</v>
      </c>
      <c r="F101" s="44">
        <v>17.9267</v>
      </c>
      <c r="G101" s="44">
        <v>20</v>
      </c>
      <c r="H101" s="44">
        <v>19.512599999999999</v>
      </c>
      <c r="I101" s="44">
        <v>19.831499999999998</v>
      </c>
      <c r="J101" s="44">
        <v>18.4285</v>
      </c>
      <c r="K101" s="44">
        <v>18.881900000000002</v>
      </c>
      <c r="L101" s="44">
        <v>17.9267</v>
      </c>
      <c r="M101" s="44">
        <v>20</v>
      </c>
      <c r="N101" s="44">
        <v>4.25</v>
      </c>
      <c r="O101" s="44">
        <v>0</v>
      </c>
      <c r="P101" s="44">
        <v>4.25</v>
      </c>
      <c r="Q101" s="44">
        <v>4.25</v>
      </c>
      <c r="R101" s="44" t="s">
        <v>271</v>
      </c>
      <c r="S101" s="44">
        <v>0</v>
      </c>
      <c r="T101" s="44">
        <v>4.25</v>
      </c>
      <c r="U101" s="44">
        <v>0</v>
      </c>
      <c r="V101" s="44">
        <v>4.25</v>
      </c>
      <c r="W101" s="44">
        <v>4.25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</row>
    <row r="102" spans="1:31" ht="13.8" hidden="1" outlineLevel="1" collapsed="1">
      <c r="A102" s="8">
        <v>43313</v>
      </c>
      <c r="B102" s="44">
        <v>19.373100000000001</v>
      </c>
      <c r="C102" s="44">
        <v>19.7742</v>
      </c>
      <c r="D102" s="44">
        <v>18.120699999999999</v>
      </c>
      <c r="E102" s="44">
        <v>16.858499999999999</v>
      </c>
      <c r="F102" s="44">
        <v>19.240100000000002</v>
      </c>
      <c r="G102" s="44">
        <v>0</v>
      </c>
      <c r="H102" s="44">
        <v>19.648399999999999</v>
      </c>
      <c r="I102" s="44">
        <v>19.7742</v>
      </c>
      <c r="J102" s="44">
        <v>19.224799999999998</v>
      </c>
      <c r="K102" s="44">
        <v>19.2043</v>
      </c>
      <c r="L102" s="44">
        <v>19.240100000000002</v>
      </c>
      <c r="M102" s="44">
        <v>0</v>
      </c>
      <c r="N102" s="44">
        <v>4.1421999999999999</v>
      </c>
      <c r="O102" s="44">
        <v>0</v>
      </c>
      <c r="P102" s="44">
        <v>4.1421999999999999</v>
      </c>
      <c r="Q102" s="44">
        <v>4.1421999999999999</v>
      </c>
      <c r="R102" s="44" t="s">
        <v>271</v>
      </c>
      <c r="S102" s="44" t="s">
        <v>271</v>
      </c>
      <c r="T102" s="44">
        <v>4.1421999999999999</v>
      </c>
      <c r="U102" s="44">
        <v>0</v>
      </c>
      <c r="V102" s="44">
        <v>4.1421999999999999</v>
      </c>
      <c r="W102" s="44">
        <v>4.1421999999999999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</row>
    <row r="103" spans="1:31" ht="13.8" hidden="1" outlineLevel="1" collapsed="1">
      <c r="A103" s="8">
        <v>43344</v>
      </c>
      <c r="B103" s="44">
        <v>19.706900000000001</v>
      </c>
      <c r="C103" s="44">
        <v>20.078700000000001</v>
      </c>
      <c r="D103" s="44">
        <v>18.276399999999999</v>
      </c>
      <c r="E103" s="44">
        <v>18.045999999999999</v>
      </c>
      <c r="F103" s="44">
        <v>16.604800000000001</v>
      </c>
      <c r="G103" s="44">
        <v>22.047000000000001</v>
      </c>
      <c r="H103" s="44">
        <v>19.706900000000001</v>
      </c>
      <c r="I103" s="44">
        <v>20.078700000000001</v>
      </c>
      <c r="J103" s="44">
        <v>18.276399999999999</v>
      </c>
      <c r="K103" s="44">
        <v>18.045999999999999</v>
      </c>
      <c r="L103" s="44">
        <v>16.604800000000001</v>
      </c>
      <c r="M103" s="44">
        <v>22.047000000000001</v>
      </c>
      <c r="N103" s="44">
        <v>0</v>
      </c>
      <c r="O103" s="44">
        <v>0</v>
      </c>
      <c r="P103" s="44">
        <v>0</v>
      </c>
      <c r="Q103" s="44" t="s">
        <v>271</v>
      </c>
      <c r="R103" s="44" t="s">
        <v>271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</row>
    <row r="104" spans="1:31" ht="13.8" hidden="1" outlineLevel="1" collapsed="1">
      <c r="A104" s="8">
        <v>43374</v>
      </c>
      <c r="B104" s="44">
        <v>19.629799999999999</v>
      </c>
      <c r="C104" s="44">
        <v>20.374199999999998</v>
      </c>
      <c r="D104" s="44">
        <v>17.496700000000001</v>
      </c>
      <c r="E104" s="44">
        <v>15.702299999999999</v>
      </c>
      <c r="F104" s="44">
        <v>17.900500000000001</v>
      </c>
      <c r="G104" s="44">
        <v>24</v>
      </c>
      <c r="H104" s="44">
        <v>19.944600000000001</v>
      </c>
      <c r="I104" s="44">
        <v>20.374199999999998</v>
      </c>
      <c r="J104" s="44">
        <v>18.6143</v>
      </c>
      <c r="K104" s="44">
        <v>19.4178</v>
      </c>
      <c r="L104" s="44">
        <v>17.900500000000001</v>
      </c>
      <c r="M104" s="44">
        <v>24</v>
      </c>
      <c r="N104" s="44">
        <v>3.6</v>
      </c>
      <c r="O104" s="44">
        <v>0</v>
      </c>
      <c r="P104" s="44">
        <v>3.6</v>
      </c>
      <c r="Q104" s="44">
        <v>3.6</v>
      </c>
      <c r="R104" s="44" t="s">
        <v>271</v>
      </c>
      <c r="S104" s="44" t="s">
        <v>271</v>
      </c>
      <c r="T104" s="44">
        <v>3.6</v>
      </c>
      <c r="U104" s="44">
        <v>0</v>
      </c>
      <c r="V104" s="44">
        <v>3.6</v>
      </c>
      <c r="W104" s="44">
        <v>3.6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</row>
    <row r="105" spans="1:31" ht="13.8" hidden="1" outlineLevel="1" collapsed="1">
      <c r="A105" s="8">
        <v>43405</v>
      </c>
      <c r="B105" s="44">
        <v>19.460100000000001</v>
      </c>
      <c r="C105" s="44">
        <v>19.915199999999999</v>
      </c>
      <c r="D105" s="44">
        <v>18.036999999999999</v>
      </c>
      <c r="E105" s="44">
        <v>17.3566</v>
      </c>
      <c r="F105" s="44">
        <v>18.893999999999998</v>
      </c>
      <c r="G105" s="44">
        <v>24</v>
      </c>
      <c r="H105" s="44">
        <v>19.460100000000001</v>
      </c>
      <c r="I105" s="44">
        <v>19.915199999999999</v>
      </c>
      <c r="J105" s="44">
        <v>18.036999999999999</v>
      </c>
      <c r="K105" s="44">
        <v>17.3566</v>
      </c>
      <c r="L105" s="44">
        <v>18.893999999999998</v>
      </c>
      <c r="M105" s="44">
        <v>24</v>
      </c>
      <c r="N105" s="44">
        <v>0</v>
      </c>
      <c r="O105" s="44">
        <v>0</v>
      </c>
      <c r="P105" s="44" t="s">
        <v>271</v>
      </c>
      <c r="Q105" s="44" t="s">
        <v>271</v>
      </c>
      <c r="R105" s="44" t="s">
        <v>271</v>
      </c>
      <c r="S105" s="44" t="s">
        <v>271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</row>
    <row r="106" spans="1:31" ht="13.8" hidden="1" outlineLevel="1" collapsed="1">
      <c r="A106" s="8">
        <v>43435</v>
      </c>
      <c r="B106" s="44">
        <v>20.261399999999998</v>
      </c>
      <c r="C106" s="44">
        <v>20.800799999999999</v>
      </c>
      <c r="D106" s="44">
        <v>19.0425</v>
      </c>
      <c r="E106" s="44">
        <v>18.4574</v>
      </c>
      <c r="F106" s="44">
        <v>19.288</v>
      </c>
      <c r="G106" s="44">
        <v>0</v>
      </c>
      <c r="H106" s="44">
        <v>20.328199999999999</v>
      </c>
      <c r="I106" s="44">
        <v>20.800799999999999</v>
      </c>
      <c r="J106" s="44">
        <v>19.2455</v>
      </c>
      <c r="K106" s="44">
        <v>19.139199999999999</v>
      </c>
      <c r="L106" s="44">
        <v>19.288</v>
      </c>
      <c r="M106" s="44">
        <v>0</v>
      </c>
      <c r="N106" s="44">
        <v>4.25</v>
      </c>
      <c r="O106" s="44">
        <v>0</v>
      </c>
      <c r="P106" s="44">
        <v>4.25</v>
      </c>
      <c r="Q106" s="44">
        <v>4.25</v>
      </c>
      <c r="R106" s="44" t="s">
        <v>271</v>
      </c>
      <c r="S106" s="44" t="s">
        <v>271</v>
      </c>
      <c r="T106" s="44">
        <v>4.25</v>
      </c>
      <c r="U106" s="44">
        <v>0</v>
      </c>
      <c r="V106" s="44">
        <v>4.25</v>
      </c>
      <c r="W106" s="44">
        <v>4.25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</row>
    <row r="107" spans="1:31" ht="13.8" hidden="1" outlineLevel="1" collapsed="1">
      <c r="A107" s="8">
        <v>43466</v>
      </c>
      <c r="B107" s="44">
        <v>19.5273</v>
      </c>
      <c r="C107" s="44">
        <v>20.605899999999998</v>
      </c>
      <c r="D107" s="44">
        <v>16.811</v>
      </c>
      <c r="E107" s="44">
        <v>16.1585</v>
      </c>
      <c r="F107" s="44">
        <v>19.287299999999998</v>
      </c>
      <c r="G107" s="44">
        <v>24</v>
      </c>
      <c r="H107" s="44">
        <v>19.852399999999999</v>
      </c>
      <c r="I107" s="44">
        <v>20.605899999999998</v>
      </c>
      <c r="J107" s="44">
        <v>17.802099999999999</v>
      </c>
      <c r="K107" s="44">
        <v>17.365400000000001</v>
      </c>
      <c r="L107" s="44">
        <v>19.287299999999998</v>
      </c>
      <c r="M107" s="44">
        <v>24</v>
      </c>
      <c r="N107" s="44">
        <v>4.4794</v>
      </c>
      <c r="O107" s="44">
        <v>0</v>
      </c>
      <c r="P107" s="44">
        <v>4.4794</v>
      </c>
      <c r="Q107" s="44">
        <v>4.4794</v>
      </c>
      <c r="R107" s="44" t="s">
        <v>271</v>
      </c>
      <c r="S107" s="44" t="s">
        <v>271</v>
      </c>
      <c r="T107" s="44">
        <v>4.4794</v>
      </c>
      <c r="U107" s="44">
        <v>0</v>
      </c>
      <c r="V107" s="44">
        <v>4.4794</v>
      </c>
      <c r="W107" s="44">
        <v>4.4794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</row>
    <row r="108" spans="1:31" ht="13.8" hidden="1" outlineLevel="1" collapsed="1">
      <c r="A108" s="8">
        <v>43497</v>
      </c>
      <c r="B108" s="44">
        <v>20.631799999999998</v>
      </c>
      <c r="C108" s="44">
        <v>21.121500000000001</v>
      </c>
      <c r="D108" s="44">
        <v>19.5032</v>
      </c>
      <c r="E108" s="44">
        <v>15.7125</v>
      </c>
      <c r="F108" s="44">
        <v>21.073599999999999</v>
      </c>
      <c r="G108" s="44">
        <v>0</v>
      </c>
      <c r="H108" s="44">
        <v>20.902899999999999</v>
      </c>
      <c r="I108" s="44">
        <v>21.121500000000001</v>
      </c>
      <c r="J108" s="44">
        <v>20.3659</v>
      </c>
      <c r="K108" s="44">
        <v>18.197600000000001</v>
      </c>
      <c r="L108" s="44">
        <v>21.073599999999999</v>
      </c>
      <c r="M108" s="44">
        <v>0</v>
      </c>
      <c r="N108" s="44">
        <v>6.4859999999999998</v>
      </c>
      <c r="O108" s="44">
        <v>0</v>
      </c>
      <c r="P108" s="44">
        <v>6.4859999999999998</v>
      </c>
      <c r="Q108" s="44">
        <v>6.4859999999999998</v>
      </c>
      <c r="R108" s="44" t="s">
        <v>271</v>
      </c>
      <c r="S108" s="44" t="s">
        <v>271</v>
      </c>
      <c r="T108" s="44">
        <v>4.25</v>
      </c>
      <c r="U108" s="44">
        <v>0</v>
      </c>
      <c r="V108" s="44">
        <v>4.25</v>
      </c>
      <c r="W108" s="44">
        <v>4.25</v>
      </c>
      <c r="X108" s="44">
        <v>0</v>
      </c>
      <c r="Y108" s="44">
        <v>0</v>
      </c>
      <c r="Z108" s="44">
        <v>7</v>
      </c>
      <c r="AA108" s="44">
        <v>0</v>
      </c>
      <c r="AB108" s="44">
        <v>7</v>
      </c>
      <c r="AC108" s="44">
        <v>7</v>
      </c>
      <c r="AD108" s="44">
        <v>0</v>
      </c>
      <c r="AE108" s="44">
        <v>0</v>
      </c>
    </row>
    <row r="109" spans="1:31" ht="13.8" hidden="1" outlineLevel="1" collapsed="1">
      <c r="A109" s="8">
        <v>43525</v>
      </c>
      <c r="B109" s="44">
        <v>16.158999999999999</v>
      </c>
      <c r="C109" s="44">
        <v>21.1829</v>
      </c>
      <c r="D109" s="44">
        <v>13.206200000000001</v>
      </c>
      <c r="E109" s="44">
        <v>17.926500000000001</v>
      </c>
      <c r="F109" s="44">
        <v>12.8377</v>
      </c>
      <c r="G109" s="44">
        <v>0</v>
      </c>
      <c r="H109" s="44">
        <v>20.9254</v>
      </c>
      <c r="I109" s="44">
        <v>21.1829</v>
      </c>
      <c r="J109" s="44">
        <v>20.436900000000001</v>
      </c>
      <c r="K109" s="44">
        <v>19.049700000000001</v>
      </c>
      <c r="L109" s="44">
        <v>20.815899999999999</v>
      </c>
      <c r="M109" s="44">
        <v>0</v>
      </c>
      <c r="N109" s="44">
        <v>9.9597999999999995</v>
      </c>
      <c r="O109" s="44">
        <v>0</v>
      </c>
      <c r="P109" s="44">
        <v>9.9597999999999995</v>
      </c>
      <c r="Q109" s="44">
        <v>5.3144</v>
      </c>
      <c r="R109" s="44">
        <v>10</v>
      </c>
      <c r="S109" s="44" t="s">
        <v>271</v>
      </c>
      <c r="T109" s="44">
        <v>9.9638000000000009</v>
      </c>
      <c r="U109" s="44">
        <v>0</v>
      </c>
      <c r="V109" s="44">
        <v>9.9638000000000009</v>
      </c>
      <c r="W109" s="44">
        <v>5</v>
      </c>
      <c r="X109" s="44">
        <v>10</v>
      </c>
      <c r="Y109" s="44">
        <v>0</v>
      </c>
      <c r="Z109" s="44">
        <v>7</v>
      </c>
      <c r="AA109" s="44">
        <v>0</v>
      </c>
      <c r="AB109" s="44">
        <v>7</v>
      </c>
      <c r="AC109" s="44">
        <v>7</v>
      </c>
      <c r="AD109" s="44">
        <v>0</v>
      </c>
      <c r="AE109" s="44">
        <v>0</v>
      </c>
    </row>
    <row r="110" spans="1:31" ht="13.8" hidden="1" outlineLevel="1" collapsed="1">
      <c r="A110" s="8">
        <v>43556</v>
      </c>
      <c r="B110" s="44">
        <v>19.061699999999998</v>
      </c>
      <c r="C110" s="44">
        <v>21.235299999999999</v>
      </c>
      <c r="D110" s="44">
        <v>16.0931</v>
      </c>
      <c r="E110" s="44">
        <v>17.220099999999999</v>
      </c>
      <c r="F110" s="44">
        <v>15.640599999999999</v>
      </c>
      <c r="G110" s="44">
        <v>0</v>
      </c>
      <c r="H110" s="44">
        <v>20.789400000000001</v>
      </c>
      <c r="I110" s="44">
        <v>21.235299999999999</v>
      </c>
      <c r="J110" s="44">
        <v>19.837900000000001</v>
      </c>
      <c r="K110" s="44">
        <v>19.142900000000001</v>
      </c>
      <c r="L110" s="44">
        <v>20.2789</v>
      </c>
      <c r="M110" s="44">
        <v>0</v>
      </c>
      <c r="N110" s="44">
        <v>9.4357000000000006</v>
      </c>
      <c r="O110" s="44">
        <v>0</v>
      </c>
      <c r="P110" s="44">
        <v>9.4357000000000006</v>
      </c>
      <c r="Q110" s="44">
        <v>4.6574999999999998</v>
      </c>
      <c r="R110" s="44">
        <v>10</v>
      </c>
      <c r="S110" s="44" t="s">
        <v>271</v>
      </c>
      <c r="T110" s="44">
        <v>9.4357000000000006</v>
      </c>
      <c r="U110" s="44">
        <v>0</v>
      </c>
      <c r="V110" s="44">
        <v>9.4357000000000006</v>
      </c>
      <c r="W110" s="44">
        <v>4.6574999999999998</v>
      </c>
      <c r="X110" s="44">
        <v>10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</row>
    <row r="111" spans="1:31" ht="13.8" hidden="1" outlineLevel="1" collapsed="1">
      <c r="A111" s="8">
        <v>43586</v>
      </c>
      <c r="B111" s="44">
        <v>18.776299999999999</v>
      </c>
      <c r="C111" s="44">
        <v>21.2029</v>
      </c>
      <c r="D111" s="44">
        <v>15.982799999999999</v>
      </c>
      <c r="E111" s="44">
        <v>17.38</v>
      </c>
      <c r="F111" s="44">
        <v>15.4803</v>
      </c>
      <c r="G111" s="44">
        <v>24</v>
      </c>
      <c r="H111" s="44">
        <v>20.8232</v>
      </c>
      <c r="I111" s="44">
        <v>21.2029</v>
      </c>
      <c r="J111" s="44">
        <v>20.102599999999999</v>
      </c>
      <c r="K111" s="44">
        <v>18.7974</v>
      </c>
      <c r="L111" s="44">
        <v>20.918500000000002</v>
      </c>
      <c r="M111" s="44">
        <v>24</v>
      </c>
      <c r="N111" s="44">
        <v>9.6295000000000002</v>
      </c>
      <c r="O111" s="44">
        <v>0</v>
      </c>
      <c r="P111" s="44">
        <v>9.6295000000000002</v>
      </c>
      <c r="Q111" s="44">
        <v>4.25</v>
      </c>
      <c r="R111" s="44">
        <v>10</v>
      </c>
      <c r="S111" s="44" t="s">
        <v>271</v>
      </c>
      <c r="T111" s="44">
        <v>9.6295000000000002</v>
      </c>
      <c r="U111" s="44">
        <v>0</v>
      </c>
      <c r="V111" s="44">
        <v>9.6295000000000002</v>
      </c>
      <c r="W111" s="44">
        <v>4.25</v>
      </c>
      <c r="X111" s="44">
        <v>10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</row>
    <row r="112" spans="1:31" ht="13.8" hidden="1" outlineLevel="1" collapsed="1">
      <c r="A112" s="8">
        <v>43617</v>
      </c>
      <c r="B112" s="44">
        <v>16.097000000000001</v>
      </c>
      <c r="C112" s="44">
        <v>21.2286</v>
      </c>
      <c r="D112" s="44">
        <v>13.2898</v>
      </c>
      <c r="E112" s="44">
        <v>19.677499999999998</v>
      </c>
      <c r="F112" s="44">
        <v>12.6327</v>
      </c>
      <c r="G112" s="44">
        <v>24</v>
      </c>
      <c r="H112" s="44">
        <v>20.697399999999998</v>
      </c>
      <c r="I112" s="44">
        <v>21.2286</v>
      </c>
      <c r="J112" s="44">
        <v>19.840399999999999</v>
      </c>
      <c r="K112" s="44">
        <v>19.677499999999998</v>
      </c>
      <c r="L112" s="44">
        <v>19.881699999999999</v>
      </c>
      <c r="M112" s="44">
        <v>24</v>
      </c>
      <c r="N112" s="44">
        <v>9.9282000000000004</v>
      </c>
      <c r="O112" s="44">
        <v>0</v>
      </c>
      <c r="P112" s="44">
        <v>9.9282000000000004</v>
      </c>
      <c r="Q112" s="44" t="s">
        <v>271</v>
      </c>
      <c r="R112" s="44">
        <v>9.9282000000000004</v>
      </c>
      <c r="S112" s="44" t="s">
        <v>271</v>
      </c>
      <c r="T112" s="44">
        <v>9.9282000000000004</v>
      </c>
      <c r="U112" s="44">
        <v>0</v>
      </c>
      <c r="V112" s="44">
        <v>9.9282000000000004</v>
      </c>
      <c r="W112" s="44">
        <v>0</v>
      </c>
      <c r="X112" s="44">
        <v>9.9282000000000004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</row>
    <row r="113" spans="1:31" ht="13.8" hidden="1" outlineLevel="1" collapsed="1">
      <c r="A113" s="8">
        <v>43647</v>
      </c>
      <c r="B113" s="44">
        <v>16.031700000000001</v>
      </c>
      <c r="C113" s="44">
        <v>20.7698</v>
      </c>
      <c r="D113" s="44">
        <v>13.731400000000001</v>
      </c>
      <c r="E113" s="44">
        <v>19.231000000000002</v>
      </c>
      <c r="F113" s="44">
        <v>13.140599999999999</v>
      </c>
      <c r="G113" s="44">
        <v>24</v>
      </c>
      <c r="H113" s="44">
        <v>20.478300000000001</v>
      </c>
      <c r="I113" s="44">
        <v>20.7698</v>
      </c>
      <c r="J113" s="44">
        <v>20.009599999999999</v>
      </c>
      <c r="K113" s="44">
        <v>19.231000000000002</v>
      </c>
      <c r="L113" s="44">
        <v>20.3584</v>
      </c>
      <c r="M113" s="44">
        <v>24</v>
      </c>
      <c r="N113" s="44">
        <v>11.015499999999999</v>
      </c>
      <c r="O113" s="44">
        <v>0</v>
      </c>
      <c r="P113" s="44">
        <v>11.015499999999999</v>
      </c>
      <c r="Q113" s="44" t="s">
        <v>271</v>
      </c>
      <c r="R113" s="44">
        <v>11.015499999999999</v>
      </c>
      <c r="S113" s="44" t="s">
        <v>271</v>
      </c>
      <c r="T113" s="44">
        <v>11.015499999999999</v>
      </c>
      <c r="U113" s="44">
        <v>0</v>
      </c>
      <c r="V113" s="44">
        <v>11.015499999999999</v>
      </c>
      <c r="W113" s="44">
        <v>0</v>
      </c>
      <c r="X113" s="44">
        <v>11.015499999999999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</row>
    <row r="114" spans="1:31" ht="13.8" hidden="1" outlineLevel="1" collapsed="1">
      <c r="A114" s="8">
        <v>43678</v>
      </c>
      <c r="B114" s="44">
        <v>20.845800000000001</v>
      </c>
      <c r="C114" s="44">
        <v>20.787700000000001</v>
      </c>
      <c r="D114" s="44">
        <v>20.990600000000001</v>
      </c>
      <c r="E114" s="44">
        <v>20.040199999999999</v>
      </c>
      <c r="F114" s="44">
        <v>21.6128</v>
      </c>
      <c r="G114" s="44">
        <v>24</v>
      </c>
      <c r="H114" s="44">
        <v>20.845800000000001</v>
      </c>
      <c r="I114" s="44">
        <v>20.787700000000001</v>
      </c>
      <c r="J114" s="44">
        <v>20.990600000000001</v>
      </c>
      <c r="K114" s="44">
        <v>20.040199999999999</v>
      </c>
      <c r="L114" s="44">
        <v>21.6128</v>
      </c>
      <c r="M114" s="44">
        <v>24</v>
      </c>
      <c r="N114" s="44">
        <v>0</v>
      </c>
      <c r="O114" s="44">
        <v>0</v>
      </c>
      <c r="P114" s="44" t="s">
        <v>271</v>
      </c>
      <c r="Q114" s="44" t="s">
        <v>271</v>
      </c>
      <c r="R114" s="44" t="s">
        <v>271</v>
      </c>
      <c r="S114" s="44" t="s">
        <v>271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</row>
    <row r="115" spans="1:31" ht="13.8" hidden="1" outlineLevel="1" collapsed="1">
      <c r="A115" s="8">
        <v>43709</v>
      </c>
      <c r="B115" s="44">
        <v>12.134600000000001</v>
      </c>
      <c r="C115" s="44">
        <v>20.447299999999998</v>
      </c>
      <c r="D115" s="44">
        <v>10.1526</v>
      </c>
      <c r="E115" s="44">
        <v>9.9039999999999999</v>
      </c>
      <c r="F115" s="44">
        <v>10.2469</v>
      </c>
      <c r="G115" s="44">
        <v>24</v>
      </c>
      <c r="H115" s="44">
        <v>20.3703</v>
      </c>
      <c r="I115" s="44">
        <v>20.447299999999998</v>
      </c>
      <c r="J115" s="44">
        <v>20.127800000000001</v>
      </c>
      <c r="K115" s="44">
        <v>18.705500000000001</v>
      </c>
      <c r="L115" s="44">
        <v>21.0352</v>
      </c>
      <c r="M115" s="44">
        <v>24</v>
      </c>
      <c r="N115" s="44">
        <v>9.3361999999999998</v>
      </c>
      <c r="O115" s="44">
        <v>0</v>
      </c>
      <c r="P115" s="44">
        <v>9.3361999999999998</v>
      </c>
      <c r="Q115" s="44">
        <v>8.9</v>
      </c>
      <c r="R115" s="44">
        <v>9.5100999999999996</v>
      </c>
      <c r="S115" s="44" t="s">
        <v>271</v>
      </c>
      <c r="T115" s="44">
        <v>9.3361999999999998</v>
      </c>
      <c r="U115" s="44">
        <v>0</v>
      </c>
      <c r="V115" s="44">
        <v>9.3361999999999998</v>
      </c>
      <c r="W115" s="44">
        <v>8.9</v>
      </c>
      <c r="X115" s="44">
        <v>9.5100999999999996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</row>
    <row r="116" spans="1:31" ht="13.8" hidden="1" outlineLevel="1" collapsed="1">
      <c r="A116" s="8">
        <v>43739</v>
      </c>
      <c r="B116" s="44">
        <v>19.532699999999998</v>
      </c>
      <c r="C116" s="44">
        <v>20.674600000000002</v>
      </c>
      <c r="D116" s="44">
        <v>18.622499999999999</v>
      </c>
      <c r="E116" s="44">
        <v>17.546900000000001</v>
      </c>
      <c r="F116" s="44">
        <v>18.791899999999998</v>
      </c>
      <c r="G116" s="44">
        <v>0</v>
      </c>
      <c r="H116" s="44">
        <v>20.347999999999999</v>
      </c>
      <c r="I116" s="44">
        <v>20.674600000000002</v>
      </c>
      <c r="J116" s="44">
        <v>20.050999999999998</v>
      </c>
      <c r="K116" s="44">
        <v>18.7943</v>
      </c>
      <c r="L116" s="44">
        <v>20.258199999999999</v>
      </c>
      <c r="M116" s="44">
        <v>0</v>
      </c>
      <c r="N116" s="44">
        <v>8.4837000000000007</v>
      </c>
      <c r="O116" s="44">
        <v>0</v>
      </c>
      <c r="P116" s="44">
        <v>8.4837000000000007</v>
      </c>
      <c r="Q116" s="44">
        <v>4.5999999999999996</v>
      </c>
      <c r="R116" s="44">
        <v>8.9</v>
      </c>
      <c r="S116" s="44" t="s">
        <v>271</v>
      </c>
      <c r="T116" s="44">
        <v>8.4837000000000007</v>
      </c>
      <c r="U116" s="44">
        <v>0</v>
      </c>
      <c r="V116" s="44">
        <v>8.4837000000000007</v>
      </c>
      <c r="W116" s="44">
        <v>4.5999999999999996</v>
      </c>
      <c r="X116" s="44">
        <v>8.9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</row>
    <row r="117" spans="1:31" ht="13.8" hidden="1" outlineLevel="1" collapsed="1">
      <c r="A117" s="8">
        <v>43770</v>
      </c>
      <c r="B117" s="44">
        <v>16.66</v>
      </c>
      <c r="C117" s="44">
        <v>20.8293</v>
      </c>
      <c r="D117" s="44">
        <v>12.926299999999999</v>
      </c>
      <c r="E117" s="44">
        <v>18.0703</v>
      </c>
      <c r="F117" s="44">
        <v>12.3269</v>
      </c>
      <c r="G117" s="44">
        <v>24</v>
      </c>
      <c r="H117" s="44">
        <v>20.587</v>
      </c>
      <c r="I117" s="44">
        <v>20.8293</v>
      </c>
      <c r="J117" s="44">
        <v>19.898599999999998</v>
      </c>
      <c r="K117" s="44">
        <v>19.2697</v>
      </c>
      <c r="L117" s="44">
        <v>20.151499999999999</v>
      </c>
      <c r="M117" s="44">
        <v>24</v>
      </c>
      <c r="N117" s="44">
        <v>9.7159999999999993</v>
      </c>
      <c r="O117" s="44">
        <v>0</v>
      </c>
      <c r="P117" s="44">
        <v>9.7159999999999993</v>
      </c>
      <c r="Q117" s="44">
        <v>5.5265000000000004</v>
      </c>
      <c r="R117" s="44">
        <v>9.7715999999999994</v>
      </c>
      <c r="S117" s="44" t="s">
        <v>271</v>
      </c>
      <c r="T117" s="44">
        <v>9.7159999999999993</v>
      </c>
      <c r="U117" s="44">
        <v>0</v>
      </c>
      <c r="V117" s="44">
        <v>9.7159999999999993</v>
      </c>
      <c r="W117" s="44">
        <v>5.5265000000000004</v>
      </c>
      <c r="X117" s="44">
        <v>9.7715999999999994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</row>
    <row r="118" spans="1:31" ht="13.8" hidden="1" outlineLevel="1" collapsed="1">
      <c r="A118" s="8">
        <v>43800</v>
      </c>
      <c r="B118" s="44">
        <v>13.9617</v>
      </c>
      <c r="C118" s="44">
        <v>20.1754</v>
      </c>
      <c r="D118" s="44">
        <v>11.7563</v>
      </c>
      <c r="E118" s="44">
        <v>18.504300000000001</v>
      </c>
      <c r="F118" s="44">
        <v>11.3933</v>
      </c>
      <c r="G118" s="44">
        <v>0</v>
      </c>
      <c r="H118" s="44">
        <v>20.093</v>
      </c>
      <c r="I118" s="44">
        <v>20.1754</v>
      </c>
      <c r="J118" s="44">
        <v>19.792300000000001</v>
      </c>
      <c r="K118" s="44">
        <v>18.9147</v>
      </c>
      <c r="L118" s="44">
        <v>20.702400000000001</v>
      </c>
      <c r="M118" s="44">
        <v>0</v>
      </c>
      <c r="N118" s="44">
        <v>10.8903</v>
      </c>
      <c r="O118" s="44">
        <v>0</v>
      </c>
      <c r="P118" s="44">
        <v>10.8903</v>
      </c>
      <c r="Q118" s="44">
        <v>5.0999999999999996</v>
      </c>
      <c r="R118" s="44">
        <v>10.9</v>
      </c>
      <c r="S118" s="44" t="s">
        <v>271</v>
      </c>
      <c r="T118" s="44">
        <v>10.8903</v>
      </c>
      <c r="U118" s="44">
        <v>0</v>
      </c>
      <c r="V118" s="44">
        <v>10.8903</v>
      </c>
      <c r="W118" s="44">
        <v>5.0999999999999996</v>
      </c>
      <c r="X118" s="44">
        <v>10.9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</row>
    <row r="119" spans="1:31" ht="13.8" hidden="1" outlineLevel="1" collapsed="1">
      <c r="A119" s="8">
        <v>43831</v>
      </c>
      <c r="B119" s="44">
        <v>19.797999999999998</v>
      </c>
      <c r="C119" s="44">
        <v>20.165700000000001</v>
      </c>
      <c r="D119" s="44">
        <v>19.1754</v>
      </c>
      <c r="E119" s="44">
        <v>17.574200000000001</v>
      </c>
      <c r="F119" s="44">
        <v>19.560099999999998</v>
      </c>
      <c r="G119" s="44">
        <v>0</v>
      </c>
      <c r="H119" s="44">
        <v>20.309100000000001</v>
      </c>
      <c r="I119" s="44">
        <v>20.165700000000001</v>
      </c>
      <c r="J119" s="44">
        <v>20.589300000000001</v>
      </c>
      <c r="K119" s="44">
        <v>18.994700000000002</v>
      </c>
      <c r="L119" s="44">
        <v>20.991800000000001</v>
      </c>
      <c r="M119" s="44">
        <v>0</v>
      </c>
      <c r="N119" s="44">
        <v>9.9977</v>
      </c>
      <c r="O119" s="44">
        <v>0</v>
      </c>
      <c r="P119" s="44">
        <v>9.9977</v>
      </c>
      <c r="Q119" s="44">
        <v>4.5999999999999996</v>
      </c>
      <c r="R119" s="44">
        <v>10.9</v>
      </c>
      <c r="S119" s="44" t="s">
        <v>271</v>
      </c>
      <c r="T119" s="44">
        <v>9.9977</v>
      </c>
      <c r="U119" s="44">
        <v>0</v>
      </c>
      <c r="V119" s="44">
        <v>9.9977</v>
      </c>
      <c r="W119" s="44">
        <v>4.5999999999999996</v>
      </c>
      <c r="X119" s="44">
        <v>10.9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</row>
    <row r="120" spans="1:31" ht="13.8" hidden="1" outlineLevel="1" collapsed="1">
      <c r="A120" s="8">
        <v>43862</v>
      </c>
      <c r="B120" s="44">
        <v>19.277100000000001</v>
      </c>
      <c r="C120" s="44">
        <v>18.8535</v>
      </c>
      <c r="D120" s="44">
        <v>20.1006</v>
      </c>
      <c r="E120" s="44">
        <v>19.457100000000001</v>
      </c>
      <c r="F120" s="44">
        <v>20.265699999999999</v>
      </c>
      <c r="G120" s="44">
        <v>0</v>
      </c>
      <c r="H120" s="44">
        <v>19.277100000000001</v>
      </c>
      <c r="I120" s="44">
        <v>18.8535</v>
      </c>
      <c r="J120" s="44">
        <v>20.1006</v>
      </c>
      <c r="K120" s="44">
        <v>19.457100000000001</v>
      </c>
      <c r="L120" s="44">
        <v>20.265699999999999</v>
      </c>
      <c r="M120" s="44">
        <v>0</v>
      </c>
      <c r="N120" s="44">
        <v>0</v>
      </c>
      <c r="O120" s="44">
        <v>0</v>
      </c>
      <c r="P120" s="44" t="s">
        <v>271</v>
      </c>
      <c r="Q120" s="44" t="s">
        <v>271</v>
      </c>
      <c r="R120" s="44" t="s">
        <v>271</v>
      </c>
      <c r="S120" s="44" t="s">
        <v>271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</row>
    <row r="121" spans="1:31" ht="13.8" hidden="1" outlineLevel="1" collapsed="1">
      <c r="A121" s="8">
        <v>43891</v>
      </c>
      <c r="B121" s="44">
        <v>18.768899999999999</v>
      </c>
      <c r="C121" s="44">
        <v>18.5916</v>
      </c>
      <c r="D121" s="44">
        <v>19.244399999999999</v>
      </c>
      <c r="E121" s="44">
        <v>17.367999999999999</v>
      </c>
      <c r="F121" s="44">
        <v>20.390599999999999</v>
      </c>
      <c r="G121" s="44">
        <v>0</v>
      </c>
      <c r="H121" s="44">
        <v>18.768899999999999</v>
      </c>
      <c r="I121" s="44">
        <v>18.5916</v>
      </c>
      <c r="J121" s="44">
        <v>19.244399999999999</v>
      </c>
      <c r="K121" s="44">
        <v>17.367999999999999</v>
      </c>
      <c r="L121" s="44">
        <v>20.390599999999999</v>
      </c>
      <c r="M121" s="44">
        <v>0</v>
      </c>
      <c r="N121" s="44">
        <v>0</v>
      </c>
      <c r="O121" s="44">
        <v>0</v>
      </c>
      <c r="P121" s="44" t="s">
        <v>271</v>
      </c>
      <c r="Q121" s="44" t="s">
        <v>271</v>
      </c>
      <c r="R121" s="44" t="s">
        <v>271</v>
      </c>
      <c r="S121" s="44" t="s">
        <v>271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</row>
    <row r="122" spans="1:31" ht="13.8" hidden="1" outlineLevel="1" collapsed="1">
      <c r="A122" s="8">
        <v>43922</v>
      </c>
      <c r="B122" s="44">
        <v>18.576799999999999</v>
      </c>
      <c r="C122" s="44">
        <v>18.956900000000001</v>
      </c>
      <c r="D122" s="44">
        <v>18.110700000000001</v>
      </c>
      <c r="E122" s="44">
        <v>14.2318</v>
      </c>
      <c r="F122" s="44">
        <v>19.841100000000001</v>
      </c>
      <c r="G122" s="44">
        <v>0</v>
      </c>
      <c r="H122" s="44">
        <v>18.576799999999999</v>
      </c>
      <c r="I122" s="44">
        <v>18.956900000000001</v>
      </c>
      <c r="J122" s="44">
        <v>18.110700000000001</v>
      </c>
      <c r="K122" s="44">
        <v>14.2318</v>
      </c>
      <c r="L122" s="44">
        <v>19.841100000000001</v>
      </c>
      <c r="M122" s="44">
        <v>0</v>
      </c>
      <c r="N122" s="44">
        <v>0</v>
      </c>
      <c r="O122" s="44">
        <v>0</v>
      </c>
      <c r="P122" s="44" t="s">
        <v>271</v>
      </c>
      <c r="Q122" s="44" t="s">
        <v>271</v>
      </c>
      <c r="R122" s="44" t="s">
        <v>271</v>
      </c>
      <c r="S122" s="44" t="s">
        <v>271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</row>
    <row r="123" spans="1:31" ht="13.8" hidden="1" outlineLevel="1" collapsed="1">
      <c r="A123" s="8">
        <v>43952</v>
      </c>
      <c r="B123" s="44">
        <v>18.837800000000001</v>
      </c>
      <c r="C123" s="44">
        <v>19.932500000000001</v>
      </c>
      <c r="D123" s="44">
        <v>17.514800000000001</v>
      </c>
      <c r="E123" s="44">
        <v>15.1874</v>
      </c>
      <c r="F123" s="44">
        <v>18.418500000000002</v>
      </c>
      <c r="G123" s="44">
        <v>0</v>
      </c>
      <c r="H123" s="44">
        <v>18.837800000000001</v>
      </c>
      <c r="I123" s="44">
        <v>19.932500000000001</v>
      </c>
      <c r="J123" s="44">
        <v>17.514800000000001</v>
      </c>
      <c r="K123" s="44">
        <v>15.1874</v>
      </c>
      <c r="L123" s="44">
        <v>18.418500000000002</v>
      </c>
      <c r="M123" s="44">
        <v>0</v>
      </c>
      <c r="N123" s="44">
        <v>0</v>
      </c>
      <c r="O123" s="44">
        <v>0</v>
      </c>
      <c r="P123" s="44" t="s">
        <v>271</v>
      </c>
      <c r="Q123" s="44" t="s">
        <v>271</v>
      </c>
      <c r="R123" s="44" t="s">
        <v>271</v>
      </c>
      <c r="S123" s="44" t="s">
        <v>271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</row>
    <row r="124" spans="1:31" ht="13.8" hidden="1" outlineLevel="1" collapsed="1">
      <c r="A124" s="8">
        <v>43983</v>
      </c>
      <c r="B124" s="44">
        <v>17.008099999999999</v>
      </c>
      <c r="C124" s="44">
        <v>19.067900000000002</v>
      </c>
      <c r="D124" s="44">
        <v>15.5534</v>
      </c>
      <c r="E124" s="44">
        <v>16.149999999999999</v>
      </c>
      <c r="F124" s="44">
        <v>15.4056</v>
      </c>
      <c r="G124" s="44">
        <v>0</v>
      </c>
      <c r="H124" s="44">
        <v>18.7056</v>
      </c>
      <c r="I124" s="44">
        <v>19.067900000000002</v>
      </c>
      <c r="J124" s="44">
        <v>18.342500000000001</v>
      </c>
      <c r="K124" s="44">
        <v>16.149999999999999</v>
      </c>
      <c r="L124" s="44">
        <v>19.2028</v>
      </c>
      <c r="M124" s="44">
        <v>0</v>
      </c>
      <c r="N124" s="44">
        <v>8.9</v>
      </c>
      <c r="O124" s="44">
        <v>0</v>
      </c>
      <c r="P124" s="44">
        <v>8.9</v>
      </c>
      <c r="Q124" s="44" t="s">
        <v>271</v>
      </c>
      <c r="R124" s="44">
        <v>8.9</v>
      </c>
      <c r="S124" s="44" t="s">
        <v>271</v>
      </c>
      <c r="T124" s="44">
        <v>8.9</v>
      </c>
      <c r="U124" s="44">
        <v>0</v>
      </c>
      <c r="V124" s="44">
        <v>8.9</v>
      </c>
      <c r="W124" s="44">
        <v>0</v>
      </c>
      <c r="X124" s="44">
        <v>8.9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</row>
    <row r="125" spans="1:31" ht="13.8" hidden="1" outlineLevel="1" collapsed="1">
      <c r="A125" s="8">
        <v>44013</v>
      </c>
      <c r="B125" s="44">
        <v>15.375400000000001</v>
      </c>
      <c r="C125" s="44">
        <v>17.1997</v>
      </c>
      <c r="D125" s="44">
        <v>14.152900000000001</v>
      </c>
      <c r="E125" s="44">
        <v>15.472799999999999</v>
      </c>
      <c r="F125" s="44">
        <v>13.900700000000001</v>
      </c>
      <c r="G125" s="44">
        <v>0</v>
      </c>
      <c r="H125" s="44">
        <v>17.168900000000001</v>
      </c>
      <c r="I125" s="44">
        <v>17.1997</v>
      </c>
      <c r="J125" s="44">
        <v>17.136700000000001</v>
      </c>
      <c r="K125" s="44">
        <v>15.9572</v>
      </c>
      <c r="L125" s="44">
        <v>17.5091</v>
      </c>
      <c r="M125" s="44">
        <v>0</v>
      </c>
      <c r="N125" s="44">
        <v>8.8106000000000009</v>
      </c>
      <c r="O125" s="44">
        <v>0</v>
      </c>
      <c r="P125" s="44">
        <v>8.8106000000000009</v>
      </c>
      <c r="Q125" s="44">
        <v>3.9496000000000002</v>
      </c>
      <c r="R125" s="44">
        <v>8.9</v>
      </c>
      <c r="S125" s="44" t="s">
        <v>271</v>
      </c>
      <c r="T125" s="44">
        <v>8.8106000000000009</v>
      </c>
      <c r="U125" s="44">
        <v>0</v>
      </c>
      <c r="V125" s="44">
        <v>8.8106000000000009</v>
      </c>
      <c r="W125" s="44">
        <v>3.9496000000000002</v>
      </c>
      <c r="X125" s="44">
        <v>8.9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</row>
    <row r="126" spans="1:31" ht="13.8" hidden="1" outlineLevel="1" collapsed="1">
      <c r="A126" s="8">
        <v>44044</v>
      </c>
      <c r="B126" s="44">
        <v>14.2004</v>
      </c>
      <c r="C126" s="44">
        <v>17.0137</v>
      </c>
      <c r="D126" s="44">
        <v>12.116099999999999</v>
      </c>
      <c r="E126" s="44">
        <v>16.0428</v>
      </c>
      <c r="F126" s="44">
        <v>11.8338</v>
      </c>
      <c r="G126" s="44">
        <v>0</v>
      </c>
      <c r="H126" s="44">
        <v>17.316500000000001</v>
      </c>
      <c r="I126" s="44">
        <v>17.0137</v>
      </c>
      <c r="J126" s="44">
        <v>17.940799999999999</v>
      </c>
      <c r="K126" s="44">
        <v>17.254000000000001</v>
      </c>
      <c r="L126" s="44">
        <v>18.081700000000001</v>
      </c>
      <c r="M126" s="44">
        <v>0</v>
      </c>
      <c r="N126" s="44">
        <v>8.8507999999999996</v>
      </c>
      <c r="O126" s="44">
        <v>0</v>
      </c>
      <c r="P126" s="44">
        <v>8.8507999999999996</v>
      </c>
      <c r="Q126" s="44">
        <v>3.6</v>
      </c>
      <c r="R126" s="44">
        <v>8.9</v>
      </c>
      <c r="S126" s="44" t="s">
        <v>271</v>
      </c>
      <c r="T126" s="44">
        <v>8.8507999999999996</v>
      </c>
      <c r="U126" s="44">
        <v>0</v>
      </c>
      <c r="V126" s="44">
        <v>8.8507999999999996</v>
      </c>
      <c r="W126" s="44">
        <v>3.6</v>
      </c>
      <c r="X126" s="44">
        <v>8.9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</row>
    <row r="127" spans="1:31" ht="13.8" hidden="1" outlineLevel="1" collapsed="1">
      <c r="A127" s="8">
        <v>44075</v>
      </c>
      <c r="B127" s="44">
        <v>14.286300000000001</v>
      </c>
      <c r="C127" s="44">
        <v>15.3283</v>
      </c>
      <c r="D127" s="44">
        <v>13.509</v>
      </c>
      <c r="E127" s="44">
        <v>14.8323</v>
      </c>
      <c r="F127" s="44">
        <v>13.396800000000001</v>
      </c>
      <c r="G127" s="44">
        <v>0</v>
      </c>
      <c r="H127" s="44">
        <v>16.503799999999998</v>
      </c>
      <c r="I127" s="44">
        <v>15.3283</v>
      </c>
      <c r="J127" s="44">
        <v>18.270099999999999</v>
      </c>
      <c r="K127" s="44">
        <v>16.124700000000001</v>
      </c>
      <c r="L127" s="44">
        <v>18.622800000000002</v>
      </c>
      <c r="M127" s="44">
        <v>0</v>
      </c>
      <c r="N127" s="44">
        <v>8.8150999999999993</v>
      </c>
      <c r="O127" s="44">
        <v>0</v>
      </c>
      <c r="P127" s="44">
        <v>8.8150999999999993</v>
      </c>
      <c r="Q127" s="44">
        <v>3.6</v>
      </c>
      <c r="R127" s="44">
        <v>8.9</v>
      </c>
      <c r="S127" s="44" t="s">
        <v>271</v>
      </c>
      <c r="T127" s="44">
        <v>8.8150999999999993</v>
      </c>
      <c r="U127" s="44">
        <v>0</v>
      </c>
      <c r="V127" s="44">
        <v>8.8150999999999993</v>
      </c>
      <c r="W127" s="44">
        <v>3.6</v>
      </c>
      <c r="X127" s="44">
        <v>8.9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</row>
    <row r="128" spans="1:31" ht="13.8" hidden="1" outlineLevel="1" collapsed="1">
      <c r="A128" s="8">
        <v>44105</v>
      </c>
      <c r="B128" s="44">
        <v>11.012</v>
      </c>
      <c r="C128" s="44">
        <v>14.821</v>
      </c>
      <c r="D128" s="44">
        <v>9.7533999999999992</v>
      </c>
      <c r="E128" s="44">
        <v>12.7235</v>
      </c>
      <c r="F128" s="44">
        <v>9.5922999999999998</v>
      </c>
      <c r="G128" s="44">
        <v>0</v>
      </c>
      <c r="H128" s="44">
        <v>14.929500000000001</v>
      </c>
      <c r="I128" s="44">
        <v>14.821</v>
      </c>
      <c r="J128" s="44">
        <v>15.1891</v>
      </c>
      <c r="K128" s="44">
        <v>13.2562</v>
      </c>
      <c r="L128" s="44">
        <v>16.242100000000001</v>
      </c>
      <c r="M128" s="44">
        <v>0</v>
      </c>
      <c r="N128" s="44">
        <v>8.8819999999999997</v>
      </c>
      <c r="O128" s="44">
        <v>0</v>
      </c>
      <c r="P128" s="44">
        <v>8.8819999999999997</v>
      </c>
      <c r="Q128" s="44">
        <v>3.2422</v>
      </c>
      <c r="R128" s="44">
        <v>8.9</v>
      </c>
      <c r="S128" s="44" t="s">
        <v>271</v>
      </c>
      <c r="T128" s="44">
        <v>8.8819999999999997</v>
      </c>
      <c r="U128" s="44">
        <v>0</v>
      </c>
      <c r="V128" s="44">
        <v>8.8819999999999997</v>
      </c>
      <c r="W128" s="44">
        <v>3.2422</v>
      </c>
      <c r="X128" s="44">
        <v>8.9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</row>
    <row r="129" spans="1:31" ht="13.8" hidden="1" outlineLevel="1" collapsed="1">
      <c r="A129" s="8">
        <v>44136</v>
      </c>
      <c r="B129" s="44">
        <v>12.7128</v>
      </c>
      <c r="C129" s="44">
        <v>15.1182</v>
      </c>
      <c r="D129" s="44">
        <v>11.5036</v>
      </c>
      <c r="E129" s="44">
        <v>10.998900000000001</v>
      </c>
      <c r="F129" s="44">
        <v>11.5311</v>
      </c>
      <c r="G129" s="44">
        <v>0</v>
      </c>
      <c r="H129" s="44">
        <v>15.669</v>
      </c>
      <c r="I129" s="44">
        <v>15.1182</v>
      </c>
      <c r="J129" s="44">
        <v>16.450700000000001</v>
      </c>
      <c r="K129" s="44">
        <v>13.4351</v>
      </c>
      <c r="L129" s="44">
        <v>16.828499999999998</v>
      </c>
      <c r="M129" s="44">
        <v>0</v>
      </c>
      <c r="N129" s="44">
        <v>8.7910000000000004</v>
      </c>
      <c r="O129" s="44">
        <v>0</v>
      </c>
      <c r="P129" s="44">
        <v>8.7910000000000004</v>
      </c>
      <c r="Q129" s="44">
        <v>3.1351</v>
      </c>
      <c r="R129" s="44">
        <v>8.9</v>
      </c>
      <c r="S129" s="44" t="s">
        <v>271</v>
      </c>
      <c r="T129" s="44">
        <v>8.7910000000000004</v>
      </c>
      <c r="U129" s="44">
        <v>0</v>
      </c>
      <c r="V129" s="44">
        <v>8.7910000000000004</v>
      </c>
      <c r="W129" s="44">
        <v>3.1351</v>
      </c>
      <c r="X129" s="44">
        <v>8.9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</row>
    <row r="130" spans="1:31" ht="13.8" hidden="1" outlineLevel="1" collapsed="1">
      <c r="A130" s="8">
        <v>44166</v>
      </c>
      <c r="B130" s="44">
        <v>12.2042</v>
      </c>
      <c r="C130" s="44">
        <v>13.583600000000001</v>
      </c>
      <c r="D130" s="44">
        <v>10.886200000000001</v>
      </c>
      <c r="E130" s="44">
        <v>13.230399999999999</v>
      </c>
      <c r="F130" s="44">
        <v>10.680999999999999</v>
      </c>
      <c r="G130" s="44">
        <v>0</v>
      </c>
      <c r="H130" s="44">
        <v>14.026</v>
      </c>
      <c r="I130" s="44">
        <v>13.583600000000001</v>
      </c>
      <c r="J130" s="44">
        <v>15.411799999999999</v>
      </c>
      <c r="K130" s="44">
        <v>13.230399999999999</v>
      </c>
      <c r="L130" s="44">
        <v>16.1936</v>
      </c>
      <c r="M130" s="44">
        <v>0</v>
      </c>
      <c r="N130" s="44">
        <v>8.9</v>
      </c>
      <c r="O130" s="44">
        <v>0</v>
      </c>
      <c r="P130" s="44">
        <v>8.9</v>
      </c>
      <c r="Q130" s="44" t="s">
        <v>271</v>
      </c>
      <c r="R130" s="44">
        <v>8.9</v>
      </c>
      <c r="S130" s="44" t="s">
        <v>271</v>
      </c>
      <c r="T130" s="44">
        <v>8.9</v>
      </c>
      <c r="U130" s="44">
        <v>0</v>
      </c>
      <c r="V130" s="44">
        <v>8.9</v>
      </c>
      <c r="W130" s="44">
        <v>0</v>
      </c>
      <c r="X130" s="44">
        <v>8.9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</row>
    <row r="131" spans="1:31" ht="13.8" hidden="1" outlineLevel="1" collapsed="1">
      <c r="A131" s="8">
        <v>44197</v>
      </c>
      <c r="B131" s="44">
        <v>13.6754</v>
      </c>
      <c r="C131" s="44">
        <v>14.7217</v>
      </c>
      <c r="D131" s="44">
        <v>12.663</v>
      </c>
      <c r="E131" s="44">
        <v>12.126300000000001</v>
      </c>
      <c r="F131" s="44">
        <v>12.7773</v>
      </c>
      <c r="G131" s="44">
        <v>0</v>
      </c>
      <c r="H131" s="44">
        <v>15.1272</v>
      </c>
      <c r="I131" s="44">
        <v>14.7217</v>
      </c>
      <c r="J131" s="44">
        <v>15.807700000000001</v>
      </c>
      <c r="K131" s="44">
        <v>14.6073</v>
      </c>
      <c r="L131" s="44">
        <v>16.1845</v>
      </c>
      <c r="M131" s="44">
        <v>0</v>
      </c>
      <c r="N131" s="44">
        <v>8.3812999999999995</v>
      </c>
      <c r="O131" s="44">
        <v>0</v>
      </c>
      <c r="P131" s="44">
        <v>8.3812999999999995</v>
      </c>
      <c r="Q131" s="44">
        <v>3.0937999999999999</v>
      </c>
      <c r="R131" s="44">
        <v>8.9</v>
      </c>
      <c r="S131" s="44" t="s">
        <v>271</v>
      </c>
      <c r="T131" s="44">
        <v>8.3812999999999995</v>
      </c>
      <c r="U131" s="44">
        <v>0</v>
      </c>
      <c r="V131" s="44">
        <v>8.3812999999999995</v>
      </c>
      <c r="W131" s="44">
        <v>3.0937999999999999</v>
      </c>
      <c r="X131" s="44">
        <v>8.9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</row>
    <row r="132" spans="1:31" ht="13.8" hidden="1" outlineLevel="1" collapsed="1">
      <c r="A132" s="8">
        <v>44228</v>
      </c>
      <c r="B132" s="44">
        <v>11.3461</v>
      </c>
      <c r="C132" s="44">
        <v>14.705</v>
      </c>
      <c r="D132" s="44">
        <v>10.0182</v>
      </c>
      <c r="E132" s="44">
        <v>15.5769</v>
      </c>
      <c r="F132" s="44">
        <v>9.8714999999999993</v>
      </c>
      <c r="G132" s="44">
        <v>0</v>
      </c>
      <c r="H132" s="44">
        <v>15.086399999999999</v>
      </c>
      <c r="I132" s="44">
        <v>14.705</v>
      </c>
      <c r="J132" s="44">
        <v>16.050799999999999</v>
      </c>
      <c r="K132" s="44">
        <v>15.5769</v>
      </c>
      <c r="L132" s="44">
        <v>16.143999999999998</v>
      </c>
      <c r="M132" s="44">
        <v>0</v>
      </c>
      <c r="N132" s="44">
        <v>8.9</v>
      </c>
      <c r="O132" s="44">
        <v>0</v>
      </c>
      <c r="P132" s="44">
        <v>8.9</v>
      </c>
      <c r="Q132" s="44" t="s">
        <v>271</v>
      </c>
      <c r="R132" s="44">
        <v>8.9</v>
      </c>
      <c r="S132" s="44" t="s">
        <v>271</v>
      </c>
      <c r="T132" s="44">
        <v>8.9</v>
      </c>
      <c r="U132" s="44">
        <v>0</v>
      </c>
      <c r="V132" s="44">
        <v>8.9</v>
      </c>
      <c r="W132" s="44">
        <v>0</v>
      </c>
      <c r="X132" s="44">
        <v>8.9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</row>
    <row r="133" spans="1:31" ht="13.8" hidden="1" outlineLevel="1" collapsed="1">
      <c r="A133" s="8">
        <v>44256</v>
      </c>
      <c r="B133" s="44">
        <v>12.4857</v>
      </c>
      <c r="C133" s="44">
        <v>14.139200000000001</v>
      </c>
      <c r="D133" s="44">
        <v>11.6188</v>
      </c>
      <c r="E133" s="44">
        <v>15.069100000000001</v>
      </c>
      <c r="F133" s="44">
        <v>11.3255</v>
      </c>
      <c r="G133" s="44">
        <v>0</v>
      </c>
      <c r="H133" s="44">
        <v>14.4594</v>
      </c>
      <c r="I133" s="44">
        <v>14.139200000000001</v>
      </c>
      <c r="J133" s="44">
        <v>14.8245</v>
      </c>
      <c r="K133" s="44">
        <v>15.2342</v>
      </c>
      <c r="L133" s="44">
        <v>14.7418</v>
      </c>
      <c r="M133" s="44">
        <v>0</v>
      </c>
      <c r="N133" s="44">
        <v>8.8887</v>
      </c>
      <c r="O133" s="44">
        <v>0</v>
      </c>
      <c r="P133" s="44">
        <v>8.8887</v>
      </c>
      <c r="Q133" s="44">
        <v>3.25</v>
      </c>
      <c r="R133" s="44">
        <v>8.9</v>
      </c>
      <c r="S133" s="44" t="s">
        <v>271</v>
      </c>
      <c r="T133" s="44">
        <v>8.8887</v>
      </c>
      <c r="U133" s="44">
        <v>0</v>
      </c>
      <c r="V133" s="44">
        <v>8.8887</v>
      </c>
      <c r="W133" s="44">
        <v>3.25</v>
      </c>
      <c r="X133" s="44">
        <v>8.9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4">
        <v>0</v>
      </c>
    </row>
    <row r="134" spans="1:31" ht="13.8" hidden="1" outlineLevel="1" collapsed="1">
      <c r="A134" s="8">
        <v>44287</v>
      </c>
      <c r="B134" s="44">
        <v>11.263500000000001</v>
      </c>
      <c r="C134" s="44">
        <v>15.845599999999999</v>
      </c>
      <c r="D134" s="44">
        <v>9.5687999999999995</v>
      </c>
      <c r="E134" s="44">
        <v>14.616199999999999</v>
      </c>
      <c r="F134" s="44">
        <v>9.4277999999999995</v>
      </c>
      <c r="G134" s="44">
        <v>0</v>
      </c>
      <c r="H134" s="44">
        <v>14.6715</v>
      </c>
      <c r="I134" s="44">
        <v>15.845599999999999</v>
      </c>
      <c r="J134" s="44">
        <v>13.4863</v>
      </c>
      <c r="K134" s="44">
        <v>15.2454</v>
      </c>
      <c r="L134" s="44">
        <v>13.3536</v>
      </c>
      <c r="M134" s="44">
        <v>0</v>
      </c>
      <c r="N134" s="44">
        <v>7.3033999999999999</v>
      </c>
      <c r="O134" s="44">
        <v>0</v>
      </c>
      <c r="P134" s="44">
        <v>7.3033999999999999</v>
      </c>
      <c r="Q134" s="44">
        <v>3.6</v>
      </c>
      <c r="R134" s="44">
        <v>7.3120000000000003</v>
      </c>
      <c r="S134" s="44" t="s">
        <v>271</v>
      </c>
      <c r="T134" s="44">
        <v>7.3033999999999999</v>
      </c>
      <c r="U134" s="44">
        <v>0</v>
      </c>
      <c r="V134" s="44">
        <v>7.3033999999999999</v>
      </c>
      <c r="W134" s="44">
        <v>3.6</v>
      </c>
      <c r="X134" s="44">
        <v>7.3120000000000003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</row>
    <row r="135" spans="1:31" ht="13.8" hidden="1" outlineLevel="1" collapsed="1">
      <c r="A135" s="8">
        <v>44317</v>
      </c>
      <c r="B135" s="44">
        <v>14.025</v>
      </c>
      <c r="C135" s="44">
        <v>14.673500000000001</v>
      </c>
      <c r="D135" s="44">
        <v>13.4817</v>
      </c>
      <c r="E135" s="44">
        <v>12.9278</v>
      </c>
      <c r="F135" s="44">
        <v>13.6396</v>
      </c>
      <c r="G135" s="44">
        <v>0</v>
      </c>
      <c r="H135" s="44">
        <v>14.2225</v>
      </c>
      <c r="I135" s="44">
        <v>14.673500000000001</v>
      </c>
      <c r="J135" s="44">
        <v>13.827299999999999</v>
      </c>
      <c r="K135" s="44">
        <v>12.9278</v>
      </c>
      <c r="L135" s="44">
        <v>14.0991</v>
      </c>
      <c r="M135" s="44">
        <v>0</v>
      </c>
      <c r="N135" s="44">
        <v>6</v>
      </c>
      <c r="O135" s="44">
        <v>0</v>
      </c>
      <c r="P135" s="44">
        <v>6</v>
      </c>
      <c r="Q135" s="44" t="s">
        <v>271</v>
      </c>
      <c r="R135" s="44">
        <v>6</v>
      </c>
      <c r="S135" s="44" t="s">
        <v>271</v>
      </c>
      <c r="T135" s="44">
        <v>6</v>
      </c>
      <c r="U135" s="44">
        <v>0</v>
      </c>
      <c r="V135" s="44">
        <v>6</v>
      </c>
      <c r="W135" s="44">
        <v>0</v>
      </c>
      <c r="X135" s="44">
        <v>6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</row>
    <row r="136" spans="1:31" ht="13.8" hidden="1" outlineLevel="1" collapsed="1">
      <c r="A136" s="8">
        <v>44348</v>
      </c>
      <c r="B136" s="44">
        <v>11.7536</v>
      </c>
      <c r="C136" s="44">
        <v>13.8329</v>
      </c>
      <c r="D136" s="44">
        <v>10.3531</v>
      </c>
      <c r="E136" s="44">
        <v>10.2516</v>
      </c>
      <c r="F136" s="44">
        <v>10.3591</v>
      </c>
      <c r="G136" s="44">
        <v>0</v>
      </c>
      <c r="H136" s="44">
        <v>14.0915</v>
      </c>
      <c r="I136" s="44">
        <v>13.8329</v>
      </c>
      <c r="J136" s="44">
        <v>14.423999999999999</v>
      </c>
      <c r="K136" s="44">
        <v>14.975899999999999</v>
      </c>
      <c r="L136" s="44">
        <v>14.387</v>
      </c>
      <c r="M136" s="44">
        <v>0</v>
      </c>
      <c r="N136" s="44">
        <v>5.8758999999999997</v>
      </c>
      <c r="O136" s="44">
        <v>0</v>
      </c>
      <c r="P136" s="44">
        <v>5.8758999999999997</v>
      </c>
      <c r="Q136" s="44">
        <v>3.4007999999999998</v>
      </c>
      <c r="R136" s="44">
        <v>6</v>
      </c>
      <c r="S136" s="44" t="s">
        <v>271</v>
      </c>
      <c r="T136" s="44">
        <v>5.8758999999999997</v>
      </c>
      <c r="U136" s="44">
        <v>0</v>
      </c>
      <c r="V136" s="44">
        <v>5.8758999999999997</v>
      </c>
      <c r="W136" s="44">
        <v>3.4007999999999998</v>
      </c>
      <c r="X136" s="44">
        <v>6</v>
      </c>
      <c r="Y136" s="44">
        <v>0</v>
      </c>
      <c r="Z136" s="44">
        <v>0</v>
      </c>
      <c r="AA136" s="44">
        <v>0</v>
      </c>
      <c r="AB136" s="44">
        <v>0</v>
      </c>
      <c r="AC136" s="44">
        <v>0</v>
      </c>
      <c r="AD136" s="44">
        <v>0</v>
      </c>
      <c r="AE136" s="44">
        <v>0</v>
      </c>
    </row>
    <row r="137" spans="1:31" ht="13.8" hidden="1" outlineLevel="1" collapsed="1">
      <c r="A137" s="8">
        <v>44378</v>
      </c>
      <c r="B137" s="44">
        <v>14.242100000000001</v>
      </c>
      <c r="C137" s="44">
        <v>14.492800000000001</v>
      </c>
      <c r="D137" s="44">
        <v>14.046900000000001</v>
      </c>
      <c r="E137" s="44">
        <v>14.351599999999999</v>
      </c>
      <c r="F137" s="44">
        <v>14.016400000000001</v>
      </c>
      <c r="G137" s="44">
        <v>0</v>
      </c>
      <c r="H137" s="44">
        <v>14.242100000000001</v>
      </c>
      <c r="I137" s="44">
        <v>14.492800000000001</v>
      </c>
      <c r="J137" s="44">
        <v>14.046900000000001</v>
      </c>
      <c r="K137" s="44">
        <v>14.351599999999999</v>
      </c>
      <c r="L137" s="44">
        <v>14.016400000000001</v>
      </c>
      <c r="M137" s="44">
        <v>0</v>
      </c>
      <c r="N137" s="44">
        <v>0</v>
      </c>
      <c r="O137" s="44">
        <v>0</v>
      </c>
      <c r="P137" s="44" t="s">
        <v>271</v>
      </c>
      <c r="Q137" s="44" t="s">
        <v>271</v>
      </c>
      <c r="R137" s="44" t="s">
        <v>271</v>
      </c>
      <c r="S137" s="44" t="s">
        <v>271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4">
        <v>0</v>
      </c>
    </row>
    <row r="138" spans="1:31" ht="13.8" hidden="1" outlineLevel="1" collapsed="1">
      <c r="A138" s="8">
        <v>44409</v>
      </c>
      <c r="B138" s="44">
        <v>14.467499999999999</v>
      </c>
      <c r="C138" s="44">
        <v>14.1953</v>
      </c>
      <c r="D138" s="44">
        <v>15.177099999999999</v>
      </c>
      <c r="E138" s="44">
        <v>13.3698</v>
      </c>
      <c r="F138" s="44">
        <v>15.4392</v>
      </c>
      <c r="G138" s="44">
        <v>0</v>
      </c>
      <c r="H138" s="44">
        <v>14.5006</v>
      </c>
      <c r="I138" s="44">
        <v>14.1953</v>
      </c>
      <c r="J138" s="44">
        <v>15.3047</v>
      </c>
      <c r="K138" s="44">
        <v>14.2944</v>
      </c>
      <c r="L138" s="44">
        <v>15.4392</v>
      </c>
      <c r="M138" s="44">
        <v>0</v>
      </c>
      <c r="N138" s="44">
        <v>3.0552000000000001</v>
      </c>
      <c r="O138" s="44">
        <v>0</v>
      </c>
      <c r="P138" s="44">
        <v>3.0552000000000001</v>
      </c>
      <c r="Q138" s="44">
        <v>3.0552000000000001</v>
      </c>
      <c r="R138" s="44" t="s">
        <v>271</v>
      </c>
      <c r="S138" s="44" t="s">
        <v>271</v>
      </c>
      <c r="T138" s="44">
        <v>3.0552000000000001</v>
      </c>
      <c r="U138" s="44">
        <v>0</v>
      </c>
      <c r="V138" s="44">
        <v>3.0552000000000001</v>
      </c>
      <c r="W138" s="44">
        <v>3.0552000000000001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</row>
    <row r="139" spans="1:31" ht="13.8" hidden="1" outlineLevel="1" collapsed="1">
      <c r="A139" s="8">
        <v>44440</v>
      </c>
      <c r="B139" s="44">
        <v>14.2529</v>
      </c>
      <c r="C139" s="44">
        <v>14.3642</v>
      </c>
      <c r="D139" s="44">
        <v>14.1092</v>
      </c>
      <c r="E139" s="44">
        <v>13.055</v>
      </c>
      <c r="F139" s="44">
        <v>14.069800000000001</v>
      </c>
      <c r="G139" s="44">
        <v>16</v>
      </c>
      <c r="H139" s="44">
        <v>14.2529</v>
      </c>
      <c r="I139" s="44">
        <v>14.3642</v>
      </c>
      <c r="J139" s="44">
        <v>14.1092</v>
      </c>
      <c r="K139" s="44">
        <v>13.055</v>
      </c>
      <c r="L139" s="44">
        <v>14.069800000000001</v>
      </c>
      <c r="M139" s="44">
        <v>16</v>
      </c>
      <c r="N139" s="44">
        <v>0</v>
      </c>
      <c r="O139" s="44">
        <v>0</v>
      </c>
      <c r="P139" s="44" t="s">
        <v>271</v>
      </c>
      <c r="Q139" s="44" t="s">
        <v>271</v>
      </c>
      <c r="R139" s="44" t="s">
        <v>271</v>
      </c>
      <c r="S139" s="44" t="s">
        <v>271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  <c r="AC139" s="44">
        <v>0</v>
      </c>
      <c r="AD139" s="44">
        <v>0</v>
      </c>
      <c r="AE139" s="44">
        <v>0</v>
      </c>
    </row>
    <row r="140" spans="1:31" ht="13.8" hidden="1" outlineLevel="1" collapsed="1">
      <c r="A140" s="8">
        <v>44470</v>
      </c>
      <c r="B140" s="44">
        <v>13.4339</v>
      </c>
      <c r="C140" s="44">
        <v>13.7233</v>
      </c>
      <c r="D140" s="44">
        <v>13.039400000000001</v>
      </c>
      <c r="E140" s="44">
        <v>9.4321000000000002</v>
      </c>
      <c r="F140" s="44">
        <v>13.395099999999999</v>
      </c>
      <c r="G140" s="44">
        <v>0</v>
      </c>
      <c r="H140" s="44">
        <v>13.5764</v>
      </c>
      <c r="I140" s="44">
        <v>13.7233</v>
      </c>
      <c r="J140" s="44">
        <v>13.369</v>
      </c>
      <c r="K140" s="44">
        <v>12.9405</v>
      </c>
      <c r="L140" s="44">
        <v>13.395099999999999</v>
      </c>
      <c r="M140" s="44">
        <v>0</v>
      </c>
      <c r="N140" s="44">
        <v>3.7795000000000001</v>
      </c>
      <c r="O140" s="44">
        <v>0</v>
      </c>
      <c r="P140" s="44">
        <v>3.7795000000000001</v>
      </c>
      <c r="Q140" s="44">
        <v>3.7795000000000001</v>
      </c>
      <c r="R140" s="44" t="s">
        <v>271</v>
      </c>
      <c r="S140" s="44" t="s">
        <v>271</v>
      </c>
      <c r="T140" s="44">
        <v>3.7795000000000001</v>
      </c>
      <c r="U140" s="44">
        <v>0</v>
      </c>
      <c r="V140" s="44">
        <v>3.7795000000000001</v>
      </c>
      <c r="W140" s="44">
        <v>3.7795000000000001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  <c r="AC140" s="44">
        <v>0</v>
      </c>
      <c r="AD140" s="44">
        <v>0</v>
      </c>
      <c r="AE140" s="44">
        <v>0</v>
      </c>
    </row>
    <row r="141" spans="1:31" ht="13.8" hidden="1" outlineLevel="1" collapsed="1">
      <c r="A141" s="8">
        <v>44501</v>
      </c>
      <c r="B141" s="44">
        <v>12.9527</v>
      </c>
      <c r="C141" s="44">
        <v>12.720599999999999</v>
      </c>
      <c r="D141" s="44">
        <v>13.514799999999999</v>
      </c>
      <c r="E141" s="44">
        <v>9.9192</v>
      </c>
      <c r="F141" s="44">
        <v>13.9412</v>
      </c>
      <c r="G141" s="44">
        <v>16</v>
      </c>
      <c r="H141" s="44">
        <v>13.0229</v>
      </c>
      <c r="I141" s="44">
        <v>12.720599999999999</v>
      </c>
      <c r="J141" s="44">
        <v>13.773300000000001</v>
      </c>
      <c r="K141" s="44">
        <v>11.7407</v>
      </c>
      <c r="L141" s="44">
        <v>13.9412</v>
      </c>
      <c r="M141" s="44">
        <v>16</v>
      </c>
      <c r="N141" s="44">
        <v>3.1352000000000002</v>
      </c>
      <c r="O141" s="44">
        <v>0</v>
      </c>
      <c r="P141" s="44">
        <v>3.1352000000000002</v>
      </c>
      <c r="Q141" s="44">
        <v>3.1352000000000002</v>
      </c>
      <c r="R141" s="44" t="s">
        <v>271</v>
      </c>
      <c r="S141" s="44" t="s">
        <v>271</v>
      </c>
      <c r="T141" s="44">
        <v>3.1352000000000002</v>
      </c>
      <c r="U141" s="44">
        <v>0</v>
      </c>
      <c r="V141" s="44">
        <v>3.1352000000000002</v>
      </c>
      <c r="W141" s="44">
        <v>3.1352000000000002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  <c r="AC141" s="44">
        <v>0</v>
      </c>
      <c r="AD141" s="44">
        <v>0</v>
      </c>
      <c r="AE141" s="44">
        <v>0</v>
      </c>
    </row>
    <row r="142" spans="1:31" ht="13.8" hidden="1" outlineLevel="1" collapsed="1">
      <c r="A142" s="8">
        <v>44531</v>
      </c>
      <c r="B142" s="44">
        <v>13.618499999999999</v>
      </c>
      <c r="C142" s="44">
        <v>13.2149</v>
      </c>
      <c r="D142" s="44">
        <v>14.3582</v>
      </c>
      <c r="E142" s="44">
        <v>16.885999999999999</v>
      </c>
      <c r="F142" s="44">
        <v>13.8674</v>
      </c>
      <c r="G142" s="44">
        <v>18</v>
      </c>
      <c r="H142" s="44">
        <v>13.618499999999999</v>
      </c>
      <c r="I142" s="44">
        <v>13.2149</v>
      </c>
      <c r="J142" s="44">
        <v>14.3582</v>
      </c>
      <c r="K142" s="44">
        <v>16.885999999999999</v>
      </c>
      <c r="L142" s="44">
        <v>13.8674</v>
      </c>
      <c r="M142" s="44">
        <v>18</v>
      </c>
      <c r="N142" s="44">
        <v>0</v>
      </c>
      <c r="O142" s="44">
        <v>0</v>
      </c>
      <c r="P142" s="44" t="s">
        <v>271</v>
      </c>
      <c r="Q142" s="44" t="s">
        <v>271</v>
      </c>
      <c r="R142" s="44" t="s">
        <v>271</v>
      </c>
      <c r="S142" s="44" t="s">
        <v>271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  <c r="AC142" s="44">
        <v>0</v>
      </c>
      <c r="AD142" s="44">
        <v>0</v>
      </c>
      <c r="AE142" s="44">
        <v>0</v>
      </c>
    </row>
    <row r="143" spans="1:31" ht="13.8" hidden="1" outlineLevel="1" collapsed="1">
      <c r="A143" s="8">
        <v>44562</v>
      </c>
      <c r="B143" s="44">
        <v>13.747299999999999</v>
      </c>
      <c r="C143" s="44">
        <v>12.9924</v>
      </c>
      <c r="D143" s="44">
        <v>14.784700000000001</v>
      </c>
      <c r="E143" s="44">
        <v>16.1707</v>
      </c>
      <c r="F143" s="44">
        <v>14.398999999999999</v>
      </c>
      <c r="G143" s="44">
        <v>18</v>
      </c>
      <c r="H143" s="44">
        <v>13.747299999999999</v>
      </c>
      <c r="I143" s="44">
        <v>12.9924</v>
      </c>
      <c r="J143" s="44">
        <v>14.784700000000001</v>
      </c>
      <c r="K143" s="44">
        <v>16.1707</v>
      </c>
      <c r="L143" s="44">
        <v>14.398999999999999</v>
      </c>
      <c r="M143" s="44">
        <v>18</v>
      </c>
      <c r="N143" s="44">
        <v>0</v>
      </c>
      <c r="O143" s="44">
        <v>0</v>
      </c>
      <c r="P143" s="44" t="s">
        <v>271</v>
      </c>
      <c r="Q143" s="44" t="s">
        <v>271</v>
      </c>
      <c r="R143" s="44" t="s">
        <v>271</v>
      </c>
      <c r="S143" s="44" t="s">
        <v>271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  <c r="AC143" s="44">
        <v>0</v>
      </c>
      <c r="AD143" s="44">
        <v>0</v>
      </c>
      <c r="AE143" s="44">
        <v>0</v>
      </c>
    </row>
    <row r="144" spans="1:31" ht="13.8" hidden="1" outlineLevel="1" collapsed="1">
      <c r="A144" s="8">
        <v>44593</v>
      </c>
      <c r="B144" s="44">
        <v>13.6662</v>
      </c>
      <c r="C144" s="44">
        <v>12.977399999999999</v>
      </c>
      <c r="D144" s="44">
        <v>14.3886</v>
      </c>
      <c r="E144" s="44">
        <v>14.612299999999999</v>
      </c>
      <c r="F144" s="44">
        <v>14.274699999999999</v>
      </c>
      <c r="G144" s="44">
        <v>0</v>
      </c>
      <c r="H144" s="44">
        <v>13.6662</v>
      </c>
      <c r="I144" s="44">
        <v>12.977399999999999</v>
      </c>
      <c r="J144" s="44">
        <v>14.3886</v>
      </c>
      <c r="K144" s="44">
        <v>14.612299999999999</v>
      </c>
      <c r="L144" s="44">
        <v>14.274699999999999</v>
      </c>
      <c r="M144" s="44">
        <v>0</v>
      </c>
      <c r="N144" s="44">
        <v>0</v>
      </c>
      <c r="O144" s="44">
        <v>0</v>
      </c>
      <c r="P144" s="44" t="s">
        <v>271</v>
      </c>
      <c r="Q144" s="44" t="s">
        <v>271</v>
      </c>
      <c r="R144" s="44" t="s">
        <v>271</v>
      </c>
      <c r="S144" s="44" t="s">
        <v>271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</row>
    <row r="145" spans="1:31" ht="13.8" hidden="1" outlineLevel="1" collapsed="1">
      <c r="A145" s="8">
        <v>44621</v>
      </c>
      <c r="B145" s="44">
        <v>13.8337</v>
      </c>
      <c r="C145" s="44">
        <v>14.0921</v>
      </c>
      <c r="D145" s="44">
        <v>6.1673</v>
      </c>
      <c r="E145" s="44">
        <v>5.75</v>
      </c>
      <c r="F145" s="44">
        <v>14.684799999999999</v>
      </c>
      <c r="G145" s="44">
        <v>0</v>
      </c>
      <c r="H145" s="44">
        <v>13.8337</v>
      </c>
      <c r="I145" s="44">
        <v>14.0921</v>
      </c>
      <c r="J145" s="44">
        <v>6.1673</v>
      </c>
      <c r="K145" s="44">
        <v>5.75</v>
      </c>
      <c r="L145" s="44">
        <v>14.684799999999999</v>
      </c>
      <c r="M145" s="44">
        <v>0</v>
      </c>
      <c r="N145" s="44">
        <v>0</v>
      </c>
      <c r="O145" s="44">
        <v>0</v>
      </c>
      <c r="P145" s="44">
        <v>0</v>
      </c>
      <c r="Q145" s="44" t="s">
        <v>271</v>
      </c>
      <c r="R145" s="44" t="s">
        <v>271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  <c r="AC145" s="44">
        <v>0</v>
      </c>
      <c r="AD145" s="44">
        <v>0</v>
      </c>
      <c r="AE145" s="44">
        <v>0</v>
      </c>
    </row>
    <row r="146" spans="1:31" ht="13.8" hidden="1" outlineLevel="1" collapsed="1">
      <c r="A146" s="8">
        <v>44652</v>
      </c>
      <c r="B146" s="44">
        <v>13.902799999999999</v>
      </c>
      <c r="C146" s="44">
        <v>13.4033</v>
      </c>
      <c r="D146" s="44">
        <v>14.315799999999999</v>
      </c>
      <c r="E146" s="44">
        <v>0</v>
      </c>
      <c r="F146" s="44">
        <v>14.315799999999999</v>
      </c>
      <c r="G146" s="44" t="s">
        <v>271</v>
      </c>
      <c r="H146" s="44">
        <v>13.902799999999999</v>
      </c>
      <c r="I146" s="44">
        <v>13.4033</v>
      </c>
      <c r="J146" s="44">
        <v>14.315799999999999</v>
      </c>
      <c r="K146" s="44">
        <v>0</v>
      </c>
      <c r="L146" s="44">
        <v>14.315799999999999</v>
      </c>
      <c r="M146" s="44" t="s">
        <v>271</v>
      </c>
      <c r="N146" s="44" t="s">
        <v>271</v>
      </c>
      <c r="O146" s="44" t="s">
        <v>271</v>
      </c>
      <c r="P146" s="44" t="s">
        <v>271</v>
      </c>
      <c r="Q146" s="44" t="s">
        <v>271</v>
      </c>
      <c r="R146" s="44" t="s">
        <v>271</v>
      </c>
      <c r="S146" s="44" t="s">
        <v>271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</row>
    <row r="147" spans="1:31" ht="13.8" hidden="1" outlineLevel="1" collapsed="1">
      <c r="A147" s="8">
        <v>44682</v>
      </c>
      <c r="B147" s="44">
        <v>12.0326</v>
      </c>
      <c r="C147" s="44">
        <v>11.8996</v>
      </c>
      <c r="D147" s="44">
        <v>13.23</v>
      </c>
      <c r="E147" s="44">
        <v>13.23</v>
      </c>
      <c r="F147" s="44">
        <v>0</v>
      </c>
      <c r="G147" s="44">
        <v>0</v>
      </c>
      <c r="H147" s="44">
        <v>12.0326</v>
      </c>
      <c r="I147" s="44">
        <v>11.8996</v>
      </c>
      <c r="J147" s="44">
        <v>13.23</v>
      </c>
      <c r="K147" s="44">
        <v>13.23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 t="s">
        <v>271</v>
      </c>
      <c r="R147" s="44" t="s">
        <v>271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  <c r="AC147" s="44">
        <v>0</v>
      </c>
      <c r="AD147" s="44">
        <v>0</v>
      </c>
      <c r="AE147" s="44">
        <v>0</v>
      </c>
    </row>
    <row r="148" spans="1:31" ht="13.8" hidden="1" outlineLevel="1" collapsed="1">
      <c r="A148" s="8">
        <v>44713</v>
      </c>
      <c r="B148" s="44">
        <v>12.4321</v>
      </c>
      <c r="C148" s="44">
        <v>12.0458</v>
      </c>
      <c r="D148" s="44">
        <v>20</v>
      </c>
      <c r="E148" s="44">
        <v>20</v>
      </c>
      <c r="F148" s="44">
        <v>0</v>
      </c>
      <c r="G148" s="44">
        <v>0</v>
      </c>
      <c r="H148" s="44">
        <v>12.4321</v>
      </c>
      <c r="I148" s="44">
        <v>12.0458</v>
      </c>
      <c r="J148" s="44">
        <v>20</v>
      </c>
      <c r="K148" s="44">
        <v>20</v>
      </c>
      <c r="L148" s="44">
        <v>0</v>
      </c>
      <c r="M148" s="44">
        <v>0</v>
      </c>
      <c r="N148" s="44">
        <v>0</v>
      </c>
      <c r="O148" s="44">
        <v>0</v>
      </c>
      <c r="P148" s="44" t="s">
        <v>271</v>
      </c>
      <c r="Q148" s="44" t="s">
        <v>271</v>
      </c>
      <c r="R148" s="44" t="s">
        <v>271</v>
      </c>
      <c r="S148" s="44" t="s">
        <v>271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</row>
    <row r="149" spans="1:31" ht="13.8" hidden="1" outlineLevel="1" collapsed="1">
      <c r="A149" s="8">
        <v>44743</v>
      </c>
      <c r="B149" s="44">
        <v>13.01</v>
      </c>
      <c r="C149" s="44">
        <v>11.069000000000001</v>
      </c>
      <c r="D149" s="44">
        <v>14.037699999999999</v>
      </c>
      <c r="E149" s="44">
        <v>13.7736</v>
      </c>
      <c r="F149" s="44">
        <v>14.1351</v>
      </c>
      <c r="G149" s="44">
        <v>0</v>
      </c>
      <c r="H149" s="44">
        <v>13.01</v>
      </c>
      <c r="I149" s="44">
        <v>11.069000000000001</v>
      </c>
      <c r="J149" s="44">
        <v>14.037699999999999</v>
      </c>
      <c r="K149" s="44">
        <v>13.7736</v>
      </c>
      <c r="L149" s="44">
        <v>14.1351</v>
      </c>
      <c r="M149" s="44">
        <v>0</v>
      </c>
      <c r="N149" s="44">
        <v>0</v>
      </c>
      <c r="O149" s="44">
        <v>0</v>
      </c>
      <c r="P149" s="44" t="s">
        <v>271</v>
      </c>
      <c r="Q149" s="44" t="s">
        <v>271</v>
      </c>
      <c r="R149" s="44" t="s">
        <v>271</v>
      </c>
      <c r="S149" s="44" t="s">
        <v>271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</row>
    <row r="150" spans="1:31" ht="13.8" hidden="1" outlineLevel="1" collapsed="1">
      <c r="A150" s="8">
        <v>44774</v>
      </c>
      <c r="B150" s="44">
        <v>12.5419</v>
      </c>
      <c r="C150" s="44">
        <v>12.39</v>
      </c>
      <c r="D150" s="44">
        <v>19.842400000000001</v>
      </c>
      <c r="E150" s="44">
        <v>19.842400000000001</v>
      </c>
      <c r="F150" s="44">
        <v>0</v>
      </c>
      <c r="G150" s="44">
        <v>0</v>
      </c>
      <c r="H150" s="44">
        <v>12.5419</v>
      </c>
      <c r="I150" s="44">
        <v>12.39</v>
      </c>
      <c r="J150" s="44">
        <v>19.842400000000001</v>
      </c>
      <c r="K150" s="44">
        <v>19.842400000000001</v>
      </c>
      <c r="L150" s="44">
        <v>0</v>
      </c>
      <c r="M150" s="44">
        <v>0</v>
      </c>
      <c r="N150" s="44">
        <v>0</v>
      </c>
      <c r="O150" s="44">
        <v>0</v>
      </c>
      <c r="P150" s="44" t="s">
        <v>271</v>
      </c>
      <c r="Q150" s="44" t="s">
        <v>271</v>
      </c>
      <c r="R150" s="44" t="s">
        <v>271</v>
      </c>
      <c r="S150" s="44" t="s">
        <v>271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</row>
    <row r="151" spans="1:31" ht="13.8" hidden="1" outlineLevel="1" collapsed="1">
      <c r="A151" s="8">
        <v>44805</v>
      </c>
      <c r="B151" s="44">
        <v>12.2834</v>
      </c>
      <c r="C151" s="44">
        <v>12.2834</v>
      </c>
      <c r="D151" s="44">
        <v>0</v>
      </c>
      <c r="E151" s="44">
        <v>0</v>
      </c>
      <c r="F151" s="44">
        <v>0</v>
      </c>
      <c r="G151" s="44">
        <v>0</v>
      </c>
      <c r="H151" s="44">
        <v>12.2834</v>
      </c>
      <c r="I151" s="44">
        <v>12.2834</v>
      </c>
      <c r="J151" s="44">
        <v>0</v>
      </c>
      <c r="K151" s="44">
        <v>0</v>
      </c>
      <c r="L151" s="44">
        <v>0</v>
      </c>
      <c r="M151" s="44">
        <v>0</v>
      </c>
      <c r="N151" s="44" t="s">
        <v>271</v>
      </c>
      <c r="O151" s="44" t="s">
        <v>271</v>
      </c>
      <c r="P151" s="44" t="s">
        <v>271</v>
      </c>
      <c r="Q151" s="44" t="s">
        <v>271</v>
      </c>
      <c r="R151" s="44" t="s">
        <v>271</v>
      </c>
      <c r="S151" s="44" t="s">
        <v>271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  <c r="AC151" s="44">
        <v>0</v>
      </c>
      <c r="AD151" s="44">
        <v>0</v>
      </c>
      <c r="AE151" s="44">
        <v>0</v>
      </c>
    </row>
    <row r="152" spans="1:31" ht="13.8" hidden="1" outlineLevel="1" collapsed="1">
      <c r="A152" s="8">
        <v>44835</v>
      </c>
      <c r="B152" s="44">
        <v>12.4444</v>
      </c>
      <c r="C152" s="44">
        <v>11.8269</v>
      </c>
      <c r="D152" s="44">
        <v>18.034500000000001</v>
      </c>
      <c r="E152" s="44">
        <v>0</v>
      </c>
      <c r="F152" s="44">
        <v>18.034500000000001</v>
      </c>
      <c r="G152" s="44">
        <v>0</v>
      </c>
      <c r="H152" s="44">
        <v>12.4444</v>
      </c>
      <c r="I152" s="44">
        <v>11.8269</v>
      </c>
      <c r="J152" s="44">
        <v>18.034500000000001</v>
      </c>
      <c r="K152" s="44">
        <v>0</v>
      </c>
      <c r="L152" s="44">
        <v>18.034500000000001</v>
      </c>
      <c r="M152" s="44">
        <v>0</v>
      </c>
      <c r="N152" s="44">
        <v>0</v>
      </c>
      <c r="O152" s="44">
        <v>0</v>
      </c>
      <c r="P152" s="44" t="s">
        <v>271</v>
      </c>
      <c r="Q152" s="44" t="s">
        <v>271</v>
      </c>
      <c r="R152" s="44" t="s">
        <v>271</v>
      </c>
      <c r="S152" s="44" t="s">
        <v>271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  <c r="AC152" s="44">
        <v>0</v>
      </c>
      <c r="AD152" s="44">
        <v>0</v>
      </c>
      <c r="AE152" s="44">
        <v>0</v>
      </c>
    </row>
    <row r="153" spans="1:31" ht="13.8" hidden="1" outlineLevel="1" collapsed="1">
      <c r="A153" s="8">
        <v>44866</v>
      </c>
      <c r="B153" s="44">
        <v>12.303699999999999</v>
      </c>
      <c r="C153" s="44">
        <v>12.0457</v>
      </c>
      <c r="D153" s="44">
        <v>25.734400000000001</v>
      </c>
      <c r="E153" s="44">
        <v>25.850100000000001</v>
      </c>
      <c r="F153" s="44">
        <v>17.7</v>
      </c>
      <c r="G153" s="44">
        <v>0</v>
      </c>
      <c r="H153" s="44">
        <v>12.303699999999999</v>
      </c>
      <c r="I153" s="44">
        <v>12.0457</v>
      </c>
      <c r="J153" s="44">
        <v>25.734400000000001</v>
      </c>
      <c r="K153" s="44">
        <v>25.850100000000001</v>
      </c>
      <c r="L153" s="44">
        <v>17.7</v>
      </c>
      <c r="M153" s="44">
        <v>0</v>
      </c>
      <c r="N153" s="44">
        <v>0</v>
      </c>
      <c r="O153" s="44">
        <v>0</v>
      </c>
      <c r="P153" s="44" t="s">
        <v>271</v>
      </c>
      <c r="Q153" s="44" t="s">
        <v>271</v>
      </c>
      <c r="R153" s="44" t="s">
        <v>271</v>
      </c>
      <c r="S153" s="44" t="s">
        <v>271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</row>
    <row r="154" spans="1:31" ht="13.8" hidden="1" outlineLevel="1" collapsed="1">
      <c r="A154" s="8">
        <v>44896</v>
      </c>
      <c r="B154" s="44">
        <v>15.149900000000001</v>
      </c>
      <c r="C154" s="44">
        <v>12.8729</v>
      </c>
      <c r="D154" s="44">
        <v>17.884699999999999</v>
      </c>
      <c r="E154" s="44">
        <v>17.884699999999999</v>
      </c>
      <c r="F154" s="44">
        <v>0</v>
      </c>
      <c r="G154" s="44">
        <v>0</v>
      </c>
      <c r="H154" s="44">
        <v>15.149900000000001</v>
      </c>
      <c r="I154" s="44">
        <v>12.8729</v>
      </c>
      <c r="J154" s="44">
        <v>17.884699999999999</v>
      </c>
      <c r="K154" s="44">
        <v>17.884699999999999</v>
      </c>
      <c r="L154" s="44">
        <v>0</v>
      </c>
      <c r="M154" s="44">
        <v>0</v>
      </c>
      <c r="N154" s="44">
        <v>0</v>
      </c>
      <c r="O154" s="44">
        <v>0</v>
      </c>
      <c r="P154" s="44" t="s">
        <v>271</v>
      </c>
      <c r="Q154" s="44" t="s">
        <v>271</v>
      </c>
      <c r="R154" s="44" t="s">
        <v>271</v>
      </c>
      <c r="S154" s="44" t="s">
        <v>271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</row>
    <row r="155" spans="1:31" ht="13.8" hidden="1" outlineLevel="1" collapsed="1">
      <c r="A155" s="8">
        <v>44927</v>
      </c>
      <c r="B155" s="44">
        <v>12.7013</v>
      </c>
      <c r="C155" s="44">
        <v>12.7013</v>
      </c>
      <c r="D155" s="44">
        <v>0</v>
      </c>
      <c r="E155" s="44">
        <v>0</v>
      </c>
      <c r="F155" s="44">
        <v>0</v>
      </c>
      <c r="G155" s="44">
        <v>0</v>
      </c>
      <c r="H155" s="44">
        <v>12.7013</v>
      </c>
      <c r="I155" s="44">
        <v>12.7013</v>
      </c>
      <c r="J155" s="44">
        <v>0</v>
      </c>
      <c r="K155" s="44">
        <v>0</v>
      </c>
      <c r="L155" s="44">
        <v>0</v>
      </c>
      <c r="M155" s="44">
        <v>0</v>
      </c>
      <c r="N155" s="44" t="s">
        <v>271</v>
      </c>
      <c r="O155" s="44" t="s">
        <v>271</v>
      </c>
      <c r="P155" s="44" t="s">
        <v>271</v>
      </c>
      <c r="Q155" s="44" t="s">
        <v>271</v>
      </c>
      <c r="R155" s="44" t="s">
        <v>271</v>
      </c>
      <c r="S155" s="44" t="s">
        <v>271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  <c r="AC155" s="44">
        <v>0</v>
      </c>
      <c r="AD155" s="44">
        <v>0</v>
      </c>
      <c r="AE155" s="44">
        <v>0</v>
      </c>
    </row>
    <row r="156" spans="1:31" ht="13.8" hidden="1" outlineLevel="1" collapsed="1">
      <c r="A156" s="8">
        <v>44958</v>
      </c>
      <c r="B156" s="44">
        <v>12.1013</v>
      </c>
      <c r="C156" s="44">
        <v>12.1225</v>
      </c>
      <c r="D156" s="44">
        <v>8.5715000000000003</v>
      </c>
      <c r="E156" s="44">
        <v>8.5</v>
      </c>
      <c r="F156" s="44">
        <v>16.3445</v>
      </c>
      <c r="G156" s="44">
        <v>0</v>
      </c>
      <c r="H156" s="44">
        <v>12.1013</v>
      </c>
      <c r="I156" s="44">
        <v>12.1225</v>
      </c>
      <c r="J156" s="44">
        <v>8.5715000000000003</v>
      </c>
      <c r="K156" s="44">
        <v>8.5</v>
      </c>
      <c r="L156" s="44">
        <v>16.3445</v>
      </c>
      <c r="M156" s="44">
        <v>0</v>
      </c>
      <c r="N156" s="44" t="s">
        <v>271</v>
      </c>
      <c r="O156" s="44" t="s">
        <v>271</v>
      </c>
      <c r="P156" s="44" t="s">
        <v>271</v>
      </c>
      <c r="Q156" s="44" t="s">
        <v>271</v>
      </c>
      <c r="R156" s="44" t="s">
        <v>271</v>
      </c>
      <c r="S156" s="44" t="s">
        <v>271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</row>
    <row r="157" spans="1:31" ht="13.8" hidden="1" outlineLevel="1" collapsed="1">
      <c r="A157" s="8">
        <v>44986</v>
      </c>
      <c r="B157" s="44">
        <v>13.2134</v>
      </c>
      <c r="C157" s="44">
        <v>13.257400000000001</v>
      </c>
      <c r="D157" s="44">
        <v>7.9382999999999999</v>
      </c>
      <c r="E157" s="44">
        <v>7.6779000000000002</v>
      </c>
      <c r="F157" s="44">
        <v>18.3567</v>
      </c>
      <c r="G157" s="44">
        <v>0</v>
      </c>
      <c r="H157" s="44">
        <v>13.2134</v>
      </c>
      <c r="I157" s="44">
        <v>13.257400000000001</v>
      </c>
      <c r="J157" s="44">
        <v>7.9382999999999999</v>
      </c>
      <c r="K157" s="44">
        <v>7.6779000000000002</v>
      </c>
      <c r="L157" s="44">
        <v>18.3567</v>
      </c>
      <c r="M157" s="44">
        <v>0</v>
      </c>
      <c r="N157" s="44" t="s">
        <v>271</v>
      </c>
      <c r="O157" s="44" t="s">
        <v>271</v>
      </c>
      <c r="P157" s="44" t="s">
        <v>271</v>
      </c>
      <c r="Q157" s="44" t="s">
        <v>271</v>
      </c>
      <c r="R157" s="44" t="s">
        <v>271</v>
      </c>
      <c r="S157" s="44" t="s">
        <v>271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</row>
    <row r="158" spans="1:31" ht="13.8" hidden="1" outlineLevel="1" collapsed="1">
      <c r="A158" s="8">
        <v>45017</v>
      </c>
      <c r="B158" s="44">
        <v>12.780099999999999</v>
      </c>
      <c r="C158" s="44">
        <v>12.7219</v>
      </c>
      <c r="D158" s="44">
        <v>13.1028</v>
      </c>
      <c r="E158" s="44">
        <v>8.5</v>
      </c>
      <c r="F158" s="44">
        <v>13.136900000000001</v>
      </c>
      <c r="G158" s="44">
        <v>0</v>
      </c>
      <c r="H158" s="44">
        <v>12.780099999999999</v>
      </c>
      <c r="I158" s="44">
        <v>12.7219</v>
      </c>
      <c r="J158" s="44">
        <v>13.1028</v>
      </c>
      <c r="K158" s="44">
        <v>8.5</v>
      </c>
      <c r="L158" s="44">
        <v>13.136900000000001</v>
      </c>
      <c r="M158" s="44">
        <v>0</v>
      </c>
      <c r="N158" s="44" t="s">
        <v>271</v>
      </c>
      <c r="O158" s="44" t="s">
        <v>271</v>
      </c>
      <c r="P158" s="44" t="s">
        <v>271</v>
      </c>
      <c r="Q158" s="44" t="s">
        <v>271</v>
      </c>
      <c r="R158" s="44" t="s">
        <v>271</v>
      </c>
      <c r="S158" s="44" t="s">
        <v>271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  <c r="AC158" s="44">
        <v>0</v>
      </c>
      <c r="AD158" s="44">
        <v>0</v>
      </c>
      <c r="AE158" s="44">
        <v>0</v>
      </c>
    </row>
    <row r="159" spans="1:31" ht="13.8" hidden="1" outlineLevel="1" collapsed="1">
      <c r="A159" s="8">
        <v>45047</v>
      </c>
      <c r="B159" s="44">
        <v>12.158099999999999</v>
      </c>
      <c r="C159" s="44">
        <v>12.1911</v>
      </c>
      <c r="D159" s="44">
        <v>8.5</v>
      </c>
      <c r="E159" s="44">
        <v>8.5</v>
      </c>
      <c r="F159" s="44">
        <v>0</v>
      </c>
      <c r="G159" s="44">
        <v>0</v>
      </c>
      <c r="H159" s="44">
        <v>12.158099999999999</v>
      </c>
      <c r="I159" s="44">
        <v>12.1911</v>
      </c>
      <c r="J159" s="44">
        <v>8.5</v>
      </c>
      <c r="K159" s="44">
        <v>8.5</v>
      </c>
      <c r="L159" s="44">
        <v>0</v>
      </c>
      <c r="M159" s="44">
        <v>0</v>
      </c>
      <c r="N159" s="44" t="s">
        <v>271</v>
      </c>
      <c r="O159" s="44" t="s">
        <v>271</v>
      </c>
      <c r="P159" s="44" t="s">
        <v>271</v>
      </c>
      <c r="Q159" s="44" t="s">
        <v>271</v>
      </c>
      <c r="R159" s="44" t="s">
        <v>271</v>
      </c>
      <c r="S159" s="44" t="s">
        <v>271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</row>
    <row r="160" spans="1:31" ht="13.8" hidden="1" outlineLevel="1" collapsed="1">
      <c r="A160" s="8">
        <v>45078</v>
      </c>
      <c r="B160" s="44">
        <v>14.261699999999999</v>
      </c>
      <c r="C160" s="44">
        <v>12.578900000000001</v>
      </c>
      <c r="D160" s="44">
        <v>17.355599999999999</v>
      </c>
      <c r="E160" s="44">
        <v>17.3278</v>
      </c>
      <c r="F160" s="44">
        <v>17.39</v>
      </c>
      <c r="G160" s="44">
        <v>0</v>
      </c>
      <c r="H160" s="44">
        <v>14.261699999999999</v>
      </c>
      <c r="I160" s="44">
        <v>12.578900000000001</v>
      </c>
      <c r="J160" s="44">
        <v>17.355599999999999</v>
      </c>
      <c r="K160" s="44">
        <v>17.3278</v>
      </c>
      <c r="L160" s="44">
        <v>17.39</v>
      </c>
      <c r="M160" s="44">
        <v>0</v>
      </c>
      <c r="N160" s="44" t="s">
        <v>271</v>
      </c>
      <c r="O160" s="44" t="s">
        <v>271</v>
      </c>
      <c r="P160" s="44" t="s">
        <v>271</v>
      </c>
      <c r="Q160" s="44" t="s">
        <v>271</v>
      </c>
      <c r="R160" s="44" t="s">
        <v>271</v>
      </c>
      <c r="S160" s="44" t="s">
        <v>271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</row>
    <row r="161" spans="1:31" ht="13.8" hidden="1" outlineLevel="1" collapsed="1">
      <c r="A161" s="8">
        <v>45108</v>
      </c>
      <c r="B161" s="44">
        <v>11.850199999999999</v>
      </c>
      <c r="C161" s="44">
        <v>11.862399999999999</v>
      </c>
      <c r="D161" s="44">
        <v>9.5263000000000009</v>
      </c>
      <c r="E161" s="44">
        <v>8.5</v>
      </c>
      <c r="F161" s="44">
        <v>20.5</v>
      </c>
      <c r="G161" s="44">
        <v>0</v>
      </c>
      <c r="H161" s="44">
        <v>11.850199999999999</v>
      </c>
      <c r="I161" s="44">
        <v>11.862399999999999</v>
      </c>
      <c r="J161" s="44">
        <v>9.5263000000000009</v>
      </c>
      <c r="K161" s="44">
        <v>8.5</v>
      </c>
      <c r="L161" s="44">
        <v>20.5</v>
      </c>
      <c r="M161" s="44">
        <v>0</v>
      </c>
      <c r="N161" s="44" t="s">
        <v>271</v>
      </c>
      <c r="O161" s="44" t="s">
        <v>271</v>
      </c>
      <c r="P161" s="44" t="s">
        <v>271</v>
      </c>
      <c r="Q161" s="44" t="s">
        <v>271</v>
      </c>
      <c r="R161" s="44" t="s">
        <v>271</v>
      </c>
      <c r="S161" s="44" t="s">
        <v>271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  <c r="AC161" s="44">
        <v>0</v>
      </c>
      <c r="AD161" s="44">
        <v>0</v>
      </c>
      <c r="AE161" s="44">
        <v>0</v>
      </c>
    </row>
    <row r="162" spans="1:31" ht="13.8" hidden="1" outlineLevel="1" collapsed="1">
      <c r="A162" s="8">
        <v>45139</v>
      </c>
      <c r="B162" s="44">
        <v>15.989000000000001</v>
      </c>
      <c r="C162" s="44">
        <v>12.170400000000001</v>
      </c>
      <c r="D162" s="44">
        <v>21.757100000000001</v>
      </c>
      <c r="E162" s="44">
        <v>20.194099999999999</v>
      </c>
      <c r="F162" s="44">
        <v>22.396899999999999</v>
      </c>
      <c r="G162" s="44">
        <v>0</v>
      </c>
      <c r="H162" s="44">
        <v>15.989000000000001</v>
      </c>
      <c r="I162" s="44">
        <v>12.170400000000001</v>
      </c>
      <c r="J162" s="44">
        <v>21.757100000000001</v>
      </c>
      <c r="K162" s="44">
        <v>20.194099999999999</v>
      </c>
      <c r="L162" s="44">
        <v>22.396899999999999</v>
      </c>
      <c r="M162" s="44">
        <v>0</v>
      </c>
      <c r="N162" s="44">
        <v>0</v>
      </c>
      <c r="O162" s="44">
        <v>0</v>
      </c>
      <c r="P162" s="44" t="s">
        <v>271</v>
      </c>
      <c r="Q162" s="44" t="s">
        <v>271</v>
      </c>
      <c r="R162" s="44" t="s">
        <v>271</v>
      </c>
      <c r="S162" s="44" t="s">
        <v>271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</row>
    <row r="163" spans="1:31" ht="13.8" hidden="1" outlineLevel="1" collapsed="1">
      <c r="A163" s="8">
        <v>45170</v>
      </c>
      <c r="B163" s="44">
        <v>12.2057</v>
      </c>
      <c r="C163" s="44">
        <v>12.2057</v>
      </c>
      <c r="D163" s="44">
        <v>0</v>
      </c>
      <c r="E163" s="44">
        <v>0</v>
      </c>
      <c r="F163" s="44">
        <v>0</v>
      </c>
      <c r="G163" s="44">
        <v>0</v>
      </c>
      <c r="H163" s="44">
        <v>12.2057</v>
      </c>
      <c r="I163" s="44">
        <v>12.2057</v>
      </c>
      <c r="J163" s="44">
        <v>0</v>
      </c>
      <c r="K163" s="44">
        <v>0</v>
      </c>
      <c r="L163" s="44">
        <v>0</v>
      </c>
      <c r="M163" s="44">
        <v>0</v>
      </c>
      <c r="N163" s="44" t="s">
        <v>271</v>
      </c>
      <c r="O163" s="44" t="s">
        <v>271</v>
      </c>
      <c r="P163" s="44" t="s">
        <v>271</v>
      </c>
      <c r="Q163" s="44" t="s">
        <v>271</v>
      </c>
      <c r="R163" s="44" t="s">
        <v>271</v>
      </c>
      <c r="S163" s="44" t="s">
        <v>271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</row>
    <row r="164" spans="1:31" ht="13.8" hidden="1" outlineLevel="1" collapsed="1">
      <c r="A164" s="8">
        <v>45200</v>
      </c>
      <c r="B164" s="44">
        <v>11.9581</v>
      </c>
      <c r="C164" s="44">
        <v>11.9581</v>
      </c>
      <c r="D164" s="44">
        <v>0</v>
      </c>
      <c r="E164" s="44">
        <v>0</v>
      </c>
      <c r="F164" s="44">
        <v>0</v>
      </c>
      <c r="G164" s="44" t="s">
        <v>271</v>
      </c>
      <c r="H164" s="44">
        <v>11.9581</v>
      </c>
      <c r="I164" s="44">
        <v>11.9581</v>
      </c>
      <c r="J164" s="44">
        <v>0</v>
      </c>
      <c r="K164" s="44">
        <v>0</v>
      </c>
      <c r="L164" s="44">
        <v>0</v>
      </c>
      <c r="M164" s="44" t="s">
        <v>271</v>
      </c>
      <c r="N164" s="44" t="s">
        <v>271</v>
      </c>
      <c r="O164" s="44" t="s">
        <v>271</v>
      </c>
      <c r="P164" s="44" t="s">
        <v>271</v>
      </c>
      <c r="Q164" s="44" t="s">
        <v>271</v>
      </c>
      <c r="R164" s="44" t="s">
        <v>271</v>
      </c>
      <c r="S164" s="44" t="s">
        <v>271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</row>
    <row r="165" spans="1:31" ht="13.8" collapsed="1">
      <c r="A165" s="8">
        <v>45231</v>
      </c>
      <c r="B165" s="44">
        <v>13.0594</v>
      </c>
      <c r="C165" s="44">
        <v>13.0594</v>
      </c>
      <c r="D165" s="44">
        <v>0</v>
      </c>
      <c r="E165" s="44">
        <v>0</v>
      </c>
      <c r="F165" s="44">
        <v>0</v>
      </c>
      <c r="G165" s="44">
        <v>0</v>
      </c>
      <c r="H165" s="44">
        <v>13.0594</v>
      </c>
      <c r="I165" s="44">
        <v>13.0594</v>
      </c>
      <c r="J165" s="44">
        <v>0</v>
      </c>
      <c r="K165" s="44">
        <v>0</v>
      </c>
      <c r="L165" s="44">
        <v>0</v>
      </c>
      <c r="M165" s="44">
        <v>0</v>
      </c>
      <c r="N165" s="44" t="s">
        <v>271</v>
      </c>
      <c r="O165" s="44" t="s">
        <v>271</v>
      </c>
      <c r="P165" s="44" t="s">
        <v>271</v>
      </c>
      <c r="Q165" s="44" t="s">
        <v>271</v>
      </c>
      <c r="R165" s="44" t="s">
        <v>271</v>
      </c>
      <c r="S165" s="44" t="s">
        <v>271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</row>
    <row r="166" spans="1:31" ht="13.8">
      <c r="A166" s="8">
        <v>45261</v>
      </c>
      <c r="B166" s="44">
        <v>13.3782</v>
      </c>
      <c r="C166" s="44">
        <v>13.3782</v>
      </c>
      <c r="D166" s="44">
        <v>0</v>
      </c>
      <c r="E166" s="44">
        <v>0</v>
      </c>
      <c r="F166" s="44">
        <v>0</v>
      </c>
      <c r="G166" s="44">
        <v>0</v>
      </c>
      <c r="H166" s="44">
        <v>13.3782</v>
      </c>
      <c r="I166" s="44">
        <v>13.3782</v>
      </c>
      <c r="J166" s="44">
        <v>0</v>
      </c>
      <c r="K166" s="44">
        <v>0</v>
      </c>
      <c r="L166" s="44">
        <v>0</v>
      </c>
      <c r="M166" s="44">
        <v>0</v>
      </c>
      <c r="N166" s="44" t="s">
        <v>271</v>
      </c>
      <c r="O166" s="44" t="s">
        <v>271</v>
      </c>
      <c r="P166" s="44" t="s">
        <v>271</v>
      </c>
      <c r="Q166" s="44" t="s">
        <v>271</v>
      </c>
      <c r="R166" s="44" t="s">
        <v>271</v>
      </c>
      <c r="S166" s="44" t="s">
        <v>271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</row>
    <row r="167" spans="1:31" ht="13.8">
      <c r="A167" s="8">
        <v>45292</v>
      </c>
      <c r="B167" s="44">
        <v>12.2454</v>
      </c>
      <c r="C167" s="44">
        <v>12.2454</v>
      </c>
      <c r="D167" s="44">
        <v>0</v>
      </c>
      <c r="E167" s="44">
        <v>0</v>
      </c>
      <c r="F167" s="44">
        <v>0</v>
      </c>
      <c r="G167" s="44">
        <v>0</v>
      </c>
      <c r="H167" s="44">
        <v>12.2454</v>
      </c>
      <c r="I167" s="44">
        <v>12.2454</v>
      </c>
      <c r="J167" s="44">
        <v>0</v>
      </c>
      <c r="K167" s="44">
        <v>0</v>
      </c>
      <c r="L167" s="44">
        <v>0</v>
      </c>
      <c r="M167" s="44">
        <v>0</v>
      </c>
      <c r="N167" s="44" t="s">
        <v>271</v>
      </c>
      <c r="O167" s="44" t="s">
        <v>271</v>
      </c>
      <c r="P167" s="44" t="s">
        <v>271</v>
      </c>
      <c r="Q167" s="44" t="s">
        <v>271</v>
      </c>
      <c r="R167" s="44" t="s">
        <v>271</v>
      </c>
      <c r="S167" s="44" t="s">
        <v>271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</row>
    <row r="168" spans="1:31" ht="13.8">
      <c r="A168" s="8">
        <v>45323</v>
      </c>
      <c r="B168" s="44">
        <v>13.428599999999999</v>
      </c>
      <c r="C168" s="44">
        <v>13.428599999999999</v>
      </c>
      <c r="D168" s="44">
        <v>0</v>
      </c>
      <c r="E168" s="44">
        <v>0</v>
      </c>
      <c r="F168" s="44">
        <v>0</v>
      </c>
      <c r="G168" s="44">
        <v>0</v>
      </c>
      <c r="H168" s="44">
        <v>13.428599999999999</v>
      </c>
      <c r="I168" s="44">
        <v>13.428599999999999</v>
      </c>
      <c r="J168" s="44">
        <v>0</v>
      </c>
      <c r="K168" s="44">
        <v>0</v>
      </c>
      <c r="L168" s="44">
        <v>0</v>
      </c>
      <c r="M168" s="44">
        <v>0</v>
      </c>
      <c r="N168" s="44" t="s">
        <v>271</v>
      </c>
      <c r="O168" s="44" t="s">
        <v>271</v>
      </c>
      <c r="P168" s="44" t="s">
        <v>271</v>
      </c>
      <c r="Q168" s="44" t="s">
        <v>271</v>
      </c>
      <c r="R168" s="44" t="s">
        <v>271</v>
      </c>
      <c r="S168" s="44" t="s">
        <v>271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</row>
    <row r="169" spans="1:31" ht="13.8">
      <c r="A169" s="8">
        <v>45352</v>
      </c>
      <c r="B169" s="44">
        <v>12.4742</v>
      </c>
      <c r="C169" s="44">
        <v>11.3089</v>
      </c>
      <c r="D169" s="44">
        <v>23.15</v>
      </c>
      <c r="E169" s="44">
        <v>23.15</v>
      </c>
      <c r="F169" s="44">
        <v>0</v>
      </c>
      <c r="G169" s="44">
        <v>0</v>
      </c>
      <c r="H169" s="44">
        <v>12.4742</v>
      </c>
      <c r="I169" s="44">
        <v>11.3089</v>
      </c>
      <c r="J169" s="44">
        <v>23.15</v>
      </c>
      <c r="K169" s="44">
        <v>23.15</v>
      </c>
      <c r="L169" s="44">
        <v>0</v>
      </c>
      <c r="M169" s="44">
        <v>0</v>
      </c>
      <c r="N169" s="44" t="s">
        <v>271</v>
      </c>
      <c r="O169" s="44" t="s">
        <v>271</v>
      </c>
      <c r="P169" s="44" t="s">
        <v>271</v>
      </c>
      <c r="Q169" s="44" t="s">
        <v>271</v>
      </c>
      <c r="R169" s="44" t="s">
        <v>271</v>
      </c>
      <c r="S169" s="44" t="s">
        <v>271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</row>
    <row r="170" spans="1:31" ht="13.8">
      <c r="A170" s="8">
        <v>45383</v>
      </c>
      <c r="B170" s="44">
        <v>16.451699999999999</v>
      </c>
      <c r="C170" s="44">
        <v>11.705399999999999</v>
      </c>
      <c r="D170" s="44">
        <v>20.7758</v>
      </c>
      <c r="E170" s="44">
        <v>0</v>
      </c>
      <c r="F170" s="44">
        <v>20.7758</v>
      </c>
      <c r="G170" s="44">
        <v>0</v>
      </c>
      <c r="H170" s="44">
        <v>16.451699999999999</v>
      </c>
      <c r="I170" s="44">
        <v>11.705399999999999</v>
      </c>
      <c r="J170" s="44">
        <v>20.7758</v>
      </c>
      <c r="K170" s="44">
        <v>0</v>
      </c>
      <c r="L170" s="44">
        <v>20.7758</v>
      </c>
      <c r="M170" s="44">
        <v>0</v>
      </c>
      <c r="N170" s="44">
        <v>0</v>
      </c>
      <c r="O170" s="44">
        <v>0</v>
      </c>
      <c r="P170" s="44" t="s">
        <v>271</v>
      </c>
      <c r="Q170" s="44" t="s">
        <v>271</v>
      </c>
      <c r="R170" s="44" t="s">
        <v>271</v>
      </c>
      <c r="S170" s="44" t="s">
        <v>271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</row>
    <row r="171" spans="1:31" ht="13.8">
      <c r="A171" s="8">
        <v>45413</v>
      </c>
      <c r="B171" s="44">
        <v>11.9612</v>
      </c>
      <c r="C171" s="44">
        <v>11.9612</v>
      </c>
      <c r="D171" s="44">
        <v>0</v>
      </c>
      <c r="E171" s="44">
        <v>0</v>
      </c>
      <c r="F171" s="44">
        <v>0</v>
      </c>
      <c r="G171" s="44" t="s">
        <v>271</v>
      </c>
      <c r="H171" s="44">
        <v>11.9612</v>
      </c>
      <c r="I171" s="44">
        <v>11.9612</v>
      </c>
      <c r="J171" s="44">
        <v>0</v>
      </c>
      <c r="K171" s="44">
        <v>0</v>
      </c>
      <c r="L171" s="44">
        <v>0</v>
      </c>
      <c r="M171" s="44" t="s">
        <v>271</v>
      </c>
      <c r="N171" s="44">
        <v>0</v>
      </c>
      <c r="O171" s="44">
        <v>0</v>
      </c>
      <c r="P171" s="44" t="s">
        <v>271</v>
      </c>
      <c r="Q171" s="44" t="s">
        <v>271</v>
      </c>
      <c r="R171" s="44" t="s">
        <v>271</v>
      </c>
      <c r="S171" s="44" t="s">
        <v>271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</row>
    <row r="172" spans="1:31" ht="13.8">
      <c r="A172" s="8">
        <v>45444</v>
      </c>
      <c r="B172" s="44">
        <v>4.4398</v>
      </c>
      <c r="C172" s="44">
        <v>11.447100000000001</v>
      </c>
      <c r="D172" s="44">
        <v>0</v>
      </c>
      <c r="E172" s="44">
        <v>0</v>
      </c>
      <c r="F172" s="44">
        <v>0</v>
      </c>
      <c r="G172" s="44">
        <v>0</v>
      </c>
      <c r="H172" s="44">
        <v>4.4398</v>
      </c>
      <c r="I172" s="44">
        <v>11.447100000000001</v>
      </c>
      <c r="J172" s="44">
        <v>0</v>
      </c>
      <c r="K172" s="44">
        <v>0</v>
      </c>
      <c r="L172" s="44">
        <v>0</v>
      </c>
      <c r="M172" s="44">
        <v>0</v>
      </c>
      <c r="N172" s="44" t="s">
        <v>271</v>
      </c>
      <c r="O172" s="44" t="s">
        <v>271</v>
      </c>
      <c r="P172" s="44" t="s">
        <v>271</v>
      </c>
      <c r="Q172" s="44" t="s">
        <v>271</v>
      </c>
      <c r="R172" s="44" t="s">
        <v>271</v>
      </c>
      <c r="S172" s="44" t="s">
        <v>271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</row>
    <row r="173" spans="1:31" ht="13.8">
      <c r="A173" s="8">
        <v>45474</v>
      </c>
      <c r="B173" s="44">
        <v>19.8627</v>
      </c>
      <c r="C173" s="44">
        <v>11.884499999999999</v>
      </c>
      <c r="D173" s="44">
        <v>21.0398</v>
      </c>
      <c r="E173" s="44">
        <v>0</v>
      </c>
      <c r="F173" s="44">
        <v>21.0398</v>
      </c>
      <c r="G173" s="44">
        <v>0</v>
      </c>
      <c r="H173" s="44">
        <v>19.8627</v>
      </c>
      <c r="I173" s="44">
        <v>11.884499999999999</v>
      </c>
      <c r="J173" s="44">
        <v>21.0398</v>
      </c>
      <c r="K173" s="44">
        <v>0</v>
      </c>
      <c r="L173" s="44">
        <v>21.0398</v>
      </c>
      <c r="M173" s="44">
        <v>0</v>
      </c>
      <c r="N173" s="44">
        <v>0</v>
      </c>
      <c r="O173" s="44">
        <v>0</v>
      </c>
      <c r="P173" s="44" t="s">
        <v>271</v>
      </c>
      <c r="Q173" s="44" t="s">
        <v>271</v>
      </c>
      <c r="R173" s="44" t="s">
        <v>271</v>
      </c>
      <c r="S173" s="44" t="s">
        <v>271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</row>
    <row r="174" spans="1:31" ht="13.8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 t="s">
        <v>271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 t="s">
        <v>271</v>
      </c>
      <c r="N174" s="44" t="s">
        <v>271</v>
      </c>
      <c r="O174" s="44" t="s">
        <v>271</v>
      </c>
      <c r="P174" s="44" t="s">
        <v>271</v>
      </c>
      <c r="Q174" s="44" t="s">
        <v>271</v>
      </c>
      <c r="R174" s="44" t="s">
        <v>271</v>
      </c>
      <c r="S174" s="44" t="s">
        <v>271</v>
      </c>
      <c r="T174" s="44" t="s">
        <v>271</v>
      </c>
      <c r="U174" s="44" t="s">
        <v>271</v>
      </c>
      <c r="V174" s="44" t="s">
        <v>271</v>
      </c>
      <c r="W174" s="44" t="s">
        <v>271</v>
      </c>
      <c r="X174" s="44" t="s">
        <v>271</v>
      </c>
      <c r="Y174" s="44" t="s">
        <v>271</v>
      </c>
      <c r="Z174" s="44" t="s">
        <v>271</v>
      </c>
      <c r="AA174" s="44" t="s">
        <v>271</v>
      </c>
      <c r="AB174" s="44" t="s">
        <v>271</v>
      </c>
      <c r="AC174" s="44" t="s">
        <v>271</v>
      </c>
      <c r="AD174" s="44" t="s">
        <v>271</v>
      </c>
      <c r="AE174" s="44" t="s">
        <v>271</v>
      </c>
    </row>
    <row r="175" spans="1:31" ht="13.8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 t="s">
        <v>271</v>
      </c>
      <c r="O175" s="44" t="s">
        <v>271</v>
      </c>
      <c r="P175" s="44" t="s">
        <v>271</v>
      </c>
      <c r="Q175" s="44" t="s">
        <v>271</v>
      </c>
      <c r="R175" s="44" t="s">
        <v>271</v>
      </c>
      <c r="S175" s="44" t="s">
        <v>271</v>
      </c>
      <c r="T175" s="44" t="s">
        <v>271</v>
      </c>
      <c r="U175" s="44" t="s">
        <v>271</v>
      </c>
      <c r="V175" s="44" t="s">
        <v>271</v>
      </c>
      <c r="W175" s="44" t="s">
        <v>271</v>
      </c>
      <c r="X175" s="44" t="s">
        <v>271</v>
      </c>
      <c r="Y175" s="44" t="s">
        <v>271</v>
      </c>
      <c r="Z175" s="44" t="s">
        <v>271</v>
      </c>
      <c r="AA175" s="44" t="s">
        <v>271</v>
      </c>
      <c r="AB175" s="44" t="s">
        <v>271</v>
      </c>
      <c r="AC175" s="44" t="s">
        <v>271</v>
      </c>
      <c r="AD175" s="44" t="s">
        <v>271</v>
      </c>
      <c r="AE175" s="44" t="s">
        <v>271</v>
      </c>
    </row>
    <row r="176" spans="1:31" ht="13.8">
      <c r="A176" s="8">
        <v>45566</v>
      </c>
      <c r="B176" s="44">
        <v>20.791899999999998</v>
      </c>
      <c r="C176" s="44">
        <v>0</v>
      </c>
      <c r="D176" s="44">
        <v>20.791899999999998</v>
      </c>
      <c r="E176" s="44">
        <v>0</v>
      </c>
      <c r="F176" s="44">
        <v>20.791899999999998</v>
      </c>
      <c r="G176" s="44" t="s">
        <v>271</v>
      </c>
      <c r="H176" s="44">
        <v>20.791899999999998</v>
      </c>
      <c r="I176" s="44">
        <v>0</v>
      </c>
      <c r="J176" s="44">
        <v>20.791899999999998</v>
      </c>
      <c r="K176" s="44">
        <v>0</v>
      </c>
      <c r="L176" s="44">
        <v>20.791899999999998</v>
      </c>
      <c r="M176" s="44" t="s">
        <v>271</v>
      </c>
      <c r="N176" s="44" t="s">
        <v>271</v>
      </c>
      <c r="O176" s="44" t="s">
        <v>271</v>
      </c>
      <c r="P176" s="44" t="s">
        <v>271</v>
      </c>
      <c r="Q176" s="44" t="s">
        <v>271</v>
      </c>
      <c r="R176" s="44" t="s">
        <v>271</v>
      </c>
      <c r="S176" s="44" t="s">
        <v>271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</row>
    <row r="177" spans="1:31" ht="13.8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 t="s">
        <v>271</v>
      </c>
      <c r="O177" s="44" t="s">
        <v>271</v>
      </c>
      <c r="P177" s="44" t="s">
        <v>271</v>
      </c>
      <c r="Q177" s="44" t="s">
        <v>271</v>
      </c>
      <c r="R177" s="44" t="s">
        <v>271</v>
      </c>
      <c r="S177" s="44" t="s">
        <v>271</v>
      </c>
      <c r="T177" s="44" t="s">
        <v>271</v>
      </c>
      <c r="U177" s="44" t="s">
        <v>271</v>
      </c>
      <c r="V177" s="44" t="s">
        <v>271</v>
      </c>
      <c r="W177" s="44" t="s">
        <v>271</v>
      </c>
      <c r="X177" s="44" t="s">
        <v>271</v>
      </c>
      <c r="Y177" s="44" t="s">
        <v>271</v>
      </c>
      <c r="Z177" s="44" t="s">
        <v>271</v>
      </c>
      <c r="AA177" s="44" t="s">
        <v>271</v>
      </c>
      <c r="AB177" s="44" t="s">
        <v>271</v>
      </c>
      <c r="AC177" s="44" t="s">
        <v>271</v>
      </c>
      <c r="AD177" s="44" t="s">
        <v>271</v>
      </c>
      <c r="AE177" s="44" t="s">
        <v>271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6" t="s">
        <v>130</v>
      </c>
      <c r="B1" s="10"/>
    </row>
    <row r="2" spans="1:19" ht="5.25" customHeight="1"/>
    <row r="3" spans="1:19" ht="28.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43" t="s">
        <v>129</v>
      </c>
    </row>
    <row r="5" spans="1:19" ht="12.75" customHeight="1">
      <c r="A5" s="12" t="s">
        <v>53</v>
      </c>
    </row>
    <row r="6" spans="1:19" s="19" customFormat="1" ht="12.75" customHeight="1">
      <c r="A6" s="191" t="s">
        <v>0</v>
      </c>
      <c r="B6" s="241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9" customFormat="1" ht="12.75" customHeight="1">
      <c r="A7" s="192"/>
      <c r="B7" s="242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9" customFormat="1" ht="88.5" customHeight="1">
      <c r="A8" s="193"/>
      <c r="B8" s="243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</row>
    <row r="9" spans="1:19" s="19" customFormat="1" hidden="1">
      <c r="A9" s="112"/>
      <c r="B9" s="120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</row>
    <row r="10" spans="1:19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19" ht="15" hidden="1" customHeight="1" outlineLevel="1">
      <c r="A11" s="8">
        <v>40544</v>
      </c>
      <c r="B11" s="44">
        <v>24.506599999999999</v>
      </c>
      <c r="C11" s="44">
        <v>29.847999999999999</v>
      </c>
      <c r="D11" s="44">
        <v>15.3301</v>
      </c>
      <c r="E11" s="44">
        <v>11.311199999999999</v>
      </c>
      <c r="F11" s="44">
        <v>18.388100000000001</v>
      </c>
      <c r="G11" s="44">
        <v>16.663900000000002</v>
      </c>
      <c r="H11" s="44">
        <v>24.693899999999999</v>
      </c>
      <c r="I11" s="44">
        <v>29.8504</v>
      </c>
      <c r="J11" s="44">
        <v>15.5678</v>
      </c>
      <c r="K11" s="44">
        <v>11.311199999999999</v>
      </c>
      <c r="L11" s="44">
        <v>18.415800000000001</v>
      </c>
      <c r="M11" s="44">
        <v>20.6831</v>
      </c>
      <c r="N11" s="44">
        <v>8.49</v>
      </c>
      <c r="O11" s="44">
        <v>26.815799999999999</v>
      </c>
      <c r="P11" s="44">
        <v>7.6612999999999998</v>
      </c>
      <c r="Q11" s="44">
        <v>0</v>
      </c>
      <c r="R11" s="44">
        <v>11.078900000000001</v>
      </c>
      <c r="S11" s="44">
        <v>7.4333</v>
      </c>
    </row>
    <row r="12" spans="1:19" ht="15" hidden="1" customHeight="1" outlineLevel="1">
      <c r="A12" s="8">
        <v>40575</v>
      </c>
      <c r="B12" s="44">
        <v>24.470700000000001</v>
      </c>
      <c r="C12" s="44">
        <v>30.1736</v>
      </c>
      <c r="D12" s="44">
        <v>16.643899999999999</v>
      </c>
      <c r="E12" s="44">
        <v>14.273199999999999</v>
      </c>
      <c r="F12" s="44">
        <v>18.807500000000001</v>
      </c>
      <c r="G12" s="44">
        <v>14.5685</v>
      </c>
      <c r="H12" s="44">
        <v>24.804300000000001</v>
      </c>
      <c r="I12" s="44">
        <v>30.191099999999999</v>
      </c>
      <c r="J12" s="44">
        <v>17.031300000000002</v>
      </c>
      <c r="K12" s="44">
        <v>14.273199999999999</v>
      </c>
      <c r="L12" s="44">
        <v>18.822600000000001</v>
      </c>
      <c r="M12" s="44">
        <v>16.857700000000001</v>
      </c>
      <c r="N12" s="44">
        <v>10.390499999999999</v>
      </c>
      <c r="O12" s="44">
        <v>23.433</v>
      </c>
      <c r="P12" s="44">
        <v>9.4859000000000009</v>
      </c>
      <c r="Q12" s="44" t="s">
        <v>271</v>
      </c>
      <c r="R12" s="44">
        <v>11.5953</v>
      </c>
      <c r="S12" s="44">
        <v>9.4410000000000007</v>
      </c>
    </row>
    <row r="13" spans="1:19" ht="15" hidden="1" customHeight="1" outlineLevel="1">
      <c r="A13" s="8">
        <v>40603</v>
      </c>
      <c r="B13" s="44">
        <v>27.093499999999999</v>
      </c>
      <c r="C13" s="44">
        <v>30.9666</v>
      </c>
      <c r="D13" s="44">
        <v>20.273900000000001</v>
      </c>
      <c r="E13" s="44">
        <v>20.577400000000001</v>
      </c>
      <c r="F13" s="44">
        <v>20.1493</v>
      </c>
      <c r="G13" s="44">
        <v>19.698699999999999</v>
      </c>
      <c r="H13" s="44">
        <v>27.212399999999999</v>
      </c>
      <c r="I13" s="44">
        <v>30.968599999999999</v>
      </c>
      <c r="J13" s="44">
        <v>20.454699999999999</v>
      </c>
      <c r="K13" s="44">
        <v>20.577400000000001</v>
      </c>
      <c r="L13" s="44">
        <v>20.1632</v>
      </c>
      <c r="M13" s="44">
        <v>21.611599999999999</v>
      </c>
      <c r="N13" s="44">
        <v>12.4016</v>
      </c>
      <c r="O13" s="44">
        <v>24.446100000000001</v>
      </c>
      <c r="P13" s="44">
        <v>12.0898</v>
      </c>
      <c r="Q13" s="44">
        <v>0</v>
      </c>
      <c r="R13" s="44">
        <v>12.209899999999999</v>
      </c>
      <c r="S13" s="44">
        <v>12.0848</v>
      </c>
    </row>
    <row r="14" spans="1:19" ht="15" hidden="1" customHeight="1" outlineLevel="1">
      <c r="A14" s="8">
        <v>40634</v>
      </c>
      <c r="B14" s="44">
        <v>28.772099999999998</v>
      </c>
      <c r="C14" s="44">
        <v>32.110799999999998</v>
      </c>
      <c r="D14" s="44">
        <v>20.260000000000002</v>
      </c>
      <c r="E14" s="44">
        <v>21.8537</v>
      </c>
      <c r="F14" s="44">
        <v>19.779</v>
      </c>
      <c r="G14" s="44">
        <v>18.836500000000001</v>
      </c>
      <c r="H14" s="44">
        <v>28.997499999999999</v>
      </c>
      <c r="I14" s="44">
        <v>32.118400000000001</v>
      </c>
      <c r="J14" s="44">
        <v>20.616700000000002</v>
      </c>
      <c r="K14" s="44">
        <v>21.8537</v>
      </c>
      <c r="L14" s="44">
        <v>19.805700000000002</v>
      </c>
      <c r="M14" s="44">
        <v>20.856400000000001</v>
      </c>
      <c r="N14" s="44">
        <v>13.879899999999999</v>
      </c>
      <c r="O14" s="44">
        <v>20.692599999999999</v>
      </c>
      <c r="P14" s="44">
        <v>13.6539</v>
      </c>
      <c r="Q14" s="44">
        <v>0</v>
      </c>
      <c r="R14" s="44">
        <v>9.7234999999999996</v>
      </c>
      <c r="S14" s="44">
        <v>13.760899999999999</v>
      </c>
    </row>
    <row r="15" spans="1:19" ht="15" hidden="1" customHeight="1" outlineLevel="1">
      <c r="A15" s="8">
        <v>40664</v>
      </c>
      <c r="B15" s="44">
        <v>29.997199999999999</v>
      </c>
      <c r="C15" s="44">
        <v>33.096499999999999</v>
      </c>
      <c r="D15" s="44">
        <v>21.264299999999999</v>
      </c>
      <c r="E15" s="44">
        <v>23.221399999999999</v>
      </c>
      <c r="F15" s="44">
        <v>20.5716</v>
      </c>
      <c r="G15" s="44">
        <v>20.200199999999999</v>
      </c>
      <c r="H15" s="44">
        <v>30.080500000000001</v>
      </c>
      <c r="I15" s="44">
        <v>33.101100000000002</v>
      </c>
      <c r="J15" s="44">
        <v>21.43</v>
      </c>
      <c r="K15" s="44">
        <v>23.221399999999999</v>
      </c>
      <c r="L15" s="44">
        <v>20.578399999999998</v>
      </c>
      <c r="M15" s="44">
        <v>21.289200000000001</v>
      </c>
      <c r="N15" s="44">
        <v>11.87</v>
      </c>
      <c r="O15" s="44">
        <v>20.281400000000001</v>
      </c>
      <c r="P15" s="44">
        <v>11.347300000000001</v>
      </c>
      <c r="Q15" s="44">
        <v>0</v>
      </c>
      <c r="R15" s="44">
        <v>14.1105</v>
      </c>
      <c r="S15" s="44">
        <v>11.2423</v>
      </c>
    </row>
    <row r="16" spans="1:19" ht="15" hidden="1" customHeight="1" outlineLevel="1">
      <c r="A16" s="8">
        <v>40695</v>
      </c>
      <c r="B16" s="44">
        <v>30.103300000000001</v>
      </c>
      <c r="C16" s="44">
        <v>33.2453</v>
      </c>
      <c r="D16" s="44">
        <v>21.707799999999999</v>
      </c>
      <c r="E16" s="44">
        <v>22.538799999999998</v>
      </c>
      <c r="F16" s="44">
        <v>21.1572</v>
      </c>
      <c r="G16" s="44">
        <v>22.113399999999999</v>
      </c>
      <c r="H16" s="44">
        <v>30.239000000000001</v>
      </c>
      <c r="I16" s="44">
        <v>33.2592</v>
      </c>
      <c r="J16" s="44">
        <v>21.9925</v>
      </c>
      <c r="K16" s="44">
        <v>22.538799999999998</v>
      </c>
      <c r="L16" s="44">
        <v>21.161000000000001</v>
      </c>
      <c r="M16" s="44">
        <v>24.070499999999999</v>
      </c>
      <c r="N16" s="44">
        <v>10.2201</v>
      </c>
      <c r="O16" s="44">
        <v>18.739899999999999</v>
      </c>
      <c r="P16" s="44">
        <v>9.2433999999999994</v>
      </c>
      <c r="Q16" s="44">
        <v>0</v>
      </c>
      <c r="R16" s="44">
        <v>13.671900000000001</v>
      </c>
      <c r="S16" s="44">
        <v>9.1882999999999999</v>
      </c>
    </row>
    <row r="17" spans="1:19" ht="15" hidden="1" customHeight="1" outlineLevel="1">
      <c r="A17" s="8">
        <v>40725</v>
      </c>
      <c r="B17" s="44">
        <v>28.386500000000002</v>
      </c>
      <c r="C17" s="44">
        <v>32.430199999999999</v>
      </c>
      <c r="D17" s="44">
        <v>21.160699999999999</v>
      </c>
      <c r="E17" s="44">
        <v>23.04</v>
      </c>
      <c r="F17" s="44">
        <v>22.008900000000001</v>
      </c>
      <c r="G17" s="44">
        <v>17.890799999999999</v>
      </c>
      <c r="H17" s="44">
        <v>29.025400000000001</v>
      </c>
      <c r="I17" s="44">
        <v>32.435499999999998</v>
      </c>
      <c r="J17" s="44">
        <v>22.087700000000002</v>
      </c>
      <c r="K17" s="44">
        <v>23.04</v>
      </c>
      <c r="L17" s="44">
        <v>22.020499999999998</v>
      </c>
      <c r="M17" s="44">
        <v>20.814800000000002</v>
      </c>
      <c r="N17" s="44">
        <v>14.5411</v>
      </c>
      <c r="O17" s="44">
        <v>21.1736</v>
      </c>
      <c r="P17" s="44">
        <v>14.495100000000001</v>
      </c>
      <c r="Q17" s="44">
        <v>0</v>
      </c>
      <c r="R17" s="44">
        <v>11.975</v>
      </c>
      <c r="S17" s="44">
        <v>14.507400000000001</v>
      </c>
    </row>
    <row r="18" spans="1:19" ht="15" hidden="1" customHeight="1" outlineLevel="1">
      <c r="A18" s="8">
        <v>40756</v>
      </c>
      <c r="B18" s="44">
        <v>27.448</v>
      </c>
      <c r="C18" s="44">
        <v>30.308800000000002</v>
      </c>
      <c r="D18" s="44">
        <v>23.765899999999998</v>
      </c>
      <c r="E18" s="44">
        <v>27.952200000000001</v>
      </c>
      <c r="F18" s="44">
        <v>22.4087</v>
      </c>
      <c r="G18" s="44">
        <v>20.986599999999999</v>
      </c>
      <c r="H18" s="44">
        <v>27.509799999999998</v>
      </c>
      <c r="I18" s="44">
        <v>30.305599999999998</v>
      </c>
      <c r="J18" s="44">
        <v>23.888500000000001</v>
      </c>
      <c r="K18" s="44">
        <v>27.952200000000001</v>
      </c>
      <c r="L18" s="44">
        <v>22.423999999999999</v>
      </c>
      <c r="M18" s="44">
        <v>21.556699999999999</v>
      </c>
      <c r="N18" s="44">
        <v>7.9297000000000004</v>
      </c>
      <c r="O18" s="44">
        <v>38.401000000000003</v>
      </c>
      <c r="P18" s="44">
        <v>5.6372999999999998</v>
      </c>
      <c r="Q18" s="44">
        <v>0</v>
      </c>
      <c r="R18" s="44">
        <v>10.4834</v>
      </c>
      <c r="S18" s="44">
        <v>5.0873999999999997</v>
      </c>
    </row>
    <row r="19" spans="1:19" ht="15" hidden="1" customHeight="1" outlineLevel="1">
      <c r="A19" s="8">
        <v>40787</v>
      </c>
      <c r="B19" s="44">
        <v>26.115600000000001</v>
      </c>
      <c r="C19" s="44">
        <v>29.231400000000001</v>
      </c>
      <c r="D19" s="44">
        <v>23.2194</v>
      </c>
      <c r="E19" s="44">
        <v>23.485299999999999</v>
      </c>
      <c r="F19" s="44">
        <v>25.097799999999999</v>
      </c>
      <c r="G19" s="44">
        <v>18.889099999999999</v>
      </c>
      <c r="H19" s="44">
        <v>26.456700000000001</v>
      </c>
      <c r="I19" s="44">
        <v>29.233000000000001</v>
      </c>
      <c r="J19" s="44">
        <v>23.755299999999998</v>
      </c>
      <c r="K19" s="44">
        <v>23.485299999999999</v>
      </c>
      <c r="L19" s="44">
        <v>25.372800000000002</v>
      </c>
      <c r="M19" s="44">
        <v>20.086600000000001</v>
      </c>
      <c r="N19" s="44">
        <v>11.8521</v>
      </c>
      <c r="O19" s="44">
        <v>21.162500000000001</v>
      </c>
      <c r="P19" s="44">
        <v>11.8133</v>
      </c>
      <c r="Q19" s="44">
        <v>0</v>
      </c>
      <c r="R19" s="44">
        <v>12.523199999999999</v>
      </c>
      <c r="S19" s="44">
        <v>11.579800000000001</v>
      </c>
    </row>
    <row r="20" spans="1:19" ht="15" hidden="1" customHeight="1" outlineLevel="1">
      <c r="A20" s="8">
        <v>40817</v>
      </c>
      <c r="B20" s="44">
        <v>26.382200000000001</v>
      </c>
      <c r="C20" s="44">
        <v>30.006799999999998</v>
      </c>
      <c r="D20" s="44">
        <v>23.1356</v>
      </c>
      <c r="E20" s="44">
        <v>23.392099999999999</v>
      </c>
      <c r="F20" s="44">
        <v>24.650300000000001</v>
      </c>
      <c r="G20" s="44">
        <v>19.643000000000001</v>
      </c>
      <c r="H20" s="44">
        <v>26.546299999999999</v>
      </c>
      <c r="I20" s="44">
        <v>30.009</v>
      </c>
      <c r="J20" s="44">
        <v>23.382300000000001</v>
      </c>
      <c r="K20" s="44">
        <v>23.392099999999999</v>
      </c>
      <c r="L20" s="44">
        <v>24.6829</v>
      </c>
      <c r="M20" s="44">
        <v>20.403700000000001</v>
      </c>
      <c r="N20" s="44">
        <v>11.1746</v>
      </c>
      <c r="O20" s="44">
        <v>22.441299999999998</v>
      </c>
      <c r="P20" s="44">
        <v>11.0274</v>
      </c>
      <c r="Q20" s="44">
        <v>7.75</v>
      </c>
      <c r="R20" s="44">
        <v>9.1509</v>
      </c>
      <c r="S20" s="44">
        <v>11.1281</v>
      </c>
    </row>
    <row r="21" spans="1:19" ht="15" hidden="1" customHeight="1" outlineLevel="1">
      <c r="A21" s="8">
        <v>40848</v>
      </c>
      <c r="B21" s="44">
        <v>24.972200000000001</v>
      </c>
      <c r="C21" s="44">
        <v>27.5929</v>
      </c>
      <c r="D21" s="44">
        <v>22.226299999999998</v>
      </c>
      <c r="E21" s="44">
        <v>22.6754</v>
      </c>
      <c r="F21" s="44">
        <v>23.523299999999999</v>
      </c>
      <c r="G21" s="44">
        <v>17.247299999999999</v>
      </c>
      <c r="H21" s="44">
        <v>24.980499999999999</v>
      </c>
      <c r="I21" s="44">
        <v>27.598700000000001</v>
      </c>
      <c r="J21" s="44">
        <v>22.236899999999999</v>
      </c>
      <c r="K21" s="44">
        <v>22.6754</v>
      </c>
      <c r="L21" s="44">
        <v>23.526299999999999</v>
      </c>
      <c r="M21" s="44">
        <v>17.2743</v>
      </c>
      <c r="N21" s="44">
        <v>17.161100000000001</v>
      </c>
      <c r="O21" s="44">
        <v>21.746099999999998</v>
      </c>
      <c r="P21" s="44">
        <v>12.9238</v>
      </c>
      <c r="Q21" s="44">
        <v>0</v>
      </c>
      <c r="R21" s="44">
        <v>12.1373</v>
      </c>
      <c r="S21" s="44">
        <v>13.0252</v>
      </c>
    </row>
    <row r="22" spans="1:19" ht="15" hidden="1" customHeight="1" outlineLevel="1">
      <c r="A22" s="8">
        <v>40878</v>
      </c>
      <c r="B22" s="44">
        <v>27.123899999999999</v>
      </c>
      <c r="C22" s="44">
        <v>30.696400000000001</v>
      </c>
      <c r="D22" s="44">
        <v>23.183900000000001</v>
      </c>
      <c r="E22" s="44">
        <v>22.9757</v>
      </c>
      <c r="F22" s="44">
        <v>24.416399999999999</v>
      </c>
      <c r="G22" s="44">
        <v>18.39</v>
      </c>
      <c r="H22" s="44">
        <v>27.198799999999999</v>
      </c>
      <c r="I22" s="44">
        <v>30.7073</v>
      </c>
      <c r="J22" s="44">
        <v>23.296500000000002</v>
      </c>
      <c r="K22" s="44">
        <v>22.9757</v>
      </c>
      <c r="L22" s="44">
        <v>24.638500000000001</v>
      </c>
      <c r="M22" s="44">
        <v>18.453600000000002</v>
      </c>
      <c r="N22" s="44">
        <v>12.251899999999999</v>
      </c>
      <c r="O22" s="44">
        <v>20.0825</v>
      </c>
      <c r="P22" s="44">
        <v>11.305099999999999</v>
      </c>
      <c r="Q22" s="44">
        <v>0</v>
      </c>
      <c r="R22" s="44">
        <v>11.1759</v>
      </c>
      <c r="S22" s="44">
        <v>12.2377</v>
      </c>
    </row>
    <row r="23" spans="1:19" ht="15" hidden="1" customHeight="1" outlineLevel="1">
      <c r="A23" s="8">
        <v>40909</v>
      </c>
      <c r="B23" s="44">
        <v>28.154900000000001</v>
      </c>
      <c r="C23" s="44">
        <v>30.271799999999999</v>
      </c>
      <c r="D23" s="44">
        <v>24.966000000000001</v>
      </c>
      <c r="E23" s="44">
        <v>22.944600000000001</v>
      </c>
      <c r="F23" s="44">
        <v>28.180599999999998</v>
      </c>
      <c r="G23" s="44">
        <v>19.031300000000002</v>
      </c>
      <c r="H23" s="44">
        <v>28.190100000000001</v>
      </c>
      <c r="I23" s="44">
        <v>30.273299999999999</v>
      </c>
      <c r="J23" s="44">
        <v>25.037600000000001</v>
      </c>
      <c r="K23" s="44">
        <v>22.944600000000001</v>
      </c>
      <c r="L23" s="44">
        <v>28.1843</v>
      </c>
      <c r="M23" s="44">
        <v>19.444199999999999</v>
      </c>
      <c r="N23" s="44">
        <v>10.5733</v>
      </c>
      <c r="O23" s="44">
        <v>22.214300000000001</v>
      </c>
      <c r="P23" s="44">
        <v>9.8390000000000004</v>
      </c>
      <c r="Q23" s="44">
        <v>0</v>
      </c>
      <c r="R23" s="44">
        <v>10.2202</v>
      </c>
      <c r="S23" s="44">
        <v>9.8310999999999993</v>
      </c>
    </row>
    <row r="24" spans="1:19" ht="15" hidden="1" customHeight="1" outlineLevel="1">
      <c r="A24" s="8">
        <v>40940</v>
      </c>
      <c r="B24" s="44">
        <v>26.779800000000002</v>
      </c>
      <c r="C24" s="44">
        <v>27.219200000000001</v>
      </c>
      <c r="D24" s="44">
        <v>26.442599999999999</v>
      </c>
      <c r="E24" s="44">
        <v>23.410699999999999</v>
      </c>
      <c r="F24" s="44">
        <v>29.901399999999999</v>
      </c>
      <c r="G24" s="44">
        <v>24.38</v>
      </c>
      <c r="H24" s="44">
        <v>26.820799999999998</v>
      </c>
      <c r="I24" s="44">
        <v>27.217300000000002</v>
      </c>
      <c r="J24" s="44">
        <v>26.5153</v>
      </c>
      <c r="K24" s="44">
        <v>23.410699999999999</v>
      </c>
      <c r="L24" s="44">
        <v>29.9392</v>
      </c>
      <c r="M24" s="44">
        <v>24.747800000000002</v>
      </c>
      <c r="N24" s="44">
        <v>10.853899999999999</v>
      </c>
      <c r="O24" s="44">
        <v>33.076300000000003</v>
      </c>
      <c r="P24" s="44">
        <v>9.5679999999999996</v>
      </c>
      <c r="Q24" s="44">
        <v>0</v>
      </c>
      <c r="R24" s="44">
        <v>11.048299999999999</v>
      </c>
      <c r="S24" s="44">
        <v>9.1785999999999994</v>
      </c>
    </row>
    <row r="25" spans="1:19" ht="15" hidden="1" customHeight="1" outlineLevel="1">
      <c r="A25" s="8">
        <v>40969</v>
      </c>
      <c r="B25" s="44">
        <v>26.8733</v>
      </c>
      <c r="C25" s="44">
        <v>28.610199999999999</v>
      </c>
      <c r="D25" s="44">
        <v>25.252099999999999</v>
      </c>
      <c r="E25" s="44">
        <v>23.466699999999999</v>
      </c>
      <c r="F25" s="44">
        <v>27.4849</v>
      </c>
      <c r="G25" s="44">
        <v>23.285299999999999</v>
      </c>
      <c r="H25" s="44">
        <v>26.898099999999999</v>
      </c>
      <c r="I25" s="44">
        <v>28.613399999999999</v>
      </c>
      <c r="J25" s="44">
        <v>25.291799999999999</v>
      </c>
      <c r="K25" s="44">
        <v>23.466699999999999</v>
      </c>
      <c r="L25" s="44">
        <v>27.492000000000001</v>
      </c>
      <c r="M25" s="44">
        <v>23.5153</v>
      </c>
      <c r="N25" s="44">
        <v>16.2392</v>
      </c>
      <c r="O25" s="44">
        <v>23.4222</v>
      </c>
      <c r="P25" s="44">
        <v>15.1851</v>
      </c>
      <c r="Q25" s="44">
        <v>0</v>
      </c>
      <c r="R25" s="44">
        <v>10.5153</v>
      </c>
      <c r="S25" s="44">
        <v>15.422599999999999</v>
      </c>
    </row>
    <row r="26" spans="1:19" ht="15" hidden="1" customHeight="1" outlineLevel="1">
      <c r="A26" s="8">
        <v>41000</v>
      </c>
      <c r="B26" s="44">
        <v>27.5303</v>
      </c>
      <c r="C26" s="44">
        <v>30.412400000000002</v>
      </c>
      <c r="D26" s="44">
        <v>25.032</v>
      </c>
      <c r="E26" s="44">
        <v>23.1126</v>
      </c>
      <c r="F26" s="44">
        <v>26.678699999999999</v>
      </c>
      <c r="G26" s="44">
        <v>24.0123</v>
      </c>
      <c r="H26" s="44">
        <v>27.534099999999999</v>
      </c>
      <c r="I26" s="44">
        <v>30.389299999999999</v>
      </c>
      <c r="J26" s="44">
        <v>25.057400000000001</v>
      </c>
      <c r="K26" s="44">
        <v>23.1126</v>
      </c>
      <c r="L26" s="44">
        <v>26.687899999999999</v>
      </c>
      <c r="M26" s="44">
        <v>24.174199999999999</v>
      </c>
      <c r="N26" s="44">
        <v>25.269500000000001</v>
      </c>
      <c r="O26" s="44">
        <v>48.089199999999998</v>
      </c>
      <c r="P26" s="44">
        <v>12.1919</v>
      </c>
      <c r="Q26" s="44">
        <v>0</v>
      </c>
      <c r="R26" s="44">
        <v>12.511699999999999</v>
      </c>
      <c r="S26" s="44">
        <v>12.1274</v>
      </c>
    </row>
    <row r="27" spans="1:19" ht="15" hidden="1" customHeight="1" outlineLevel="1">
      <c r="A27" s="8">
        <v>41030</v>
      </c>
      <c r="B27" s="44">
        <v>27.575900000000001</v>
      </c>
      <c r="C27" s="44">
        <v>31.124199999999998</v>
      </c>
      <c r="D27" s="44">
        <v>24.721900000000002</v>
      </c>
      <c r="E27" s="44">
        <v>23.093299999999999</v>
      </c>
      <c r="F27" s="44">
        <v>25.675799999999999</v>
      </c>
      <c r="G27" s="44">
        <v>25.5535</v>
      </c>
      <c r="H27" s="44">
        <v>27.586600000000001</v>
      </c>
      <c r="I27" s="44">
        <v>31.115600000000001</v>
      </c>
      <c r="J27" s="44">
        <v>24.744</v>
      </c>
      <c r="K27" s="44">
        <v>23.093299999999999</v>
      </c>
      <c r="L27" s="44">
        <v>25.679600000000001</v>
      </c>
      <c r="M27" s="44">
        <v>25.733899999999998</v>
      </c>
      <c r="N27" s="44">
        <v>19.581499999999998</v>
      </c>
      <c r="O27" s="44">
        <v>47.260599999999997</v>
      </c>
      <c r="P27" s="44">
        <v>13.6188</v>
      </c>
      <c r="Q27" s="44">
        <v>0</v>
      </c>
      <c r="R27" s="44">
        <v>14.611700000000001</v>
      </c>
      <c r="S27" s="44">
        <v>13.522399999999999</v>
      </c>
    </row>
    <row r="28" spans="1:19" ht="15" hidden="1" customHeight="1" outlineLevel="1">
      <c r="A28" s="8">
        <v>41061</v>
      </c>
      <c r="B28" s="44">
        <v>26.374500000000001</v>
      </c>
      <c r="C28" s="44">
        <v>28.502500000000001</v>
      </c>
      <c r="D28" s="44">
        <v>24.992799999999999</v>
      </c>
      <c r="E28" s="44">
        <v>23.1968</v>
      </c>
      <c r="F28" s="44">
        <v>26.313400000000001</v>
      </c>
      <c r="G28" s="44">
        <v>25.359500000000001</v>
      </c>
      <c r="H28" s="44">
        <v>26.390599999999999</v>
      </c>
      <c r="I28" s="44">
        <v>28.513000000000002</v>
      </c>
      <c r="J28" s="44">
        <v>25.0121</v>
      </c>
      <c r="K28" s="44">
        <v>23.1968</v>
      </c>
      <c r="L28" s="44">
        <v>26.320799999999998</v>
      </c>
      <c r="M28" s="44">
        <v>25.474299999999999</v>
      </c>
      <c r="N28" s="44">
        <v>15.4392</v>
      </c>
      <c r="O28" s="44">
        <v>20.258099999999999</v>
      </c>
      <c r="P28" s="44">
        <v>12.9392</v>
      </c>
      <c r="Q28" s="44">
        <v>0</v>
      </c>
      <c r="R28" s="44">
        <v>14.686500000000001</v>
      </c>
      <c r="S28" s="44">
        <v>12.5318</v>
      </c>
    </row>
    <row r="29" spans="1:19" ht="15" hidden="1" customHeight="1" outlineLevel="1">
      <c r="A29" s="8">
        <v>41091</v>
      </c>
      <c r="B29" s="44">
        <v>27.048200000000001</v>
      </c>
      <c r="C29" s="44">
        <v>30.090499999999999</v>
      </c>
      <c r="D29" s="44">
        <v>25.144400000000001</v>
      </c>
      <c r="E29" s="44">
        <v>23.797499999999999</v>
      </c>
      <c r="F29" s="44">
        <v>26.7879</v>
      </c>
      <c r="G29" s="44">
        <v>23.0547</v>
      </c>
      <c r="H29" s="44">
        <v>27.136900000000001</v>
      </c>
      <c r="I29" s="44">
        <v>30.1234</v>
      </c>
      <c r="J29" s="44">
        <v>25.260200000000001</v>
      </c>
      <c r="K29" s="44">
        <v>23.797499999999999</v>
      </c>
      <c r="L29" s="44">
        <v>26.789100000000001</v>
      </c>
      <c r="M29" s="44">
        <v>23.814900000000002</v>
      </c>
      <c r="N29" s="44">
        <v>12.2226</v>
      </c>
      <c r="O29" s="44">
        <v>20.470800000000001</v>
      </c>
      <c r="P29" s="44">
        <v>9.8818000000000001</v>
      </c>
      <c r="Q29" s="44">
        <v>0</v>
      </c>
      <c r="R29" s="44">
        <v>15.257099999999999</v>
      </c>
      <c r="S29" s="44">
        <v>9.8466000000000005</v>
      </c>
    </row>
    <row r="30" spans="1:19" ht="15" hidden="1" customHeight="1" outlineLevel="1">
      <c r="A30" s="8">
        <v>41122</v>
      </c>
      <c r="B30" s="44">
        <v>27.1555</v>
      </c>
      <c r="C30" s="44">
        <v>30.417100000000001</v>
      </c>
      <c r="D30" s="44">
        <v>24.873899999999999</v>
      </c>
      <c r="E30" s="44">
        <v>23.5318</v>
      </c>
      <c r="F30" s="44">
        <v>27.354199999999999</v>
      </c>
      <c r="G30" s="44">
        <v>20.876799999999999</v>
      </c>
      <c r="H30" s="44">
        <v>27.1721</v>
      </c>
      <c r="I30" s="44">
        <v>30.430399999999999</v>
      </c>
      <c r="J30" s="44">
        <v>24.892600000000002</v>
      </c>
      <c r="K30" s="44">
        <v>23.5318</v>
      </c>
      <c r="L30" s="44">
        <v>27.3568</v>
      </c>
      <c r="M30" s="44">
        <v>20.962499999999999</v>
      </c>
      <c r="N30" s="44">
        <v>16.801100000000002</v>
      </c>
      <c r="O30" s="44">
        <v>21.861699999999999</v>
      </c>
      <c r="P30" s="44">
        <v>13.4488</v>
      </c>
      <c r="Q30" s="44">
        <v>0</v>
      </c>
      <c r="R30" s="44">
        <v>14.447800000000001</v>
      </c>
      <c r="S30" s="44">
        <v>13.388999999999999</v>
      </c>
    </row>
    <row r="31" spans="1:19" ht="15" hidden="1" customHeight="1" outlineLevel="1">
      <c r="A31" s="8">
        <v>41153</v>
      </c>
      <c r="B31" s="44">
        <v>27.099699999999999</v>
      </c>
      <c r="C31" s="44">
        <v>30.1008</v>
      </c>
      <c r="D31" s="44">
        <v>24.945599999999999</v>
      </c>
      <c r="E31" s="44">
        <v>23.279900000000001</v>
      </c>
      <c r="F31" s="44">
        <v>28.197600000000001</v>
      </c>
      <c r="G31" s="44">
        <v>18.906600000000001</v>
      </c>
      <c r="H31" s="44">
        <v>27.103000000000002</v>
      </c>
      <c r="I31" s="44">
        <v>30.1007</v>
      </c>
      <c r="J31" s="44">
        <v>24.950399999999998</v>
      </c>
      <c r="K31" s="44">
        <v>23.279900000000001</v>
      </c>
      <c r="L31" s="44">
        <v>28.197600000000001</v>
      </c>
      <c r="M31" s="44">
        <v>18.925799999999999</v>
      </c>
      <c r="N31" s="44">
        <v>15.1356</v>
      </c>
      <c r="O31" s="44">
        <v>36.254600000000003</v>
      </c>
      <c r="P31" s="44">
        <v>14.43</v>
      </c>
      <c r="Q31" s="44">
        <v>0</v>
      </c>
      <c r="R31" s="44">
        <v>0</v>
      </c>
      <c r="S31" s="44">
        <v>14.43</v>
      </c>
    </row>
    <row r="32" spans="1:19" ht="15" hidden="1" customHeight="1" outlineLevel="1">
      <c r="A32" s="8">
        <v>41183</v>
      </c>
      <c r="B32" s="44">
        <v>26.645800000000001</v>
      </c>
      <c r="C32" s="44">
        <v>29.718900000000001</v>
      </c>
      <c r="D32" s="44">
        <v>24.654399999999999</v>
      </c>
      <c r="E32" s="44">
        <v>23.288699999999999</v>
      </c>
      <c r="F32" s="44">
        <v>27.240600000000001</v>
      </c>
      <c r="G32" s="44">
        <v>19.646999999999998</v>
      </c>
      <c r="H32" s="44">
        <v>26.703199999999999</v>
      </c>
      <c r="I32" s="44">
        <v>29.718699999999998</v>
      </c>
      <c r="J32" s="44">
        <v>24.732700000000001</v>
      </c>
      <c r="K32" s="44">
        <v>23.288699999999999</v>
      </c>
      <c r="L32" s="44">
        <v>27.240600000000001</v>
      </c>
      <c r="M32" s="44">
        <v>19.988199999999999</v>
      </c>
      <c r="N32" s="44">
        <v>15.411099999999999</v>
      </c>
      <c r="O32" s="44">
        <v>40.178899999999999</v>
      </c>
      <c r="P32" s="44">
        <v>15.3733</v>
      </c>
      <c r="Q32" s="44">
        <v>0</v>
      </c>
      <c r="R32" s="44">
        <v>0</v>
      </c>
      <c r="S32" s="44">
        <v>15.3733</v>
      </c>
    </row>
    <row r="33" spans="1:19" ht="15" hidden="1" customHeight="1" outlineLevel="1">
      <c r="A33" s="8">
        <v>41214</v>
      </c>
      <c r="B33" s="44">
        <v>27.826000000000001</v>
      </c>
      <c r="C33" s="44">
        <v>30.193899999999999</v>
      </c>
      <c r="D33" s="44">
        <v>26.1509</v>
      </c>
      <c r="E33" s="44">
        <v>23.9284</v>
      </c>
      <c r="F33" s="44">
        <v>29.7334</v>
      </c>
      <c r="G33" s="44">
        <v>20.990200000000002</v>
      </c>
      <c r="H33" s="44">
        <v>27.822800000000001</v>
      </c>
      <c r="I33" s="44">
        <v>30.183900000000001</v>
      </c>
      <c r="J33" s="44">
        <v>26.1508</v>
      </c>
      <c r="K33" s="44">
        <v>23.9284</v>
      </c>
      <c r="L33" s="44">
        <v>29.725200000000001</v>
      </c>
      <c r="M33" s="44">
        <v>21.031199999999998</v>
      </c>
      <c r="N33" s="44">
        <v>30.511500000000002</v>
      </c>
      <c r="O33" s="44">
        <v>47.296799999999998</v>
      </c>
      <c r="P33" s="44">
        <v>26.198</v>
      </c>
      <c r="Q33" s="44">
        <v>0</v>
      </c>
      <c r="R33" s="44">
        <v>33.137099999999997</v>
      </c>
      <c r="S33" s="44">
        <v>12.5</v>
      </c>
    </row>
    <row r="34" spans="1:19" ht="15" hidden="1" customHeight="1" outlineLevel="1">
      <c r="A34" s="8">
        <v>41244</v>
      </c>
      <c r="B34" s="44">
        <v>27.5731</v>
      </c>
      <c r="C34" s="44">
        <v>30.045200000000001</v>
      </c>
      <c r="D34" s="44">
        <v>25.563300000000002</v>
      </c>
      <c r="E34" s="44">
        <v>23.631799999999998</v>
      </c>
      <c r="F34" s="44">
        <v>27.8444</v>
      </c>
      <c r="G34" s="44">
        <v>20.7652</v>
      </c>
      <c r="H34" s="44">
        <v>27.593900000000001</v>
      </c>
      <c r="I34" s="44">
        <v>30.042400000000001</v>
      </c>
      <c r="J34" s="44">
        <v>25.592500000000001</v>
      </c>
      <c r="K34" s="44">
        <v>23.631799999999998</v>
      </c>
      <c r="L34" s="44">
        <v>27.9254</v>
      </c>
      <c r="M34" s="44">
        <v>20.7652</v>
      </c>
      <c r="N34" s="44">
        <v>21.058599999999998</v>
      </c>
      <c r="O34" s="44">
        <v>43.163899999999998</v>
      </c>
      <c r="P34" s="44">
        <v>20.363199999999999</v>
      </c>
      <c r="Q34" s="44">
        <v>0</v>
      </c>
      <c r="R34" s="44">
        <v>20.363199999999999</v>
      </c>
      <c r="S34" s="44" t="s">
        <v>271</v>
      </c>
    </row>
    <row r="35" spans="1:19" ht="15" hidden="1" customHeight="1" outlineLevel="1">
      <c r="A35" s="8">
        <v>41275</v>
      </c>
      <c r="B35" s="44">
        <v>28.088899999999999</v>
      </c>
      <c r="C35" s="44">
        <v>29.323699999999999</v>
      </c>
      <c r="D35" s="44">
        <v>26.8658</v>
      </c>
      <c r="E35" s="44">
        <v>23.897300000000001</v>
      </c>
      <c r="F35" s="44">
        <v>29.781600000000001</v>
      </c>
      <c r="G35" s="44">
        <v>24.946300000000001</v>
      </c>
      <c r="H35" s="44">
        <v>28.088899999999999</v>
      </c>
      <c r="I35" s="44">
        <v>29.323699999999999</v>
      </c>
      <c r="J35" s="44">
        <v>26.8658</v>
      </c>
      <c r="K35" s="44">
        <v>23.897300000000001</v>
      </c>
      <c r="L35" s="44">
        <v>29.781600000000001</v>
      </c>
      <c r="M35" s="44">
        <v>24.946300000000001</v>
      </c>
      <c r="N35" s="44">
        <v>25.408200000000001</v>
      </c>
      <c r="O35" s="44">
        <v>25.408200000000001</v>
      </c>
      <c r="P35" s="44">
        <v>0</v>
      </c>
      <c r="Q35" s="44">
        <v>0</v>
      </c>
      <c r="R35" s="44">
        <v>0</v>
      </c>
      <c r="S35" s="44" t="s">
        <v>271</v>
      </c>
    </row>
    <row r="36" spans="1:19" ht="15" hidden="1" customHeight="1" outlineLevel="1">
      <c r="A36" s="8">
        <v>41306</v>
      </c>
      <c r="B36" s="44">
        <v>27.745000000000001</v>
      </c>
      <c r="C36" s="44">
        <v>29.157599999999999</v>
      </c>
      <c r="D36" s="44">
        <v>26.574999999999999</v>
      </c>
      <c r="E36" s="44">
        <v>24.138300000000001</v>
      </c>
      <c r="F36" s="44">
        <v>28.688800000000001</v>
      </c>
      <c r="G36" s="44">
        <v>23.5868</v>
      </c>
      <c r="H36" s="44">
        <v>27.774899999999999</v>
      </c>
      <c r="I36" s="44">
        <v>29.1585</v>
      </c>
      <c r="J36" s="44">
        <v>26.624099999999999</v>
      </c>
      <c r="K36" s="44">
        <v>24.138300000000001</v>
      </c>
      <c r="L36" s="44">
        <v>28.789100000000001</v>
      </c>
      <c r="M36" s="44">
        <v>23.611799999999999</v>
      </c>
      <c r="N36" s="44">
        <v>14.804</v>
      </c>
      <c r="O36" s="44">
        <v>3.3580999999999999</v>
      </c>
      <c r="P36" s="44">
        <v>14.875299999999999</v>
      </c>
      <c r="Q36" s="44">
        <v>0</v>
      </c>
      <c r="R36" s="44">
        <v>15</v>
      </c>
      <c r="S36" s="44">
        <v>12.5</v>
      </c>
    </row>
    <row r="37" spans="1:19" ht="15" hidden="1" customHeight="1" outlineLevel="1">
      <c r="A37" s="8">
        <v>41334</v>
      </c>
      <c r="B37" s="44">
        <v>27.557700000000001</v>
      </c>
      <c r="C37" s="44">
        <v>30.414999999999999</v>
      </c>
      <c r="D37" s="44">
        <v>25.1629</v>
      </c>
      <c r="E37" s="44">
        <v>23.582899999999999</v>
      </c>
      <c r="F37" s="44">
        <v>26.279599999999999</v>
      </c>
      <c r="G37" s="44">
        <v>23.3962</v>
      </c>
      <c r="H37" s="44">
        <v>27.607299999999999</v>
      </c>
      <c r="I37" s="44">
        <v>30.419</v>
      </c>
      <c r="J37" s="44">
        <v>25.2349</v>
      </c>
      <c r="K37" s="44">
        <v>23.582899999999999</v>
      </c>
      <c r="L37" s="44">
        <v>26.388000000000002</v>
      </c>
      <c r="M37" s="44">
        <v>23.525600000000001</v>
      </c>
      <c r="N37" s="44">
        <v>14.481400000000001</v>
      </c>
      <c r="O37" s="44">
        <v>2.6233</v>
      </c>
      <c r="P37" s="44">
        <v>14.690300000000001</v>
      </c>
      <c r="Q37" s="44">
        <v>0</v>
      </c>
      <c r="R37" s="44">
        <v>15</v>
      </c>
      <c r="S37" s="44">
        <v>13.2286</v>
      </c>
    </row>
    <row r="38" spans="1:19" ht="15" hidden="1" customHeight="1" outlineLevel="1">
      <c r="A38" s="8">
        <v>41365</v>
      </c>
      <c r="B38" s="44">
        <v>26.883299999999998</v>
      </c>
      <c r="C38" s="44">
        <v>29.077000000000002</v>
      </c>
      <c r="D38" s="44">
        <v>25.1371</v>
      </c>
      <c r="E38" s="44">
        <v>24.4391</v>
      </c>
      <c r="F38" s="44">
        <v>25.8216</v>
      </c>
      <c r="G38" s="44">
        <v>22.097899999999999</v>
      </c>
      <c r="H38" s="44">
        <v>26.920300000000001</v>
      </c>
      <c r="I38" s="44">
        <v>29.077100000000002</v>
      </c>
      <c r="J38" s="44">
        <v>25.1952</v>
      </c>
      <c r="K38" s="44">
        <v>24.4391</v>
      </c>
      <c r="L38" s="44">
        <v>25.913</v>
      </c>
      <c r="M38" s="44">
        <v>22.105599999999999</v>
      </c>
      <c r="N38" s="44">
        <v>13.061</v>
      </c>
      <c r="O38" s="44">
        <v>9.7712000000000003</v>
      </c>
      <c r="P38" s="44">
        <v>13.0661</v>
      </c>
      <c r="Q38" s="44">
        <v>0</v>
      </c>
      <c r="R38" s="44">
        <v>13.0596</v>
      </c>
      <c r="S38" s="44">
        <v>13.4368</v>
      </c>
    </row>
    <row r="39" spans="1:19" ht="15" hidden="1" customHeight="1" outlineLevel="1">
      <c r="A39" s="8">
        <v>41395</v>
      </c>
      <c r="B39" s="44">
        <v>29.145600000000002</v>
      </c>
      <c r="C39" s="44">
        <v>29.720199999999998</v>
      </c>
      <c r="D39" s="44">
        <v>28.6511</v>
      </c>
      <c r="E39" s="44">
        <v>34.803100000000001</v>
      </c>
      <c r="F39" s="44">
        <v>27.1462</v>
      </c>
      <c r="G39" s="44">
        <v>21.651499999999999</v>
      </c>
      <c r="H39" s="44">
        <v>29.179500000000001</v>
      </c>
      <c r="I39" s="44">
        <v>29.720500000000001</v>
      </c>
      <c r="J39" s="44">
        <v>28.7118</v>
      </c>
      <c r="K39" s="44">
        <v>34.803100000000001</v>
      </c>
      <c r="L39" s="44">
        <v>27.191400000000002</v>
      </c>
      <c r="M39" s="44">
        <v>21.8108</v>
      </c>
      <c r="N39" s="44">
        <v>14.7882</v>
      </c>
      <c r="O39" s="44">
        <v>13.479699999999999</v>
      </c>
      <c r="P39" s="44">
        <v>14.7941</v>
      </c>
      <c r="Q39" s="44">
        <v>0</v>
      </c>
      <c r="R39" s="44">
        <v>15</v>
      </c>
      <c r="S39" s="44">
        <v>14.54</v>
      </c>
    </row>
    <row r="40" spans="1:19" ht="15" hidden="1" customHeight="1" outlineLevel="1">
      <c r="A40" s="8">
        <v>41426</v>
      </c>
      <c r="B40" s="44">
        <v>26.034600000000001</v>
      </c>
      <c r="C40" s="44">
        <v>25.765799999999999</v>
      </c>
      <c r="D40" s="44">
        <v>26.194400000000002</v>
      </c>
      <c r="E40" s="44">
        <v>25.343699999999998</v>
      </c>
      <c r="F40" s="44">
        <v>26.622800000000002</v>
      </c>
      <c r="G40" s="44">
        <v>25.027200000000001</v>
      </c>
      <c r="H40" s="44">
        <v>26.053999999999998</v>
      </c>
      <c r="I40" s="44">
        <v>25.765599999999999</v>
      </c>
      <c r="J40" s="44">
        <v>26.225899999999999</v>
      </c>
      <c r="K40" s="44">
        <v>25.343699999999998</v>
      </c>
      <c r="L40" s="44">
        <v>26.670400000000001</v>
      </c>
      <c r="M40" s="44">
        <v>25.027200000000001</v>
      </c>
      <c r="N40" s="44">
        <v>15.0602</v>
      </c>
      <c r="O40" s="44">
        <v>43.290500000000002</v>
      </c>
      <c r="P40" s="44">
        <v>15</v>
      </c>
      <c r="Q40" s="44">
        <v>0</v>
      </c>
      <c r="R40" s="44">
        <v>15</v>
      </c>
      <c r="S40" s="44">
        <v>0</v>
      </c>
    </row>
    <row r="41" spans="1:19" ht="15" hidden="1" customHeight="1" outlineLevel="1">
      <c r="A41" s="8">
        <v>41456</v>
      </c>
      <c r="B41" s="44">
        <v>26.454000000000001</v>
      </c>
      <c r="C41" s="44">
        <v>26.7196</v>
      </c>
      <c r="D41" s="44">
        <v>26.296900000000001</v>
      </c>
      <c r="E41" s="44">
        <v>25.032</v>
      </c>
      <c r="F41" s="44">
        <v>27.048300000000001</v>
      </c>
      <c r="G41" s="44">
        <v>23.746500000000001</v>
      </c>
      <c r="H41" s="44">
        <v>26.464700000000001</v>
      </c>
      <c r="I41" s="44">
        <v>26.7195</v>
      </c>
      <c r="J41" s="44">
        <v>26.313800000000001</v>
      </c>
      <c r="K41" s="44">
        <v>25.032</v>
      </c>
      <c r="L41" s="44">
        <v>27.073399999999999</v>
      </c>
      <c r="M41" s="44">
        <v>23.751799999999999</v>
      </c>
      <c r="N41" s="44">
        <v>15.2203</v>
      </c>
      <c r="O41" s="44">
        <v>45.240299999999998</v>
      </c>
      <c r="P41" s="44">
        <v>15.133800000000001</v>
      </c>
      <c r="Q41" s="44">
        <v>0</v>
      </c>
      <c r="R41" s="44">
        <v>15</v>
      </c>
      <c r="S41" s="44">
        <v>17.484000000000002</v>
      </c>
    </row>
    <row r="42" spans="1:19" ht="15" hidden="1" customHeight="1" outlineLevel="1">
      <c r="A42" s="8">
        <v>41487</v>
      </c>
      <c r="B42" s="44">
        <v>25.653700000000001</v>
      </c>
      <c r="C42" s="44">
        <v>26.02</v>
      </c>
      <c r="D42" s="44">
        <v>25.464600000000001</v>
      </c>
      <c r="E42" s="44">
        <v>25.0532</v>
      </c>
      <c r="F42" s="44">
        <v>25.8874</v>
      </c>
      <c r="G42" s="44">
        <v>22.319900000000001</v>
      </c>
      <c r="H42" s="44">
        <v>25.666799999999999</v>
      </c>
      <c r="I42" s="44">
        <v>26.011299999999999</v>
      </c>
      <c r="J42" s="44">
        <v>25.488800000000001</v>
      </c>
      <c r="K42" s="44">
        <v>25.0532</v>
      </c>
      <c r="L42" s="44">
        <v>25.921299999999999</v>
      </c>
      <c r="M42" s="44">
        <v>22.319900000000001</v>
      </c>
      <c r="N42" s="44">
        <v>18.076799999999999</v>
      </c>
      <c r="O42" s="44">
        <v>40.095799999999997</v>
      </c>
      <c r="P42" s="44">
        <v>15</v>
      </c>
      <c r="Q42" s="44">
        <v>0</v>
      </c>
      <c r="R42" s="44">
        <v>15</v>
      </c>
      <c r="S42" s="44">
        <v>0</v>
      </c>
    </row>
    <row r="43" spans="1:19" ht="15" hidden="1" customHeight="1" outlineLevel="1">
      <c r="A43" s="8">
        <v>41518</v>
      </c>
      <c r="B43" s="44">
        <v>26.173400000000001</v>
      </c>
      <c r="C43" s="44">
        <v>26.614000000000001</v>
      </c>
      <c r="D43" s="44">
        <v>25.911200000000001</v>
      </c>
      <c r="E43" s="44">
        <v>23.864899999999999</v>
      </c>
      <c r="F43" s="44">
        <v>27.9574</v>
      </c>
      <c r="G43" s="44">
        <v>18.151199999999999</v>
      </c>
      <c r="H43" s="44">
        <v>26.151900000000001</v>
      </c>
      <c r="I43" s="44">
        <v>26.500699999999998</v>
      </c>
      <c r="J43" s="44">
        <v>25.944800000000001</v>
      </c>
      <c r="K43" s="44">
        <v>23.864899999999999</v>
      </c>
      <c r="L43" s="44">
        <v>28.009</v>
      </c>
      <c r="M43" s="44">
        <v>18.159700000000001</v>
      </c>
      <c r="N43" s="44">
        <v>31.942499999999999</v>
      </c>
      <c r="O43" s="44">
        <v>49.998100000000001</v>
      </c>
      <c r="P43" s="44">
        <v>14.935</v>
      </c>
      <c r="Q43" s="44">
        <v>0</v>
      </c>
      <c r="R43" s="44">
        <v>15</v>
      </c>
      <c r="S43" s="44">
        <v>14.35</v>
      </c>
    </row>
    <row r="44" spans="1:19" ht="15" hidden="1" customHeight="1" outlineLevel="1">
      <c r="A44" s="8">
        <v>41548</v>
      </c>
      <c r="B44" s="44">
        <v>26.010100000000001</v>
      </c>
      <c r="C44" s="44">
        <v>26.1113</v>
      </c>
      <c r="D44" s="44">
        <v>25.936900000000001</v>
      </c>
      <c r="E44" s="44">
        <v>23.757999999999999</v>
      </c>
      <c r="F44" s="44">
        <v>27.250800000000002</v>
      </c>
      <c r="G44" s="44">
        <v>20.172999999999998</v>
      </c>
      <c r="H44" s="44">
        <v>26.0669</v>
      </c>
      <c r="I44" s="44">
        <v>26.1114</v>
      </c>
      <c r="J44" s="44">
        <v>26.034600000000001</v>
      </c>
      <c r="K44" s="44">
        <v>23.757999999999999</v>
      </c>
      <c r="L44" s="44">
        <v>27.264700000000001</v>
      </c>
      <c r="M44" s="44">
        <v>20.809200000000001</v>
      </c>
      <c r="N44" s="44">
        <v>10.9194</v>
      </c>
      <c r="O44" s="44">
        <v>1.5448999999999999</v>
      </c>
      <c r="P44" s="44">
        <v>10.922000000000001</v>
      </c>
      <c r="Q44" s="44">
        <v>0</v>
      </c>
      <c r="R44" s="44">
        <v>15</v>
      </c>
      <c r="S44" s="44">
        <v>10.334</v>
      </c>
    </row>
    <row r="45" spans="1:19" ht="15" hidden="1" customHeight="1" outlineLevel="1">
      <c r="A45" s="8">
        <v>41579</v>
      </c>
      <c r="B45" s="44">
        <v>26.8565</v>
      </c>
      <c r="C45" s="44">
        <v>27.685700000000001</v>
      </c>
      <c r="D45" s="44">
        <v>26.294599999999999</v>
      </c>
      <c r="E45" s="44">
        <v>24.438600000000001</v>
      </c>
      <c r="F45" s="44">
        <v>27.128</v>
      </c>
      <c r="G45" s="44">
        <v>21.787199999999999</v>
      </c>
      <c r="H45" s="44">
        <v>26.8566</v>
      </c>
      <c r="I45" s="44">
        <v>27.686</v>
      </c>
      <c r="J45" s="44">
        <v>26.294599999999999</v>
      </c>
      <c r="K45" s="44">
        <v>24.438600000000001</v>
      </c>
      <c r="L45" s="44">
        <v>27.128</v>
      </c>
      <c r="M45" s="44">
        <v>21.787199999999999</v>
      </c>
      <c r="N45" s="44">
        <v>4.4008000000000003</v>
      </c>
      <c r="O45" s="44">
        <v>4.4008000000000003</v>
      </c>
      <c r="P45" s="44">
        <v>0</v>
      </c>
      <c r="Q45" s="44">
        <v>0</v>
      </c>
      <c r="R45" s="44">
        <v>0</v>
      </c>
      <c r="S45" s="44" t="s">
        <v>271</v>
      </c>
    </row>
    <row r="46" spans="1:19" ht="15" hidden="1" customHeight="1" outlineLevel="1">
      <c r="A46" s="8">
        <v>41609</v>
      </c>
      <c r="B46" s="44">
        <v>26.985199999999999</v>
      </c>
      <c r="C46" s="44">
        <v>28.209599999999998</v>
      </c>
      <c r="D46" s="44">
        <v>26.1677</v>
      </c>
      <c r="E46" s="44">
        <v>26.082999999999998</v>
      </c>
      <c r="F46" s="44">
        <v>26.717600000000001</v>
      </c>
      <c r="G46" s="44">
        <v>21.515799999999999</v>
      </c>
      <c r="H46" s="44">
        <v>26.985199999999999</v>
      </c>
      <c r="I46" s="44">
        <v>28.209599999999998</v>
      </c>
      <c r="J46" s="44">
        <v>26.1677</v>
      </c>
      <c r="K46" s="44">
        <v>26.082999999999998</v>
      </c>
      <c r="L46" s="44">
        <v>26.717600000000001</v>
      </c>
      <c r="M46" s="44">
        <v>21.515799999999999</v>
      </c>
      <c r="N46" s="44">
        <v>21.396000000000001</v>
      </c>
      <c r="O46" s="44">
        <v>21.396000000000001</v>
      </c>
      <c r="P46" s="44">
        <v>0</v>
      </c>
      <c r="Q46" s="44">
        <v>0</v>
      </c>
      <c r="R46" s="44">
        <v>0</v>
      </c>
      <c r="S46" s="44">
        <v>0</v>
      </c>
    </row>
    <row r="47" spans="1:19" ht="15" hidden="1" customHeight="1" outlineLevel="1">
      <c r="A47" s="8">
        <v>41640</v>
      </c>
      <c r="B47" s="44">
        <v>27.058399999999999</v>
      </c>
      <c r="C47" s="44">
        <v>28.0763</v>
      </c>
      <c r="D47" s="44">
        <v>26.3644</v>
      </c>
      <c r="E47" s="44">
        <v>25.349599999999999</v>
      </c>
      <c r="F47" s="44">
        <v>26.888400000000001</v>
      </c>
      <c r="G47" s="44">
        <v>23.087700000000002</v>
      </c>
      <c r="H47" s="44">
        <v>27.058599999999998</v>
      </c>
      <c r="I47" s="44">
        <v>28.0763</v>
      </c>
      <c r="J47" s="44">
        <v>26.364799999999999</v>
      </c>
      <c r="K47" s="44">
        <v>25.349599999999999</v>
      </c>
      <c r="L47" s="44">
        <v>26.888400000000001</v>
      </c>
      <c r="M47" s="44">
        <v>23.092500000000001</v>
      </c>
      <c r="N47" s="44">
        <v>12.2821</v>
      </c>
      <c r="O47" s="44">
        <v>28.190899999999999</v>
      </c>
      <c r="P47" s="44">
        <v>12.2529</v>
      </c>
      <c r="Q47" s="44">
        <v>0</v>
      </c>
      <c r="R47" s="44">
        <v>0</v>
      </c>
      <c r="S47" s="44">
        <v>12.2529</v>
      </c>
    </row>
    <row r="48" spans="1:19" ht="15" hidden="1" customHeight="1" outlineLevel="1">
      <c r="A48" s="8">
        <v>41671</v>
      </c>
      <c r="B48" s="44">
        <v>26.6661</v>
      </c>
      <c r="C48" s="44">
        <v>29.792899999999999</v>
      </c>
      <c r="D48" s="44">
        <v>25.460999999999999</v>
      </c>
      <c r="E48" s="44">
        <v>24.581900000000001</v>
      </c>
      <c r="F48" s="44">
        <v>26.411000000000001</v>
      </c>
      <c r="G48" s="44">
        <v>22.825299999999999</v>
      </c>
      <c r="H48" s="44">
        <v>26.707599999999999</v>
      </c>
      <c r="I48" s="44">
        <v>29.7836</v>
      </c>
      <c r="J48" s="44">
        <v>25.517900000000001</v>
      </c>
      <c r="K48" s="44">
        <v>24.706299999999999</v>
      </c>
      <c r="L48" s="44">
        <v>26.411000000000001</v>
      </c>
      <c r="M48" s="44">
        <v>22.834</v>
      </c>
      <c r="N48" s="44">
        <v>13.230499999999999</v>
      </c>
      <c r="O48" s="44">
        <v>47.3127</v>
      </c>
      <c r="P48" s="44">
        <v>11.5098</v>
      </c>
      <c r="Q48" s="44">
        <v>11.5</v>
      </c>
      <c r="R48" s="44" t="s">
        <v>271</v>
      </c>
      <c r="S48" s="44">
        <v>12.5</v>
      </c>
    </row>
    <row r="49" spans="1:19" ht="15" hidden="1" customHeight="1" outlineLevel="1">
      <c r="A49" s="8">
        <v>41699</v>
      </c>
      <c r="B49" s="44">
        <v>26.561199999999999</v>
      </c>
      <c r="C49" s="44">
        <v>27.433299999999999</v>
      </c>
      <c r="D49" s="44">
        <v>25.555900000000001</v>
      </c>
      <c r="E49" s="44">
        <v>25.1648</v>
      </c>
      <c r="F49" s="44">
        <v>25.708600000000001</v>
      </c>
      <c r="G49" s="44">
        <v>24.5608</v>
      </c>
      <c r="H49" s="44">
        <v>26.566500000000001</v>
      </c>
      <c r="I49" s="44">
        <v>27.433199999999999</v>
      </c>
      <c r="J49" s="44">
        <v>25.566500000000001</v>
      </c>
      <c r="K49" s="44">
        <v>25.1648</v>
      </c>
      <c r="L49" s="44">
        <v>25.708600000000001</v>
      </c>
      <c r="M49" s="44">
        <v>24.784300000000002</v>
      </c>
      <c r="N49" s="44">
        <v>13.7019</v>
      </c>
      <c r="O49" s="44">
        <v>41.252299999999998</v>
      </c>
      <c r="P49" s="44">
        <v>13.2286</v>
      </c>
      <c r="Q49" s="44">
        <v>0</v>
      </c>
      <c r="R49" s="44">
        <v>0</v>
      </c>
      <c r="S49" s="44">
        <v>13.2286</v>
      </c>
    </row>
    <row r="50" spans="1:19" ht="15" hidden="1" customHeight="1" outlineLevel="1">
      <c r="A50" s="8">
        <v>41730</v>
      </c>
      <c r="B50" s="44">
        <v>27.1417</v>
      </c>
      <c r="C50" s="44">
        <v>28.441800000000001</v>
      </c>
      <c r="D50" s="44">
        <v>26.155100000000001</v>
      </c>
      <c r="E50" s="44">
        <v>25.212700000000002</v>
      </c>
      <c r="F50" s="44">
        <v>26.4618</v>
      </c>
      <c r="G50" s="44">
        <v>23.348199999999999</v>
      </c>
      <c r="H50" s="44">
        <v>27.1416</v>
      </c>
      <c r="I50" s="44">
        <v>28.441700000000001</v>
      </c>
      <c r="J50" s="44">
        <v>26.155100000000001</v>
      </c>
      <c r="K50" s="44">
        <v>25.212700000000002</v>
      </c>
      <c r="L50" s="44">
        <v>26.4618</v>
      </c>
      <c r="M50" s="44">
        <v>23.348199999999999</v>
      </c>
      <c r="N50" s="44">
        <v>33.932600000000001</v>
      </c>
      <c r="O50" s="44">
        <v>33.932600000000001</v>
      </c>
      <c r="P50" s="44">
        <v>0</v>
      </c>
      <c r="Q50" s="44">
        <v>0</v>
      </c>
      <c r="R50" s="44">
        <v>0</v>
      </c>
      <c r="S50" s="44" t="s">
        <v>271</v>
      </c>
    </row>
    <row r="51" spans="1:19" ht="15" hidden="1" customHeight="1" outlineLevel="1">
      <c r="A51" s="8">
        <v>41760</v>
      </c>
      <c r="B51" s="44">
        <v>26.681699999999999</v>
      </c>
      <c r="C51" s="44">
        <v>28.305299999999999</v>
      </c>
      <c r="D51" s="44">
        <v>25.026800000000001</v>
      </c>
      <c r="E51" s="44">
        <v>24.420500000000001</v>
      </c>
      <c r="F51" s="44">
        <v>25.2971</v>
      </c>
      <c r="G51" s="44">
        <v>19.13</v>
      </c>
      <c r="H51" s="44">
        <v>26.681699999999999</v>
      </c>
      <c r="I51" s="44">
        <v>28.3017</v>
      </c>
      <c r="J51" s="44">
        <v>25.0304</v>
      </c>
      <c r="K51" s="44">
        <v>24.420500000000001</v>
      </c>
      <c r="L51" s="44">
        <v>25.3017</v>
      </c>
      <c r="M51" s="44">
        <v>19.13</v>
      </c>
      <c r="N51" s="44">
        <v>26.456099999999999</v>
      </c>
      <c r="O51" s="44">
        <v>49.958300000000001</v>
      </c>
      <c r="P51" s="44">
        <v>13.07</v>
      </c>
      <c r="Q51" s="44">
        <v>0</v>
      </c>
      <c r="R51" s="44">
        <v>13.07</v>
      </c>
      <c r="S51" s="44">
        <v>0</v>
      </c>
    </row>
    <row r="52" spans="1:19" ht="15" hidden="1" customHeight="1" outlineLevel="1">
      <c r="A52" s="8">
        <v>41791</v>
      </c>
      <c r="B52" s="44">
        <v>26.4495</v>
      </c>
      <c r="C52" s="44">
        <v>28.162099999999999</v>
      </c>
      <c r="D52" s="44">
        <v>25.138400000000001</v>
      </c>
      <c r="E52" s="44">
        <v>25.758400000000002</v>
      </c>
      <c r="F52" s="44">
        <v>24.9377</v>
      </c>
      <c r="G52" s="44">
        <v>23.718399999999999</v>
      </c>
      <c r="H52" s="44">
        <v>26.449200000000001</v>
      </c>
      <c r="I52" s="44">
        <v>28.1615</v>
      </c>
      <c r="J52" s="44">
        <v>25.138400000000001</v>
      </c>
      <c r="K52" s="44">
        <v>25.758400000000002</v>
      </c>
      <c r="L52" s="44">
        <v>24.9377</v>
      </c>
      <c r="M52" s="44">
        <v>23.718399999999999</v>
      </c>
      <c r="N52" s="44">
        <v>36.327599999999997</v>
      </c>
      <c r="O52" s="44">
        <v>36.327599999999997</v>
      </c>
      <c r="P52" s="44">
        <v>0</v>
      </c>
      <c r="Q52" s="44">
        <v>0</v>
      </c>
      <c r="R52" s="44" t="s">
        <v>271</v>
      </c>
      <c r="S52" s="44" t="s">
        <v>271</v>
      </c>
    </row>
    <row r="53" spans="1:19" ht="15" hidden="1" customHeight="1" outlineLevel="1">
      <c r="A53" s="8">
        <v>41821</v>
      </c>
      <c r="B53" s="44">
        <v>26.590199999999999</v>
      </c>
      <c r="C53" s="44">
        <v>28.7072</v>
      </c>
      <c r="D53" s="44">
        <v>24.6938</v>
      </c>
      <c r="E53" s="44">
        <v>25.789200000000001</v>
      </c>
      <c r="F53" s="44">
        <v>24.7117</v>
      </c>
      <c r="G53" s="44">
        <v>11.5115</v>
      </c>
      <c r="H53" s="44">
        <v>26.611899999999999</v>
      </c>
      <c r="I53" s="44">
        <v>28.706800000000001</v>
      </c>
      <c r="J53" s="44">
        <v>24.7256</v>
      </c>
      <c r="K53" s="44">
        <v>25.789200000000001</v>
      </c>
      <c r="L53" s="44">
        <v>24.7117</v>
      </c>
      <c r="M53" s="44">
        <v>7.0650000000000004</v>
      </c>
      <c r="N53" s="44">
        <v>18.611999999999998</v>
      </c>
      <c r="O53" s="44">
        <v>45.609400000000001</v>
      </c>
      <c r="P53" s="44">
        <v>18.508600000000001</v>
      </c>
      <c r="Q53" s="44">
        <v>0</v>
      </c>
      <c r="R53" s="44">
        <v>0</v>
      </c>
      <c r="S53" s="44">
        <v>18.508600000000001</v>
      </c>
    </row>
    <row r="54" spans="1:19" hidden="1" outlineLevel="1" collapsed="1">
      <c r="A54" s="8">
        <v>41852</v>
      </c>
      <c r="B54" s="44">
        <v>25.427499999999998</v>
      </c>
      <c r="C54" s="44">
        <v>26.351500000000001</v>
      </c>
      <c r="D54" s="44">
        <v>24.153300000000002</v>
      </c>
      <c r="E54" s="44">
        <v>25.1067</v>
      </c>
      <c r="F54" s="44">
        <v>23.9314</v>
      </c>
      <c r="G54" s="44">
        <v>18.0078</v>
      </c>
      <c r="H54" s="44">
        <v>25.446400000000001</v>
      </c>
      <c r="I54" s="44">
        <v>26.351400000000002</v>
      </c>
      <c r="J54" s="44">
        <v>24.191700000000001</v>
      </c>
      <c r="K54" s="44">
        <v>25.1067</v>
      </c>
      <c r="L54" s="44">
        <v>23.9314</v>
      </c>
      <c r="M54" s="44">
        <v>18.631900000000002</v>
      </c>
      <c r="N54" s="44">
        <v>17.127199999999998</v>
      </c>
      <c r="O54" s="44">
        <v>33.812100000000001</v>
      </c>
      <c r="P54" s="44">
        <v>17.079999999999998</v>
      </c>
      <c r="Q54" s="44" t="s">
        <v>271</v>
      </c>
      <c r="R54" s="44" t="s">
        <v>271</v>
      </c>
      <c r="S54" s="44">
        <v>17.079999999999998</v>
      </c>
    </row>
    <row r="55" spans="1:19" hidden="1" outlineLevel="1" collapsed="1">
      <c r="A55" s="8">
        <v>41883</v>
      </c>
      <c r="B55" s="44">
        <v>24.623000000000001</v>
      </c>
      <c r="C55" s="44">
        <v>28.092400000000001</v>
      </c>
      <c r="D55" s="44">
        <v>19.205500000000001</v>
      </c>
      <c r="E55" s="44">
        <v>2.4628999999999999</v>
      </c>
      <c r="F55" s="44">
        <v>23.203800000000001</v>
      </c>
      <c r="G55" s="44">
        <v>13.6503</v>
      </c>
      <c r="H55" s="44">
        <v>24.611999999999998</v>
      </c>
      <c r="I55" s="44">
        <v>28.076799999999999</v>
      </c>
      <c r="J55" s="44">
        <v>19.205500000000001</v>
      </c>
      <c r="K55" s="44">
        <v>2.4628999999999999</v>
      </c>
      <c r="L55" s="44">
        <v>23.203800000000001</v>
      </c>
      <c r="M55" s="44">
        <v>13.6503</v>
      </c>
      <c r="N55" s="44">
        <v>49.928899999999999</v>
      </c>
      <c r="O55" s="44">
        <v>49.928899999999999</v>
      </c>
      <c r="P55" s="44">
        <v>0</v>
      </c>
      <c r="Q55" s="44">
        <v>0</v>
      </c>
      <c r="R55" s="44" t="s">
        <v>271</v>
      </c>
      <c r="S55" s="44" t="s">
        <v>271</v>
      </c>
    </row>
    <row r="56" spans="1:19" hidden="1" outlineLevel="1" collapsed="1">
      <c r="A56" s="8">
        <v>41913</v>
      </c>
      <c r="B56" s="44">
        <v>25.953199999999999</v>
      </c>
      <c r="C56" s="44">
        <v>28.478300000000001</v>
      </c>
      <c r="D56" s="44">
        <v>25.008600000000001</v>
      </c>
      <c r="E56" s="44">
        <v>23.858699999999999</v>
      </c>
      <c r="F56" s="44">
        <v>25.565999999999999</v>
      </c>
      <c r="G56" s="44">
        <v>10.728899999999999</v>
      </c>
      <c r="H56" s="44">
        <v>25.952400000000001</v>
      </c>
      <c r="I56" s="44">
        <v>28.4758</v>
      </c>
      <c r="J56" s="44">
        <v>25.008600000000001</v>
      </c>
      <c r="K56" s="44">
        <v>23.858699999999999</v>
      </c>
      <c r="L56" s="44">
        <v>25.565999999999999</v>
      </c>
      <c r="M56" s="44">
        <v>10.728899999999999</v>
      </c>
      <c r="N56" s="44">
        <v>44.812800000000003</v>
      </c>
      <c r="O56" s="44">
        <v>44.812800000000003</v>
      </c>
      <c r="P56" s="44">
        <v>0</v>
      </c>
      <c r="Q56" s="44">
        <v>0</v>
      </c>
      <c r="R56" s="44" t="s">
        <v>271</v>
      </c>
      <c r="S56" s="44" t="s">
        <v>271</v>
      </c>
    </row>
    <row r="57" spans="1:19" hidden="1" outlineLevel="1" collapsed="1">
      <c r="A57" s="8">
        <v>41944</v>
      </c>
      <c r="B57" s="44">
        <v>23.739799999999999</v>
      </c>
      <c r="C57" s="44">
        <v>29.226500000000001</v>
      </c>
      <c r="D57" s="44">
        <v>20.465299999999999</v>
      </c>
      <c r="E57" s="44">
        <v>23.6205</v>
      </c>
      <c r="F57" s="44">
        <v>20.741599999999998</v>
      </c>
      <c r="G57" s="44">
        <v>8.8690999999999995</v>
      </c>
      <c r="H57" s="44">
        <v>24.238700000000001</v>
      </c>
      <c r="I57" s="44">
        <v>29.226299999999998</v>
      </c>
      <c r="J57" s="44">
        <v>21.1356</v>
      </c>
      <c r="K57" s="44">
        <v>23.6205</v>
      </c>
      <c r="L57" s="44">
        <v>20.741599999999998</v>
      </c>
      <c r="M57" s="44">
        <v>24.294799999999999</v>
      </c>
      <c r="N57" s="44">
        <v>4.7274000000000003</v>
      </c>
      <c r="O57" s="44">
        <v>37.127200000000002</v>
      </c>
      <c r="P57" s="44">
        <v>4.7125000000000004</v>
      </c>
      <c r="Q57" s="44">
        <v>0</v>
      </c>
      <c r="R57" s="44" t="s">
        <v>271</v>
      </c>
      <c r="S57" s="44">
        <v>4.7125000000000004</v>
      </c>
    </row>
    <row r="58" spans="1:19" hidden="1" outlineLevel="1" collapsed="1">
      <c r="A58" s="8">
        <v>41974</v>
      </c>
      <c r="B58" s="44">
        <v>25.5654</v>
      </c>
      <c r="C58" s="44">
        <v>28.468900000000001</v>
      </c>
      <c r="D58" s="44">
        <v>18.988099999999999</v>
      </c>
      <c r="E58" s="44">
        <v>25.132300000000001</v>
      </c>
      <c r="F58" s="44">
        <v>18.689900000000002</v>
      </c>
      <c r="G58" s="44">
        <v>16.525300000000001</v>
      </c>
      <c r="H58" s="44">
        <v>25.605399999999999</v>
      </c>
      <c r="I58" s="44">
        <v>28.468800000000002</v>
      </c>
      <c r="J58" s="44">
        <v>19.060700000000001</v>
      </c>
      <c r="K58" s="44">
        <v>25.132300000000001</v>
      </c>
      <c r="L58" s="44">
        <v>18.689900000000002</v>
      </c>
      <c r="M58" s="44">
        <v>19.781600000000001</v>
      </c>
      <c r="N58" s="44">
        <v>10.9666</v>
      </c>
      <c r="O58" s="44">
        <v>37.238999999999997</v>
      </c>
      <c r="P58" s="44">
        <v>10.9046</v>
      </c>
      <c r="Q58" s="44">
        <v>0</v>
      </c>
      <c r="R58" s="44" t="s">
        <v>271</v>
      </c>
      <c r="S58" s="44">
        <v>10.9046</v>
      </c>
    </row>
    <row r="59" spans="1:19" hidden="1" outlineLevel="1" collapsed="1">
      <c r="A59" s="8">
        <v>42005</v>
      </c>
      <c r="B59" s="44">
        <v>25.154499999999999</v>
      </c>
      <c r="C59" s="44">
        <v>24.4724</v>
      </c>
      <c r="D59" s="44">
        <v>27.281199999999998</v>
      </c>
      <c r="E59" s="44">
        <v>29.990200000000002</v>
      </c>
      <c r="F59" s="44">
        <v>29.6356</v>
      </c>
      <c r="G59" s="44">
        <v>17.275600000000001</v>
      </c>
      <c r="H59" s="44">
        <v>25.380600000000001</v>
      </c>
      <c r="I59" s="44">
        <v>24.471800000000002</v>
      </c>
      <c r="J59" s="44">
        <v>28.440899999999999</v>
      </c>
      <c r="K59" s="44">
        <v>29.990200000000002</v>
      </c>
      <c r="L59" s="44">
        <v>29.6356</v>
      </c>
      <c r="M59" s="44">
        <v>20.1188</v>
      </c>
      <c r="N59" s="44">
        <v>12.8261</v>
      </c>
      <c r="O59" s="44">
        <v>36.5</v>
      </c>
      <c r="P59" s="44">
        <v>12.775499999999999</v>
      </c>
      <c r="Q59" s="44">
        <v>0</v>
      </c>
      <c r="R59" s="44" t="s">
        <v>271</v>
      </c>
      <c r="S59" s="44">
        <v>12.775499999999999</v>
      </c>
    </row>
    <row r="60" spans="1:19" hidden="1" outlineLevel="1" collapsed="1">
      <c r="A60" s="8">
        <v>42036</v>
      </c>
      <c r="B60" s="44">
        <v>22.5946</v>
      </c>
      <c r="C60" s="44">
        <v>27.402699999999999</v>
      </c>
      <c r="D60" s="44">
        <v>20.291399999999999</v>
      </c>
      <c r="E60" s="44">
        <v>23.4544</v>
      </c>
      <c r="F60" s="44">
        <v>19.946899999999999</v>
      </c>
      <c r="G60" s="44">
        <v>18.117000000000001</v>
      </c>
      <c r="H60" s="44">
        <v>22.650600000000001</v>
      </c>
      <c r="I60" s="44">
        <v>27.398399999999999</v>
      </c>
      <c r="J60" s="44">
        <v>20.353899999999999</v>
      </c>
      <c r="K60" s="44">
        <v>23.4544</v>
      </c>
      <c r="L60" s="44">
        <v>19.946899999999999</v>
      </c>
      <c r="M60" s="44">
        <v>18.852499999999999</v>
      </c>
      <c r="N60" s="44">
        <v>14.2798</v>
      </c>
      <c r="O60" s="44">
        <v>65.347499999999997</v>
      </c>
      <c r="P60" s="44">
        <v>14</v>
      </c>
      <c r="Q60" s="44">
        <v>0</v>
      </c>
      <c r="R60" s="44">
        <v>0</v>
      </c>
      <c r="S60" s="44">
        <v>14</v>
      </c>
    </row>
    <row r="61" spans="1:19" hidden="1" outlineLevel="1" collapsed="1">
      <c r="A61" s="8">
        <v>42064</v>
      </c>
      <c r="B61" s="44">
        <v>26.249300000000002</v>
      </c>
      <c r="C61" s="44">
        <v>28.986599999999999</v>
      </c>
      <c r="D61" s="44">
        <v>25.120100000000001</v>
      </c>
      <c r="E61" s="44">
        <v>25.0076</v>
      </c>
      <c r="F61" s="44">
        <v>25.641999999999999</v>
      </c>
      <c r="G61" s="44">
        <v>17.638100000000001</v>
      </c>
      <c r="H61" s="44">
        <v>26.2502</v>
      </c>
      <c r="I61" s="44">
        <v>28.990300000000001</v>
      </c>
      <c r="J61" s="44">
        <v>25.120100000000001</v>
      </c>
      <c r="K61" s="44">
        <v>25.0076</v>
      </c>
      <c r="L61" s="44">
        <v>25.641999999999999</v>
      </c>
      <c r="M61" s="44">
        <v>17.638100000000001</v>
      </c>
      <c r="N61" s="44">
        <v>9.0053000000000001</v>
      </c>
      <c r="O61" s="44">
        <v>9.0053000000000001</v>
      </c>
      <c r="P61" s="44" t="s">
        <v>271</v>
      </c>
      <c r="Q61" s="44" t="s">
        <v>271</v>
      </c>
      <c r="R61" s="44" t="s">
        <v>271</v>
      </c>
      <c r="S61" s="44" t="s">
        <v>271</v>
      </c>
    </row>
    <row r="62" spans="1:19" hidden="1" outlineLevel="1" collapsed="1">
      <c r="A62" s="8">
        <v>42095</v>
      </c>
      <c r="B62" s="44">
        <v>24.488199999999999</v>
      </c>
      <c r="C62" s="44">
        <v>29.104500000000002</v>
      </c>
      <c r="D62" s="44">
        <v>23.178899999999999</v>
      </c>
      <c r="E62" s="44">
        <v>25.1325</v>
      </c>
      <c r="F62" s="44">
        <v>23.118099999999998</v>
      </c>
      <c r="G62" s="44">
        <v>18.073499999999999</v>
      </c>
      <c r="H62" s="44">
        <v>24.484400000000001</v>
      </c>
      <c r="I62" s="44">
        <v>29.093800000000002</v>
      </c>
      <c r="J62" s="44">
        <v>23.178899999999999</v>
      </c>
      <c r="K62" s="44">
        <v>25.1325</v>
      </c>
      <c r="L62" s="44">
        <v>23.118099999999998</v>
      </c>
      <c r="M62" s="44">
        <v>18.073499999999999</v>
      </c>
      <c r="N62" s="44">
        <v>36.499099999999999</v>
      </c>
      <c r="O62" s="44">
        <v>36.499099999999999</v>
      </c>
      <c r="P62" s="44" t="s">
        <v>271</v>
      </c>
      <c r="Q62" s="44" t="s">
        <v>271</v>
      </c>
      <c r="R62" s="44" t="s">
        <v>271</v>
      </c>
      <c r="S62" s="44" t="s">
        <v>271</v>
      </c>
    </row>
    <row r="63" spans="1:19" hidden="1" outlineLevel="1" collapsed="1">
      <c r="A63" s="8">
        <v>42125</v>
      </c>
      <c r="B63" s="44">
        <v>20.335100000000001</v>
      </c>
      <c r="C63" s="44">
        <v>29.8155</v>
      </c>
      <c r="D63" s="44">
        <v>19.7683</v>
      </c>
      <c r="E63" s="44">
        <v>24.890499999999999</v>
      </c>
      <c r="F63" s="44">
        <v>21.732299999999999</v>
      </c>
      <c r="G63" s="44">
        <v>18.2119</v>
      </c>
      <c r="H63" s="44">
        <v>20.872499999999999</v>
      </c>
      <c r="I63" s="44">
        <v>29.815100000000001</v>
      </c>
      <c r="J63" s="44">
        <v>20.277100000000001</v>
      </c>
      <c r="K63" s="44">
        <v>24.890499999999999</v>
      </c>
      <c r="L63" s="44">
        <v>21.732299999999999</v>
      </c>
      <c r="M63" s="44">
        <v>18.8476</v>
      </c>
      <c r="N63" s="44">
        <v>15.2902</v>
      </c>
      <c r="O63" s="44">
        <v>35.895099999999999</v>
      </c>
      <c r="P63" s="44">
        <v>15.289300000000001</v>
      </c>
      <c r="Q63" s="44" t="s">
        <v>271</v>
      </c>
      <c r="R63" s="44" t="s">
        <v>271</v>
      </c>
      <c r="S63" s="44">
        <v>15.289300000000001</v>
      </c>
    </row>
    <row r="64" spans="1:19" hidden="1" outlineLevel="1" collapsed="1">
      <c r="A64" s="8">
        <v>42156</v>
      </c>
      <c r="B64" s="44">
        <v>26.992899999999999</v>
      </c>
      <c r="C64" s="44">
        <v>31.721499999999999</v>
      </c>
      <c r="D64" s="44">
        <v>25.637699999999999</v>
      </c>
      <c r="E64" s="44">
        <v>24.7882</v>
      </c>
      <c r="F64" s="44">
        <v>25.8596</v>
      </c>
      <c r="G64" s="44">
        <v>17.1768</v>
      </c>
      <c r="H64" s="44">
        <v>26.992899999999999</v>
      </c>
      <c r="I64" s="44">
        <v>31.721399999999999</v>
      </c>
      <c r="J64" s="44">
        <v>25.637699999999999</v>
      </c>
      <c r="K64" s="44">
        <v>24.7882</v>
      </c>
      <c r="L64" s="44">
        <v>25.8596</v>
      </c>
      <c r="M64" s="44">
        <v>17.1768</v>
      </c>
      <c r="N64" s="44">
        <v>35.041499999999999</v>
      </c>
      <c r="O64" s="44">
        <v>35.041499999999999</v>
      </c>
      <c r="P64" s="44" t="s">
        <v>271</v>
      </c>
      <c r="Q64" s="44" t="s">
        <v>271</v>
      </c>
      <c r="R64" s="44" t="s">
        <v>271</v>
      </c>
      <c r="S64" s="44" t="s">
        <v>271</v>
      </c>
    </row>
    <row r="65" spans="1:19" hidden="1" outlineLevel="1" collapsed="1">
      <c r="A65" s="8">
        <v>42186</v>
      </c>
      <c r="B65" s="44">
        <v>27.166</v>
      </c>
      <c r="C65" s="44">
        <v>31.588100000000001</v>
      </c>
      <c r="D65" s="44">
        <v>25.683900000000001</v>
      </c>
      <c r="E65" s="44">
        <v>25.086400000000001</v>
      </c>
      <c r="F65" s="44">
        <v>25.7331</v>
      </c>
      <c r="G65" s="44">
        <v>24.665199999999999</v>
      </c>
      <c r="H65" s="44">
        <v>27.166</v>
      </c>
      <c r="I65" s="44">
        <v>31.588000000000001</v>
      </c>
      <c r="J65" s="44">
        <v>25.683900000000001</v>
      </c>
      <c r="K65" s="44">
        <v>25.086400000000001</v>
      </c>
      <c r="L65" s="44">
        <v>25.7331</v>
      </c>
      <c r="M65" s="44">
        <v>24.665199999999999</v>
      </c>
      <c r="N65" s="44">
        <v>36.620600000000003</v>
      </c>
      <c r="O65" s="44">
        <v>36.620600000000003</v>
      </c>
      <c r="P65" s="44" t="s">
        <v>271</v>
      </c>
      <c r="Q65" s="44" t="s">
        <v>271</v>
      </c>
      <c r="R65" s="44" t="s">
        <v>271</v>
      </c>
      <c r="S65" s="44" t="s">
        <v>271</v>
      </c>
    </row>
    <row r="66" spans="1:19" hidden="1" outlineLevel="1" collapsed="1">
      <c r="A66" s="8">
        <v>42217</v>
      </c>
      <c r="B66" s="44">
        <v>27.191099999999999</v>
      </c>
      <c r="C66" s="44">
        <v>31.506</v>
      </c>
      <c r="D66" s="44">
        <v>25.760999999999999</v>
      </c>
      <c r="E66" s="44">
        <v>25.120899999999999</v>
      </c>
      <c r="F66" s="44">
        <v>25.777899999999999</v>
      </c>
      <c r="G66" s="44">
        <v>34.215400000000002</v>
      </c>
      <c r="H66" s="44">
        <v>27.191099999999999</v>
      </c>
      <c r="I66" s="44">
        <v>31.506</v>
      </c>
      <c r="J66" s="44">
        <v>25.760999999999999</v>
      </c>
      <c r="K66" s="44">
        <v>25.120899999999999</v>
      </c>
      <c r="L66" s="44">
        <v>25.777899999999999</v>
      </c>
      <c r="M66" s="44">
        <v>34.215400000000002</v>
      </c>
      <c r="N66" s="44">
        <v>37.294199999999996</v>
      </c>
      <c r="O66" s="44">
        <v>37.294199999999996</v>
      </c>
      <c r="P66" s="44" t="s">
        <v>271</v>
      </c>
      <c r="Q66" s="44" t="s">
        <v>271</v>
      </c>
      <c r="R66" s="44" t="s">
        <v>271</v>
      </c>
      <c r="S66" s="44" t="s">
        <v>271</v>
      </c>
    </row>
    <row r="67" spans="1:19" hidden="1" outlineLevel="1" collapsed="1">
      <c r="A67" s="8">
        <v>42248</v>
      </c>
      <c r="B67" s="44">
        <v>27.706299999999999</v>
      </c>
      <c r="C67" s="44">
        <v>33.495699999999999</v>
      </c>
      <c r="D67" s="44">
        <v>25.979099999999999</v>
      </c>
      <c r="E67" s="44">
        <v>25.173300000000001</v>
      </c>
      <c r="F67" s="44">
        <v>26.0489</v>
      </c>
      <c r="G67" s="44">
        <v>18.5245</v>
      </c>
      <c r="H67" s="44">
        <v>27.7059</v>
      </c>
      <c r="I67" s="44">
        <v>33.494799999999998</v>
      </c>
      <c r="J67" s="44">
        <v>25.979099999999999</v>
      </c>
      <c r="K67" s="44">
        <v>25.173300000000001</v>
      </c>
      <c r="L67" s="44">
        <v>26.0489</v>
      </c>
      <c r="M67" s="44">
        <v>18.5245</v>
      </c>
      <c r="N67" s="44">
        <v>39.907800000000002</v>
      </c>
      <c r="O67" s="44">
        <v>39.907800000000002</v>
      </c>
      <c r="P67" s="44" t="s">
        <v>271</v>
      </c>
      <c r="Q67" s="44" t="s">
        <v>271</v>
      </c>
      <c r="R67" s="44" t="s">
        <v>271</v>
      </c>
      <c r="S67" s="44" t="s">
        <v>271</v>
      </c>
    </row>
    <row r="68" spans="1:19" hidden="1" outlineLevel="1" collapsed="1">
      <c r="A68" s="8">
        <v>42278</v>
      </c>
      <c r="B68" s="44">
        <v>28.211400000000001</v>
      </c>
      <c r="C68" s="44">
        <v>34.826599999999999</v>
      </c>
      <c r="D68" s="44">
        <v>26.523399999999999</v>
      </c>
      <c r="E68" s="44">
        <v>25.226099999999999</v>
      </c>
      <c r="F68" s="44">
        <v>26.734300000000001</v>
      </c>
      <c r="G68" s="44">
        <v>13.9328</v>
      </c>
      <c r="H68" s="44">
        <v>28.3186</v>
      </c>
      <c r="I68" s="44">
        <v>34.8264</v>
      </c>
      <c r="J68" s="44">
        <v>26.642499999999998</v>
      </c>
      <c r="K68" s="44">
        <v>25.226099999999999</v>
      </c>
      <c r="L68" s="44">
        <v>26.734300000000001</v>
      </c>
      <c r="M68" s="44">
        <v>27.256499999999999</v>
      </c>
      <c r="N68" s="44">
        <v>13.8231</v>
      </c>
      <c r="O68" s="44">
        <v>39.738999999999997</v>
      </c>
      <c r="P68" s="44">
        <v>13.8</v>
      </c>
      <c r="Q68" s="44" t="s">
        <v>271</v>
      </c>
      <c r="R68" s="44" t="s">
        <v>271</v>
      </c>
      <c r="S68" s="44">
        <v>13.8</v>
      </c>
    </row>
    <row r="69" spans="1:19" hidden="1" outlineLevel="1" collapsed="1">
      <c r="A69" s="8">
        <v>42309</v>
      </c>
      <c r="B69" s="44">
        <v>27.018599999999999</v>
      </c>
      <c r="C69" s="44">
        <v>32.948599999999999</v>
      </c>
      <c r="D69" s="44">
        <v>25.667100000000001</v>
      </c>
      <c r="E69" s="44">
        <v>26.8066</v>
      </c>
      <c r="F69" s="44">
        <v>26.1373</v>
      </c>
      <c r="G69" s="44">
        <v>7.3888999999999996</v>
      </c>
      <c r="H69" s="44">
        <v>27.125</v>
      </c>
      <c r="I69" s="44">
        <v>32.947699999999998</v>
      </c>
      <c r="J69" s="44">
        <v>25.786100000000001</v>
      </c>
      <c r="K69" s="44">
        <v>26.8066</v>
      </c>
      <c r="L69" s="44">
        <v>26.1373</v>
      </c>
      <c r="M69" s="44">
        <v>4.9208999999999996</v>
      </c>
      <c r="N69" s="44">
        <v>12.6137</v>
      </c>
      <c r="O69" s="44">
        <v>39.988100000000003</v>
      </c>
      <c r="P69" s="44">
        <v>12.53</v>
      </c>
      <c r="Q69" s="44" t="s">
        <v>271</v>
      </c>
      <c r="R69" s="44" t="s">
        <v>271</v>
      </c>
      <c r="S69" s="44">
        <v>12.53</v>
      </c>
    </row>
    <row r="70" spans="1:19" hidden="1" outlineLevel="1" collapsed="1">
      <c r="A70" s="8">
        <v>42339</v>
      </c>
      <c r="B70" s="44">
        <v>28.033899999999999</v>
      </c>
      <c r="C70" s="44">
        <v>33.137</v>
      </c>
      <c r="D70" s="44">
        <v>27.163799999999998</v>
      </c>
      <c r="E70" s="44">
        <v>26.0227</v>
      </c>
      <c r="F70" s="44">
        <v>27.3658</v>
      </c>
      <c r="G70" s="44">
        <v>11.650399999999999</v>
      </c>
      <c r="H70" s="44">
        <v>28.107199999999999</v>
      </c>
      <c r="I70" s="44">
        <v>33.101799999999997</v>
      </c>
      <c r="J70" s="44">
        <v>27.253299999999999</v>
      </c>
      <c r="K70" s="44">
        <v>26.0227</v>
      </c>
      <c r="L70" s="44">
        <v>27.3658</v>
      </c>
      <c r="M70" s="44">
        <v>15.980499999999999</v>
      </c>
      <c r="N70" s="44">
        <v>12.277100000000001</v>
      </c>
      <c r="O70" s="44">
        <v>49.482599999999998</v>
      </c>
      <c r="P70" s="44">
        <v>9.5809999999999995</v>
      </c>
      <c r="Q70" s="44" t="s">
        <v>271</v>
      </c>
      <c r="R70" s="44" t="s">
        <v>271</v>
      </c>
      <c r="S70" s="44">
        <v>9.5809999999999995</v>
      </c>
    </row>
    <row r="71" spans="1:19" hidden="1" outlineLevel="1" collapsed="1">
      <c r="A71" s="8">
        <v>42370</v>
      </c>
      <c r="B71" s="44">
        <v>28.9529</v>
      </c>
      <c r="C71" s="44">
        <v>33.485500000000002</v>
      </c>
      <c r="D71" s="44">
        <v>26.7804</v>
      </c>
      <c r="E71" s="44">
        <v>26.3033</v>
      </c>
      <c r="F71" s="44">
        <v>27.182700000000001</v>
      </c>
      <c r="G71" s="44">
        <v>13.9354</v>
      </c>
      <c r="H71" s="44">
        <v>29.131699999999999</v>
      </c>
      <c r="I71" s="44">
        <v>33.485500000000002</v>
      </c>
      <c r="J71" s="44">
        <v>27.011500000000002</v>
      </c>
      <c r="K71" s="44">
        <v>26.3033</v>
      </c>
      <c r="L71" s="44">
        <v>27.182700000000001</v>
      </c>
      <c r="M71" s="44">
        <v>16.6691</v>
      </c>
      <c r="N71" s="44">
        <v>12.3126</v>
      </c>
      <c r="O71" s="44">
        <v>39.345100000000002</v>
      </c>
      <c r="P71" s="44">
        <v>12.311</v>
      </c>
      <c r="Q71" s="44" t="s">
        <v>271</v>
      </c>
      <c r="R71" s="44" t="s">
        <v>271</v>
      </c>
      <c r="S71" s="44">
        <v>12.311</v>
      </c>
    </row>
    <row r="72" spans="1:19" hidden="1" outlineLevel="1" collapsed="1">
      <c r="A72" s="8">
        <v>42401</v>
      </c>
      <c r="B72" s="44">
        <v>28.592099999999999</v>
      </c>
      <c r="C72" s="44">
        <v>33.086599999999997</v>
      </c>
      <c r="D72" s="44">
        <v>26.8718</v>
      </c>
      <c r="E72" s="44">
        <v>26.934100000000001</v>
      </c>
      <c r="F72" s="44">
        <v>27.0366</v>
      </c>
      <c r="G72" s="44">
        <v>14.439500000000001</v>
      </c>
      <c r="H72" s="44">
        <v>28.589200000000002</v>
      </c>
      <c r="I72" s="44">
        <v>33.078400000000002</v>
      </c>
      <c r="J72" s="44">
        <v>26.8718</v>
      </c>
      <c r="K72" s="44">
        <v>26.934100000000001</v>
      </c>
      <c r="L72" s="44">
        <v>27.0366</v>
      </c>
      <c r="M72" s="44">
        <v>14.439500000000001</v>
      </c>
      <c r="N72" s="44">
        <v>49.939100000000003</v>
      </c>
      <c r="O72" s="44">
        <v>49.939100000000003</v>
      </c>
      <c r="P72" s="44" t="s">
        <v>271</v>
      </c>
      <c r="Q72" s="44" t="s">
        <v>271</v>
      </c>
      <c r="R72" s="44" t="s">
        <v>271</v>
      </c>
      <c r="S72" s="44" t="s">
        <v>271</v>
      </c>
    </row>
    <row r="73" spans="1:19" hidden="1" outlineLevel="1" collapsed="1">
      <c r="A73" s="8">
        <v>42430</v>
      </c>
      <c r="B73" s="44">
        <v>28.370200000000001</v>
      </c>
      <c r="C73" s="44">
        <v>32.399799999999999</v>
      </c>
      <c r="D73" s="44">
        <v>26.875</v>
      </c>
      <c r="E73" s="44">
        <v>28.122399999999999</v>
      </c>
      <c r="F73" s="44">
        <v>27.303799999999999</v>
      </c>
      <c r="G73" s="44">
        <v>5.5201000000000002</v>
      </c>
      <c r="H73" s="44">
        <v>28.370200000000001</v>
      </c>
      <c r="I73" s="44">
        <v>32.399700000000003</v>
      </c>
      <c r="J73" s="44">
        <v>26.875</v>
      </c>
      <c r="K73" s="44">
        <v>28.122399999999999</v>
      </c>
      <c r="L73" s="44">
        <v>27.303799999999999</v>
      </c>
      <c r="M73" s="44">
        <v>5.5201000000000002</v>
      </c>
      <c r="N73" s="44">
        <v>37.357999999999997</v>
      </c>
      <c r="O73" s="44">
        <v>37.357999999999997</v>
      </c>
      <c r="P73" s="44" t="s">
        <v>271</v>
      </c>
      <c r="Q73" s="44" t="s">
        <v>271</v>
      </c>
      <c r="R73" s="44" t="s">
        <v>271</v>
      </c>
      <c r="S73" s="44" t="s">
        <v>271</v>
      </c>
    </row>
    <row r="74" spans="1:19" hidden="1" outlineLevel="1" collapsed="1">
      <c r="A74" s="8">
        <v>42461</v>
      </c>
      <c r="B74" s="44">
        <v>28.071100000000001</v>
      </c>
      <c r="C74" s="44">
        <v>32.249200000000002</v>
      </c>
      <c r="D74" s="44">
        <v>26.869199999999999</v>
      </c>
      <c r="E74" s="44">
        <v>26.6953</v>
      </c>
      <c r="F74" s="44">
        <v>26.9678</v>
      </c>
      <c r="G74" s="44">
        <v>19.496400000000001</v>
      </c>
      <c r="H74" s="44">
        <v>28.071100000000001</v>
      </c>
      <c r="I74" s="44">
        <v>32.249200000000002</v>
      </c>
      <c r="J74" s="44">
        <v>26.869199999999999</v>
      </c>
      <c r="K74" s="44">
        <v>26.6953</v>
      </c>
      <c r="L74" s="44">
        <v>26.9678</v>
      </c>
      <c r="M74" s="44">
        <v>19.496400000000001</v>
      </c>
      <c r="N74" s="44">
        <v>39.100299999999997</v>
      </c>
      <c r="O74" s="44">
        <v>39.100299999999997</v>
      </c>
      <c r="P74" s="44" t="s">
        <v>271</v>
      </c>
      <c r="Q74" s="44" t="s">
        <v>271</v>
      </c>
      <c r="R74" s="44" t="s">
        <v>271</v>
      </c>
      <c r="S74" s="44" t="s">
        <v>271</v>
      </c>
    </row>
    <row r="75" spans="1:19" hidden="1" outlineLevel="1" collapsed="1">
      <c r="A75" s="8">
        <v>42491</v>
      </c>
      <c r="B75" s="44">
        <v>28.564299999999999</v>
      </c>
      <c r="C75" s="44">
        <v>31.827200000000001</v>
      </c>
      <c r="D75" s="44">
        <v>27.528700000000001</v>
      </c>
      <c r="E75" s="44">
        <v>31.779900000000001</v>
      </c>
      <c r="F75" s="44">
        <v>27.1953</v>
      </c>
      <c r="G75" s="44">
        <v>26.988700000000001</v>
      </c>
      <c r="H75" s="44">
        <v>28.553000000000001</v>
      </c>
      <c r="I75" s="44">
        <v>31.787400000000002</v>
      </c>
      <c r="J75" s="44">
        <v>27.528700000000001</v>
      </c>
      <c r="K75" s="44">
        <v>31.779900000000001</v>
      </c>
      <c r="L75" s="44">
        <v>27.1953</v>
      </c>
      <c r="M75" s="44">
        <v>26.988700000000001</v>
      </c>
      <c r="N75" s="44">
        <v>49.778599999999997</v>
      </c>
      <c r="O75" s="44">
        <v>49.778599999999997</v>
      </c>
      <c r="P75" s="44" t="s">
        <v>271</v>
      </c>
      <c r="Q75" s="44" t="s">
        <v>271</v>
      </c>
      <c r="R75" s="44" t="s">
        <v>271</v>
      </c>
      <c r="S75" s="44" t="s">
        <v>271</v>
      </c>
    </row>
    <row r="76" spans="1:19" hidden="1" outlineLevel="1" collapsed="1">
      <c r="A76" s="8">
        <v>42522</v>
      </c>
      <c r="B76" s="44">
        <v>26.937799999999999</v>
      </c>
      <c r="C76" s="44">
        <v>29.904900000000001</v>
      </c>
      <c r="D76" s="44">
        <v>25.902899999999999</v>
      </c>
      <c r="E76" s="44">
        <v>18.3628</v>
      </c>
      <c r="F76" s="44">
        <v>27.0091</v>
      </c>
      <c r="G76" s="44">
        <v>3.7099000000000002</v>
      </c>
      <c r="H76" s="44">
        <v>26.937799999999999</v>
      </c>
      <c r="I76" s="44">
        <v>29.904900000000001</v>
      </c>
      <c r="J76" s="44">
        <v>25.902899999999999</v>
      </c>
      <c r="K76" s="44">
        <v>18.3628</v>
      </c>
      <c r="L76" s="44">
        <v>27.0091</v>
      </c>
      <c r="M76" s="44">
        <v>3.7099000000000002</v>
      </c>
      <c r="N76" s="44">
        <v>37.6008</v>
      </c>
      <c r="O76" s="44">
        <v>37.6008</v>
      </c>
      <c r="P76" s="44" t="s">
        <v>271</v>
      </c>
      <c r="Q76" s="44" t="s">
        <v>271</v>
      </c>
      <c r="R76" s="44" t="s">
        <v>271</v>
      </c>
      <c r="S76" s="44" t="s">
        <v>271</v>
      </c>
    </row>
    <row r="77" spans="1:19" hidden="1" outlineLevel="1" collapsed="1">
      <c r="A77" s="8">
        <v>42552</v>
      </c>
      <c r="B77" s="44">
        <v>27.901800000000001</v>
      </c>
      <c r="C77" s="44">
        <v>30.307099999999998</v>
      </c>
      <c r="D77" s="44">
        <v>26.9221</v>
      </c>
      <c r="E77" s="44">
        <v>27.503299999999999</v>
      </c>
      <c r="F77" s="44">
        <v>26.9727</v>
      </c>
      <c r="G77" s="44">
        <v>4.0533000000000001</v>
      </c>
      <c r="H77" s="44">
        <v>27.901800000000001</v>
      </c>
      <c r="I77" s="44">
        <v>30.307099999999998</v>
      </c>
      <c r="J77" s="44">
        <v>26.9221</v>
      </c>
      <c r="K77" s="44">
        <v>27.503299999999999</v>
      </c>
      <c r="L77" s="44">
        <v>26.9727</v>
      </c>
      <c r="M77" s="44">
        <v>4.0533000000000001</v>
      </c>
      <c r="N77" s="44">
        <v>39.682400000000001</v>
      </c>
      <c r="O77" s="44">
        <v>39.682400000000001</v>
      </c>
      <c r="P77" s="44" t="s">
        <v>271</v>
      </c>
      <c r="Q77" s="44" t="s">
        <v>271</v>
      </c>
      <c r="R77" s="44" t="s">
        <v>271</v>
      </c>
      <c r="S77" s="44" t="s">
        <v>271</v>
      </c>
    </row>
    <row r="78" spans="1:19" hidden="1" outlineLevel="1" collapsed="1">
      <c r="A78" s="8">
        <v>42583</v>
      </c>
      <c r="B78" s="44">
        <v>28.636800000000001</v>
      </c>
      <c r="C78" s="44">
        <v>31.094200000000001</v>
      </c>
      <c r="D78" s="44">
        <v>27.083500000000001</v>
      </c>
      <c r="E78" s="44">
        <v>23.431699999999999</v>
      </c>
      <c r="F78" s="44">
        <v>27.541499999999999</v>
      </c>
      <c r="G78" s="44">
        <v>27.317399999999999</v>
      </c>
      <c r="H78" s="44">
        <v>28.632200000000001</v>
      </c>
      <c r="I78" s="44">
        <v>31.084099999999999</v>
      </c>
      <c r="J78" s="44">
        <v>27.083500000000001</v>
      </c>
      <c r="K78" s="44">
        <v>23.431699999999999</v>
      </c>
      <c r="L78" s="44">
        <v>27.541499999999999</v>
      </c>
      <c r="M78" s="44">
        <v>27.317399999999999</v>
      </c>
      <c r="N78" s="44">
        <v>45.006100000000004</v>
      </c>
      <c r="O78" s="44">
        <v>45.006100000000004</v>
      </c>
      <c r="P78" s="44" t="s">
        <v>271</v>
      </c>
      <c r="Q78" s="44" t="s">
        <v>271</v>
      </c>
      <c r="R78" s="44" t="s">
        <v>271</v>
      </c>
      <c r="S78" s="44" t="s">
        <v>271</v>
      </c>
    </row>
    <row r="79" spans="1:19" hidden="1" outlineLevel="1" collapsed="1">
      <c r="A79" s="8">
        <v>42614</v>
      </c>
      <c r="B79" s="44">
        <v>26.4633</v>
      </c>
      <c r="C79" s="44">
        <v>30.4848</v>
      </c>
      <c r="D79" s="44">
        <v>24.8842</v>
      </c>
      <c r="E79" s="44">
        <v>29.459299999999999</v>
      </c>
      <c r="F79" s="44">
        <v>27.267299999999999</v>
      </c>
      <c r="G79" s="44">
        <v>0.20250000000000001</v>
      </c>
      <c r="H79" s="44">
        <v>26.460999999999999</v>
      </c>
      <c r="I79" s="44">
        <v>30.478000000000002</v>
      </c>
      <c r="J79" s="44">
        <v>24.8842</v>
      </c>
      <c r="K79" s="44">
        <v>29.459299999999999</v>
      </c>
      <c r="L79" s="44">
        <v>27.267299999999999</v>
      </c>
      <c r="M79" s="44">
        <v>0.20250000000000001</v>
      </c>
      <c r="N79" s="44">
        <v>49.823900000000002</v>
      </c>
      <c r="O79" s="44">
        <v>49.823900000000002</v>
      </c>
      <c r="P79" s="44" t="s">
        <v>271</v>
      </c>
      <c r="Q79" s="44" t="s">
        <v>271</v>
      </c>
      <c r="R79" s="44" t="s">
        <v>271</v>
      </c>
      <c r="S79" s="44" t="s">
        <v>271</v>
      </c>
    </row>
    <row r="80" spans="1:19" hidden="1" outlineLevel="1" collapsed="1">
      <c r="A80" s="8">
        <v>42644</v>
      </c>
      <c r="B80" s="44">
        <v>27.8687</v>
      </c>
      <c r="C80" s="44">
        <v>31.11</v>
      </c>
      <c r="D80" s="44">
        <v>26.901700000000002</v>
      </c>
      <c r="E80" s="44">
        <v>20.1309</v>
      </c>
      <c r="F80" s="44">
        <v>27.7181</v>
      </c>
      <c r="G80" s="44">
        <v>22.418600000000001</v>
      </c>
      <c r="H80" s="44">
        <v>27.860299999999999</v>
      </c>
      <c r="I80" s="44">
        <v>31.079699999999999</v>
      </c>
      <c r="J80" s="44">
        <v>26.901700000000002</v>
      </c>
      <c r="K80" s="44">
        <v>20.1309</v>
      </c>
      <c r="L80" s="44">
        <v>27.7181</v>
      </c>
      <c r="M80" s="44">
        <v>22.418600000000001</v>
      </c>
      <c r="N80" s="44">
        <v>46.1372</v>
      </c>
      <c r="O80" s="44">
        <v>46.1372</v>
      </c>
      <c r="P80" s="44" t="s">
        <v>271</v>
      </c>
      <c r="Q80" s="44" t="s">
        <v>271</v>
      </c>
      <c r="R80" s="44" t="s">
        <v>271</v>
      </c>
      <c r="S80" s="44" t="s">
        <v>271</v>
      </c>
    </row>
    <row r="81" spans="1:19" hidden="1" outlineLevel="1" collapsed="1">
      <c r="A81" s="8">
        <v>42675</v>
      </c>
      <c r="B81" s="44">
        <v>28.434000000000001</v>
      </c>
      <c r="C81" s="44">
        <v>30.2485</v>
      </c>
      <c r="D81" s="44">
        <v>27.479299999999999</v>
      </c>
      <c r="E81" s="44">
        <v>27.7989</v>
      </c>
      <c r="F81" s="44">
        <v>27.445499999999999</v>
      </c>
      <c r="G81" s="44">
        <v>34.173099999999998</v>
      </c>
      <c r="H81" s="44">
        <v>28.433</v>
      </c>
      <c r="I81" s="44">
        <v>30.245799999999999</v>
      </c>
      <c r="J81" s="44">
        <v>27.479299999999999</v>
      </c>
      <c r="K81" s="44">
        <v>27.7989</v>
      </c>
      <c r="L81" s="44">
        <v>27.445499999999999</v>
      </c>
      <c r="M81" s="44">
        <v>34.173099999999998</v>
      </c>
      <c r="N81" s="44">
        <v>49.997</v>
      </c>
      <c r="O81" s="44">
        <v>49.997</v>
      </c>
      <c r="P81" s="44" t="s">
        <v>271</v>
      </c>
      <c r="Q81" s="44" t="s">
        <v>271</v>
      </c>
      <c r="R81" s="44" t="s">
        <v>271</v>
      </c>
      <c r="S81" s="44" t="s">
        <v>271</v>
      </c>
    </row>
    <row r="82" spans="1:19" hidden="1" outlineLevel="1" collapsed="1">
      <c r="A82" s="8">
        <v>42705</v>
      </c>
      <c r="B82" s="44">
        <v>28.0776</v>
      </c>
      <c r="C82" s="44">
        <v>30.903099999999998</v>
      </c>
      <c r="D82" s="44">
        <v>27.002700000000001</v>
      </c>
      <c r="E82" s="44">
        <v>26.099499999999999</v>
      </c>
      <c r="F82" s="44">
        <v>27.092300000000002</v>
      </c>
      <c r="G82" s="44">
        <v>32.424300000000002</v>
      </c>
      <c r="H82" s="44">
        <v>28.0761</v>
      </c>
      <c r="I82" s="44">
        <v>30.898399999999999</v>
      </c>
      <c r="J82" s="44">
        <v>27.002700000000001</v>
      </c>
      <c r="K82" s="44">
        <v>26.099499999999999</v>
      </c>
      <c r="L82" s="44">
        <v>27.092300000000002</v>
      </c>
      <c r="M82" s="44">
        <v>32.424300000000002</v>
      </c>
      <c r="N82" s="44">
        <v>49.898400000000002</v>
      </c>
      <c r="O82" s="44">
        <v>49.898400000000002</v>
      </c>
      <c r="P82" s="44" t="s">
        <v>271</v>
      </c>
      <c r="Q82" s="44" t="s">
        <v>271</v>
      </c>
      <c r="R82" s="44" t="s">
        <v>271</v>
      </c>
      <c r="S82" s="44" t="s">
        <v>271</v>
      </c>
    </row>
    <row r="83" spans="1:19" hidden="1" outlineLevel="1" collapsed="1">
      <c r="A83" s="8">
        <v>42736</v>
      </c>
      <c r="B83" s="44">
        <v>28.4938</v>
      </c>
      <c r="C83" s="44">
        <v>30.4895</v>
      </c>
      <c r="D83" s="44">
        <v>27.473400000000002</v>
      </c>
      <c r="E83" s="44">
        <v>26.218900000000001</v>
      </c>
      <c r="F83" s="44">
        <v>27.587199999999999</v>
      </c>
      <c r="G83" s="44">
        <v>25.261399999999998</v>
      </c>
      <c r="H83" s="44">
        <v>28.480899999999998</v>
      </c>
      <c r="I83" s="44">
        <v>30.454799999999999</v>
      </c>
      <c r="J83" s="44">
        <v>27.473400000000002</v>
      </c>
      <c r="K83" s="44">
        <v>26.218900000000001</v>
      </c>
      <c r="L83" s="44">
        <v>27.587199999999999</v>
      </c>
      <c r="M83" s="44">
        <v>25.261399999999998</v>
      </c>
      <c r="N83" s="44">
        <v>49.999499999999998</v>
      </c>
      <c r="O83" s="44">
        <v>49.999499999999998</v>
      </c>
      <c r="P83" s="44" t="s">
        <v>271</v>
      </c>
      <c r="Q83" s="44" t="s">
        <v>271</v>
      </c>
      <c r="R83" s="44" t="s">
        <v>271</v>
      </c>
      <c r="S83" s="44" t="s">
        <v>271</v>
      </c>
    </row>
    <row r="84" spans="1:19" hidden="1" outlineLevel="1" collapsed="1">
      <c r="A84" s="8">
        <v>42767</v>
      </c>
      <c r="B84" s="44">
        <v>28.661000000000001</v>
      </c>
      <c r="C84" s="44">
        <v>30.1922</v>
      </c>
      <c r="D84" s="44">
        <v>27.5229</v>
      </c>
      <c r="E84" s="44">
        <v>28.5566</v>
      </c>
      <c r="F84" s="44">
        <v>27.433299999999999</v>
      </c>
      <c r="G84" s="44">
        <v>25.171099999999999</v>
      </c>
      <c r="H84" s="44">
        <v>28.661000000000001</v>
      </c>
      <c r="I84" s="44">
        <v>30.1922</v>
      </c>
      <c r="J84" s="44">
        <v>27.5229</v>
      </c>
      <c r="K84" s="44">
        <v>28.5566</v>
      </c>
      <c r="L84" s="44">
        <v>27.433299999999999</v>
      </c>
      <c r="M84" s="44">
        <v>25.171099999999999</v>
      </c>
      <c r="N84" s="44">
        <v>36.5</v>
      </c>
      <c r="O84" s="44">
        <v>36.5</v>
      </c>
      <c r="P84" s="44" t="s">
        <v>271</v>
      </c>
      <c r="Q84" s="44" t="s">
        <v>271</v>
      </c>
      <c r="R84" s="44" t="s">
        <v>271</v>
      </c>
      <c r="S84" s="44" t="s">
        <v>271</v>
      </c>
    </row>
    <row r="85" spans="1:19" hidden="1" outlineLevel="1" collapsed="1">
      <c r="A85" s="8">
        <v>42795</v>
      </c>
      <c r="B85" s="44">
        <v>27.081800000000001</v>
      </c>
      <c r="C85" s="44">
        <v>30.462900000000001</v>
      </c>
      <c r="D85" s="44">
        <v>25.515699999999999</v>
      </c>
      <c r="E85" s="44">
        <v>22.7667</v>
      </c>
      <c r="F85" s="44">
        <v>25.776199999999999</v>
      </c>
      <c r="G85" s="44">
        <v>37.339100000000002</v>
      </c>
      <c r="H85" s="44">
        <v>27.054200000000002</v>
      </c>
      <c r="I85" s="44">
        <v>30.388400000000001</v>
      </c>
      <c r="J85" s="44">
        <v>25.515699999999999</v>
      </c>
      <c r="K85" s="44">
        <v>22.7667</v>
      </c>
      <c r="L85" s="44">
        <v>25.776199999999999</v>
      </c>
      <c r="M85" s="44">
        <v>37.339100000000002</v>
      </c>
      <c r="N85" s="44">
        <v>49.996899999999997</v>
      </c>
      <c r="O85" s="44">
        <v>49.996899999999997</v>
      </c>
      <c r="P85" s="44" t="s">
        <v>271</v>
      </c>
      <c r="Q85" s="44" t="s">
        <v>271</v>
      </c>
      <c r="R85" s="44" t="s">
        <v>271</v>
      </c>
      <c r="S85" s="44" t="s">
        <v>271</v>
      </c>
    </row>
    <row r="86" spans="1:19" hidden="1" outlineLevel="1" collapsed="1">
      <c r="A86" s="8">
        <v>42826</v>
      </c>
      <c r="B86" s="44">
        <v>26.7987</v>
      </c>
      <c r="C86" s="44">
        <v>29.9833</v>
      </c>
      <c r="D86" s="44">
        <v>25.969200000000001</v>
      </c>
      <c r="E86" s="44">
        <v>25.376100000000001</v>
      </c>
      <c r="F86" s="44">
        <v>26.035</v>
      </c>
      <c r="G86" s="44">
        <v>25.122499999999999</v>
      </c>
      <c r="H86" s="44">
        <v>26.7987</v>
      </c>
      <c r="I86" s="44">
        <v>29.9833</v>
      </c>
      <c r="J86" s="44">
        <v>25.969200000000001</v>
      </c>
      <c r="K86" s="44">
        <v>25.376100000000001</v>
      </c>
      <c r="L86" s="44">
        <v>26.035</v>
      </c>
      <c r="M86" s="44">
        <v>25.122499999999999</v>
      </c>
      <c r="N86" s="44">
        <v>37.191699999999997</v>
      </c>
      <c r="O86" s="44">
        <v>37.191699999999997</v>
      </c>
      <c r="P86" s="44" t="s">
        <v>271</v>
      </c>
      <c r="Q86" s="44" t="s">
        <v>271</v>
      </c>
      <c r="R86" s="44" t="s">
        <v>271</v>
      </c>
      <c r="S86" s="44" t="s">
        <v>271</v>
      </c>
    </row>
    <row r="87" spans="1:19" hidden="1" outlineLevel="1" collapsed="1">
      <c r="A87" s="8">
        <v>42856</v>
      </c>
      <c r="B87" s="44">
        <v>27.100999999999999</v>
      </c>
      <c r="C87" s="44">
        <v>29.750699999999998</v>
      </c>
      <c r="D87" s="44">
        <v>26.040299999999998</v>
      </c>
      <c r="E87" s="44">
        <v>19.367000000000001</v>
      </c>
      <c r="F87" s="44">
        <v>27.227499999999999</v>
      </c>
      <c r="G87" s="44">
        <v>27.798999999999999</v>
      </c>
      <c r="H87" s="44">
        <v>27.075099999999999</v>
      </c>
      <c r="I87" s="44">
        <v>29.6706</v>
      </c>
      <c r="J87" s="44">
        <v>26.040299999999998</v>
      </c>
      <c r="K87" s="44">
        <v>19.367000000000001</v>
      </c>
      <c r="L87" s="44">
        <v>27.227499999999999</v>
      </c>
      <c r="M87" s="44">
        <v>27.798999999999999</v>
      </c>
      <c r="N87" s="44">
        <v>49.965299999999999</v>
      </c>
      <c r="O87" s="44">
        <v>49.965299999999999</v>
      </c>
      <c r="P87" s="44" t="s">
        <v>271</v>
      </c>
      <c r="Q87" s="44" t="s">
        <v>271</v>
      </c>
      <c r="R87" s="44" t="s">
        <v>271</v>
      </c>
      <c r="S87" s="44" t="s">
        <v>271</v>
      </c>
    </row>
    <row r="88" spans="1:19" hidden="1" outlineLevel="1" collapsed="1">
      <c r="A88" s="8">
        <v>42887</v>
      </c>
      <c r="B88" s="44">
        <v>26.9557</v>
      </c>
      <c r="C88" s="44">
        <v>29.765599999999999</v>
      </c>
      <c r="D88" s="44">
        <v>25.9923</v>
      </c>
      <c r="E88" s="44">
        <v>25.186599999999999</v>
      </c>
      <c r="F88" s="44">
        <v>26.3462</v>
      </c>
      <c r="G88" s="44">
        <v>21.352399999999999</v>
      </c>
      <c r="H88" s="44">
        <v>26.942</v>
      </c>
      <c r="I88" s="44">
        <v>29.718399999999999</v>
      </c>
      <c r="J88" s="44">
        <v>25.9923</v>
      </c>
      <c r="K88" s="44">
        <v>25.186599999999999</v>
      </c>
      <c r="L88" s="44">
        <v>26.3462</v>
      </c>
      <c r="M88" s="44">
        <v>21.352399999999999</v>
      </c>
      <c r="N88" s="44">
        <v>49.991100000000003</v>
      </c>
      <c r="O88" s="44">
        <v>49.991100000000003</v>
      </c>
      <c r="P88" s="44" t="s">
        <v>271</v>
      </c>
      <c r="Q88" s="44" t="s">
        <v>271</v>
      </c>
      <c r="R88" s="44" t="s">
        <v>271</v>
      </c>
      <c r="S88" s="44" t="s">
        <v>271</v>
      </c>
    </row>
    <row r="89" spans="1:19" hidden="1" outlineLevel="1" collapsed="1">
      <c r="A89" s="8">
        <v>42917</v>
      </c>
      <c r="B89" s="44">
        <v>25.909300000000002</v>
      </c>
      <c r="C89" s="44">
        <v>30.043500000000002</v>
      </c>
      <c r="D89" s="44">
        <v>24.543600000000001</v>
      </c>
      <c r="E89" s="44">
        <v>17.019500000000001</v>
      </c>
      <c r="F89" s="44">
        <v>26.319900000000001</v>
      </c>
      <c r="G89" s="44">
        <v>32.229900000000001</v>
      </c>
      <c r="H89" s="44">
        <v>25.9054</v>
      </c>
      <c r="I89" s="44">
        <v>30.0304</v>
      </c>
      <c r="J89" s="44">
        <v>24.543600000000001</v>
      </c>
      <c r="K89" s="44">
        <v>17.019500000000001</v>
      </c>
      <c r="L89" s="44">
        <v>26.319900000000001</v>
      </c>
      <c r="M89" s="44">
        <v>32.229900000000001</v>
      </c>
      <c r="N89" s="44">
        <v>49.968000000000004</v>
      </c>
      <c r="O89" s="44">
        <v>49.968000000000004</v>
      </c>
      <c r="P89" s="44" t="s">
        <v>271</v>
      </c>
      <c r="Q89" s="44" t="s">
        <v>271</v>
      </c>
      <c r="R89" s="44" t="s">
        <v>271</v>
      </c>
      <c r="S89" s="44" t="s">
        <v>271</v>
      </c>
    </row>
    <row r="90" spans="1:19" hidden="1" outlineLevel="1" collapsed="1">
      <c r="A90" s="8">
        <v>42948</v>
      </c>
      <c r="B90" s="44">
        <v>24.852399999999999</v>
      </c>
      <c r="C90" s="44">
        <v>30.049600000000002</v>
      </c>
      <c r="D90" s="44">
        <v>23.224599999999999</v>
      </c>
      <c r="E90" s="44">
        <v>13.131</v>
      </c>
      <c r="F90" s="44">
        <v>25.742999999999999</v>
      </c>
      <c r="G90" s="44">
        <v>19.794599999999999</v>
      </c>
      <c r="H90" s="44">
        <v>24.850999999999999</v>
      </c>
      <c r="I90" s="44">
        <v>30.045000000000002</v>
      </c>
      <c r="J90" s="44">
        <v>23.224599999999999</v>
      </c>
      <c r="K90" s="44">
        <v>13.131</v>
      </c>
      <c r="L90" s="44">
        <v>25.742999999999999</v>
      </c>
      <c r="M90" s="44">
        <v>19.794599999999999</v>
      </c>
      <c r="N90" s="44">
        <v>49.898899999999998</v>
      </c>
      <c r="O90" s="44">
        <v>49.898899999999998</v>
      </c>
      <c r="P90" s="44" t="s">
        <v>271</v>
      </c>
      <c r="Q90" s="44" t="s">
        <v>271</v>
      </c>
      <c r="R90" s="44" t="s">
        <v>271</v>
      </c>
      <c r="S90" s="44" t="s">
        <v>271</v>
      </c>
    </row>
    <row r="91" spans="1:19" hidden="1" outlineLevel="1" collapsed="1">
      <c r="A91" s="8">
        <v>42979</v>
      </c>
      <c r="B91" s="44">
        <v>26.658899999999999</v>
      </c>
      <c r="C91" s="44">
        <v>30.924399999999999</v>
      </c>
      <c r="D91" s="44">
        <v>25.602799999999998</v>
      </c>
      <c r="E91" s="44">
        <v>23.582999999999998</v>
      </c>
      <c r="F91" s="44">
        <v>26.028500000000001</v>
      </c>
      <c r="G91" s="44">
        <v>24.641100000000002</v>
      </c>
      <c r="H91" s="44">
        <v>26.655799999999999</v>
      </c>
      <c r="I91" s="44">
        <v>30.9116</v>
      </c>
      <c r="J91" s="44">
        <v>25.602799999999998</v>
      </c>
      <c r="K91" s="44">
        <v>23.582999999999998</v>
      </c>
      <c r="L91" s="44">
        <v>26.028500000000001</v>
      </c>
      <c r="M91" s="44">
        <v>24.641100000000002</v>
      </c>
      <c r="N91" s="44">
        <v>49.967300000000002</v>
      </c>
      <c r="O91" s="44">
        <v>49.967300000000002</v>
      </c>
      <c r="P91" s="44">
        <v>0</v>
      </c>
      <c r="Q91" s="44">
        <v>0</v>
      </c>
      <c r="R91" s="44" t="s">
        <v>271</v>
      </c>
      <c r="S91" s="44" t="s">
        <v>271</v>
      </c>
    </row>
    <row r="92" spans="1:19" hidden="1" outlineLevel="1" collapsed="1">
      <c r="A92" s="8">
        <v>43009</v>
      </c>
      <c r="B92" s="44">
        <v>28.154199999999999</v>
      </c>
      <c r="C92" s="44">
        <v>33.862099999999998</v>
      </c>
      <c r="D92" s="44">
        <v>26.6098</v>
      </c>
      <c r="E92" s="44">
        <v>23.2148</v>
      </c>
      <c r="F92" s="44">
        <v>27.378399999999999</v>
      </c>
      <c r="G92" s="44">
        <v>22.552099999999999</v>
      </c>
      <c r="H92" s="44">
        <v>28.149000000000001</v>
      </c>
      <c r="I92" s="44">
        <v>33.844000000000001</v>
      </c>
      <c r="J92" s="44">
        <v>26.6098</v>
      </c>
      <c r="K92" s="44">
        <v>23.2148</v>
      </c>
      <c r="L92" s="44">
        <v>27.378399999999999</v>
      </c>
      <c r="M92" s="44">
        <v>22.552099999999999</v>
      </c>
      <c r="N92" s="44">
        <v>49.7684</v>
      </c>
      <c r="O92" s="44">
        <v>49.7684</v>
      </c>
      <c r="P92" s="44">
        <v>0</v>
      </c>
      <c r="Q92" s="44">
        <v>0</v>
      </c>
      <c r="R92" s="44" t="s">
        <v>271</v>
      </c>
      <c r="S92" s="44" t="s">
        <v>271</v>
      </c>
    </row>
    <row r="93" spans="1:19" hidden="1" outlineLevel="1" collapsed="1">
      <c r="A93" s="8">
        <v>43040</v>
      </c>
      <c r="B93" s="44">
        <v>27.048400000000001</v>
      </c>
      <c r="C93" s="44">
        <v>31.6234</v>
      </c>
      <c r="D93" s="44">
        <v>25.722999999999999</v>
      </c>
      <c r="E93" s="44">
        <v>22.932500000000001</v>
      </c>
      <c r="F93" s="44">
        <v>26.391500000000001</v>
      </c>
      <c r="G93" s="44">
        <v>17.645399999999999</v>
      </c>
      <c r="H93" s="44">
        <v>27.0442</v>
      </c>
      <c r="I93" s="44">
        <v>31.607299999999999</v>
      </c>
      <c r="J93" s="44">
        <v>25.722999999999999</v>
      </c>
      <c r="K93" s="44">
        <v>22.932500000000001</v>
      </c>
      <c r="L93" s="44">
        <v>26.391500000000001</v>
      </c>
      <c r="M93" s="44">
        <v>17.645399999999999</v>
      </c>
      <c r="N93" s="44">
        <v>59.978200000000001</v>
      </c>
      <c r="O93" s="44">
        <v>59.978200000000001</v>
      </c>
      <c r="P93" s="44" t="s">
        <v>271</v>
      </c>
      <c r="Q93" s="44" t="s">
        <v>271</v>
      </c>
      <c r="R93" s="44" t="s">
        <v>271</v>
      </c>
      <c r="S93" s="44" t="s">
        <v>271</v>
      </c>
    </row>
    <row r="94" spans="1:19" hidden="1" outlineLevel="1" collapsed="1">
      <c r="A94" s="8">
        <v>43070</v>
      </c>
      <c r="B94" s="44">
        <v>27.3307</v>
      </c>
      <c r="C94" s="44">
        <v>32.008299999999998</v>
      </c>
      <c r="D94" s="44">
        <v>26.0611</v>
      </c>
      <c r="E94" s="44">
        <v>23.4863</v>
      </c>
      <c r="F94" s="44">
        <v>26.578900000000001</v>
      </c>
      <c r="G94" s="44">
        <v>18.456600000000002</v>
      </c>
      <c r="H94" s="44">
        <v>27.326799999999999</v>
      </c>
      <c r="I94" s="44">
        <v>31.9941</v>
      </c>
      <c r="J94" s="44">
        <v>26.0611</v>
      </c>
      <c r="K94" s="44">
        <v>23.4863</v>
      </c>
      <c r="L94" s="44">
        <v>26.578900000000001</v>
      </c>
      <c r="M94" s="44">
        <v>18.456600000000002</v>
      </c>
      <c r="N94" s="44">
        <v>49.98</v>
      </c>
      <c r="O94" s="44">
        <v>49.98</v>
      </c>
      <c r="P94" s="44" t="s">
        <v>271</v>
      </c>
      <c r="Q94" s="44" t="s">
        <v>271</v>
      </c>
      <c r="R94" s="44" t="s">
        <v>271</v>
      </c>
      <c r="S94" s="44" t="s">
        <v>271</v>
      </c>
    </row>
    <row r="95" spans="1:19" hidden="1" outlineLevel="1" collapsed="1">
      <c r="A95" s="8">
        <v>43101</v>
      </c>
      <c r="B95" s="44">
        <v>27.571400000000001</v>
      </c>
      <c r="C95" s="44">
        <v>30.600200000000001</v>
      </c>
      <c r="D95" s="44">
        <v>26.217199999999998</v>
      </c>
      <c r="E95" s="44">
        <v>24.770499999999998</v>
      </c>
      <c r="F95" s="44">
        <v>26.6721</v>
      </c>
      <c r="G95" s="44">
        <v>18.476600000000001</v>
      </c>
      <c r="H95" s="44">
        <v>27.555199999999999</v>
      </c>
      <c r="I95" s="44">
        <v>30.5547</v>
      </c>
      <c r="J95" s="44">
        <v>26.217199999999998</v>
      </c>
      <c r="K95" s="44">
        <v>24.770499999999998</v>
      </c>
      <c r="L95" s="44">
        <v>26.6721</v>
      </c>
      <c r="M95" s="44">
        <v>18.476600000000001</v>
      </c>
      <c r="N95" s="44">
        <v>49.986899999999999</v>
      </c>
      <c r="O95" s="44">
        <v>49.986899999999999</v>
      </c>
      <c r="P95" s="44">
        <v>0</v>
      </c>
      <c r="Q95" s="44" t="s">
        <v>271</v>
      </c>
      <c r="R95" s="44">
        <v>0</v>
      </c>
      <c r="S95" s="44" t="s">
        <v>271</v>
      </c>
    </row>
    <row r="96" spans="1:19" hidden="1" outlineLevel="1" collapsed="1">
      <c r="A96" s="8">
        <v>43132</v>
      </c>
      <c r="B96" s="44">
        <v>27.6936</v>
      </c>
      <c r="C96" s="44">
        <v>31.002500000000001</v>
      </c>
      <c r="D96" s="44">
        <v>26.7989</v>
      </c>
      <c r="E96" s="44">
        <v>23.610800000000001</v>
      </c>
      <c r="F96" s="44">
        <v>27.446899999999999</v>
      </c>
      <c r="G96" s="44">
        <v>30.2102</v>
      </c>
      <c r="H96" s="44">
        <v>27.6936</v>
      </c>
      <c r="I96" s="44">
        <v>31.002400000000002</v>
      </c>
      <c r="J96" s="44">
        <v>26.7989</v>
      </c>
      <c r="K96" s="44">
        <v>23.610800000000001</v>
      </c>
      <c r="L96" s="44">
        <v>27.446899999999999</v>
      </c>
      <c r="M96" s="44">
        <v>30.2102</v>
      </c>
      <c r="N96" s="44">
        <v>36.5</v>
      </c>
      <c r="O96" s="44">
        <v>36.5</v>
      </c>
      <c r="P96" s="44" t="s">
        <v>271</v>
      </c>
      <c r="Q96" s="44" t="s">
        <v>271</v>
      </c>
      <c r="R96" s="44" t="s">
        <v>271</v>
      </c>
      <c r="S96" s="44" t="s">
        <v>271</v>
      </c>
    </row>
    <row r="97" spans="1:19" hidden="1" outlineLevel="1" collapsed="1">
      <c r="A97" s="8">
        <v>43160</v>
      </c>
      <c r="B97" s="44">
        <v>27.333400000000001</v>
      </c>
      <c r="C97" s="44">
        <v>30.471299999999999</v>
      </c>
      <c r="D97" s="44">
        <v>26.3232</v>
      </c>
      <c r="E97" s="44">
        <v>22.331900000000001</v>
      </c>
      <c r="F97" s="44">
        <v>27.2654</v>
      </c>
      <c r="G97" s="44">
        <v>22.293299999999999</v>
      </c>
      <c r="H97" s="44">
        <v>27.330500000000001</v>
      </c>
      <c r="I97" s="44">
        <v>30.461099999999998</v>
      </c>
      <c r="J97" s="44">
        <v>26.3232</v>
      </c>
      <c r="K97" s="44">
        <v>22.331900000000001</v>
      </c>
      <c r="L97" s="44">
        <v>27.2654</v>
      </c>
      <c r="M97" s="44">
        <v>22.293299999999999</v>
      </c>
      <c r="N97" s="44">
        <v>49.4499</v>
      </c>
      <c r="O97" s="44">
        <v>49.4499</v>
      </c>
      <c r="P97" s="44">
        <v>0</v>
      </c>
      <c r="Q97" s="44">
        <v>0</v>
      </c>
      <c r="R97" s="44" t="s">
        <v>271</v>
      </c>
      <c r="S97" s="44" t="s">
        <v>271</v>
      </c>
    </row>
    <row r="98" spans="1:19" hidden="1" outlineLevel="1" collapsed="1">
      <c r="A98" s="8">
        <v>43191</v>
      </c>
      <c r="B98" s="44">
        <v>27.391999999999999</v>
      </c>
      <c r="C98" s="44">
        <v>30.670400000000001</v>
      </c>
      <c r="D98" s="44">
        <v>26.396000000000001</v>
      </c>
      <c r="E98" s="44">
        <v>24.56</v>
      </c>
      <c r="F98" s="44">
        <v>26.997399999999999</v>
      </c>
      <c r="G98" s="44">
        <v>17.972999999999999</v>
      </c>
      <c r="H98" s="44">
        <v>27.3672</v>
      </c>
      <c r="I98" s="44">
        <v>30.5793</v>
      </c>
      <c r="J98" s="44">
        <v>26.396000000000001</v>
      </c>
      <c r="K98" s="44">
        <v>24.56</v>
      </c>
      <c r="L98" s="44">
        <v>26.997399999999999</v>
      </c>
      <c r="M98" s="44">
        <v>17.972999999999999</v>
      </c>
      <c r="N98" s="44">
        <v>49.997300000000003</v>
      </c>
      <c r="O98" s="44">
        <v>49.997300000000003</v>
      </c>
      <c r="P98" s="44">
        <v>0</v>
      </c>
      <c r="Q98" s="44">
        <v>0</v>
      </c>
      <c r="R98" s="44" t="s">
        <v>271</v>
      </c>
      <c r="S98" s="44" t="s">
        <v>271</v>
      </c>
    </row>
    <row r="99" spans="1:19" hidden="1" outlineLevel="1" collapsed="1">
      <c r="A99" s="8">
        <v>43221</v>
      </c>
      <c r="B99" s="44">
        <v>25.299499999999998</v>
      </c>
      <c r="C99" s="44">
        <v>29.577000000000002</v>
      </c>
      <c r="D99" s="44">
        <v>23.6721</v>
      </c>
      <c r="E99" s="44">
        <v>24.5428</v>
      </c>
      <c r="F99" s="44">
        <v>23.5304</v>
      </c>
      <c r="G99" s="44">
        <v>21.459599999999998</v>
      </c>
      <c r="H99" s="44">
        <v>25.299499999999998</v>
      </c>
      <c r="I99" s="44">
        <v>29.576899999999998</v>
      </c>
      <c r="J99" s="44">
        <v>23.6721</v>
      </c>
      <c r="K99" s="44">
        <v>24.5428</v>
      </c>
      <c r="L99" s="44">
        <v>23.5304</v>
      </c>
      <c r="M99" s="44">
        <v>21.459599999999998</v>
      </c>
      <c r="N99" s="44">
        <v>36.5</v>
      </c>
      <c r="O99" s="44">
        <v>36.5</v>
      </c>
      <c r="P99" s="44">
        <v>0</v>
      </c>
      <c r="Q99" s="44">
        <v>0</v>
      </c>
      <c r="R99" s="44" t="s">
        <v>271</v>
      </c>
      <c r="S99" s="44" t="s">
        <v>271</v>
      </c>
    </row>
    <row r="100" spans="1:19" hidden="1" outlineLevel="1" collapsed="1">
      <c r="A100" s="8">
        <v>43252</v>
      </c>
      <c r="B100" s="44">
        <v>27.5243</v>
      </c>
      <c r="C100" s="44">
        <v>31.561699999999998</v>
      </c>
      <c r="D100" s="44">
        <v>26.264600000000002</v>
      </c>
      <c r="E100" s="44">
        <v>23.3462</v>
      </c>
      <c r="F100" s="44">
        <v>27.215499999999999</v>
      </c>
      <c r="G100" s="44">
        <v>17.851600000000001</v>
      </c>
      <c r="H100" s="44">
        <v>27.5166</v>
      </c>
      <c r="I100" s="44">
        <v>31.534800000000001</v>
      </c>
      <c r="J100" s="44">
        <v>26.264600000000002</v>
      </c>
      <c r="K100" s="44">
        <v>23.3462</v>
      </c>
      <c r="L100" s="44">
        <v>27.215499999999999</v>
      </c>
      <c r="M100" s="44">
        <v>17.851600000000001</v>
      </c>
      <c r="N100" s="44">
        <v>50</v>
      </c>
      <c r="O100" s="44">
        <v>50</v>
      </c>
      <c r="P100" s="44">
        <v>0</v>
      </c>
      <c r="Q100" s="44">
        <v>0</v>
      </c>
      <c r="R100" s="44" t="s">
        <v>271</v>
      </c>
      <c r="S100" s="44" t="s">
        <v>271</v>
      </c>
    </row>
    <row r="101" spans="1:19" hidden="1" outlineLevel="1" collapsed="1">
      <c r="A101" s="8">
        <v>43282</v>
      </c>
      <c r="B101" s="44">
        <v>28.3034</v>
      </c>
      <c r="C101" s="44">
        <v>31.8033</v>
      </c>
      <c r="D101" s="44">
        <v>26.840800000000002</v>
      </c>
      <c r="E101" s="44">
        <v>23.111000000000001</v>
      </c>
      <c r="F101" s="44">
        <v>28.198399999999999</v>
      </c>
      <c r="G101" s="44">
        <v>23.326699999999999</v>
      </c>
      <c r="H101" s="44">
        <v>28.304099999999998</v>
      </c>
      <c r="I101" s="44">
        <v>31.801300000000001</v>
      </c>
      <c r="J101" s="44">
        <v>26.842500000000001</v>
      </c>
      <c r="K101" s="44">
        <v>23.111000000000001</v>
      </c>
      <c r="L101" s="44">
        <v>28.198399999999999</v>
      </c>
      <c r="M101" s="44">
        <v>23.573899999999998</v>
      </c>
      <c r="N101" s="44">
        <v>24.054200000000002</v>
      </c>
      <c r="O101" s="44">
        <v>45.910299999999999</v>
      </c>
      <c r="P101" s="44">
        <v>15.9</v>
      </c>
      <c r="Q101" s="44">
        <v>0</v>
      </c>
      <c r="R101" s="44" t="s">
        <v>271</v>
      </c>
      <c r="S101" s="44">
        <v>15.9</v>
      </c>
    </row>
    <row r="102" spans="1:19" hidden="1" outlineLevel="1" collapsed="1">
      <c r="A102" s="8">
        <v>43313</v>
      </c>
      <c r="B102" s="44">
        <v>27.712399999999999</v>
      </c>
      <c r="C102" s="44">
        <v>31.758700000000001</v>
      </c>
      <c r="D102" s="44">
        <v>25.968</v>
      </c>
      <c r="E102" s="44">
        <v>22.231100000000001</v>
      </c>
      <c r="F102" s="44">
        <v>27.643899999999999</v>
      </c>
      <c r="G102" s="44">
        <v>18.317799999999998</v>
      </c>
      <c r="H102" s="44">
        <v>27.8247</v>
      </c>
      <c r="I102" s="44">
        <v>31.758700000000001</v>
      </c>
      <c r="J102" s="44">
        <v>26.117699999999999</v>
      </c>
      <c r="K102" s="44">
        <v>22.660599999999999</v>
      </c>
      <c r="L102" s="44">
        <v>27.643899999999999</v>
      </c>
      <c r="M102" s="44">
        <v>18.317799999999998</v>
      </c>
      <c r="N102" s="44">
        <v>3.0001000000000002</v>
      </c>
      <c r="O102" s="44">
        <v>36.5</v>
      </c>
      <c r="P102" s="44">
        <v>3</v>
      </c>
      <c r="Q102" s="44">
        <v>3</v>
      </c>
      <c r="R102" s="44" t="s">
        <v>271</v>
      </c>
      <c r="S102" s="44" t="s">
        <v>271</v>
      </c>
    </row>
    <row r="103" spans="1:19" hidden="1" outlineLevel="1" collapsed="1">
      <c r="A103" s="8">
        <v>43344</v>
      </c>
      <c r="B103" s="44">
        <v>28.541699999999999</v>
      </c>
      <c r="C103" s="44">
        <v>31.960899999999999</v>
      </c>
      <c r="D103" s="44">
        <v>27.114100000000001</v>
      </c>
      <c r="E103" s="44">
        <v>24.412700000000001</v>
      </c>
      <c r="F103" s="44">
        <v>28.3871</v>
      </c>
      <c r="G103" s="44">
        <v>19.5656</v>
      </c>
      <c r="H103" s="44">
        <v>28.584299999999999</v>
      </c>
      <c r="I103" s="44">
        <v>31.956</v>
      </c>
      <c r="J103" s="44">
        <v>27.170100000000001</v>
      </c>
      <c r="K103" s="44">
        <v>24.412700000000001</v>
      </c>
      <c r="L103" s="44">
        <v>28.3871</v>
      </c>
      <c r="M103" s="44">
        <v>21.302399999999999</v>
      </c>
      <c r="N103" s="44">
        <v>16.157699999999998</v>
      </c>
      <c r="O103" s="44">
        <v>51.892099999999999</v>
      </c>
      <c r="P103" s="44">
        <v>15.4</v>
      </c>
      <c r="Q103" s="44" t="s">
        <v>271</v>
      </c>
      <c r="R103" s="44" t="s">
        <v>271</v>
      </c>
      <c r="S103" s="44">
        <v>15.4</v>
      </c>
    </row>
    <row r="104" spans="1:19" hidden="1" outlineLevel="1" collapsed="1">
      <c r="A104" s="8">
        <v>43374</v>
      </c>
      <c r="B104" s="44">
        <v>30.240300000000001</v>
      </c>
      <c r="C104" s="44">
        <v>35.755200000000002</v>
      </c>
      <c r="D104" s="44">
        <v>28.417999999999999</v>
      </c>
      <c r="E104" s="44">
        <v>29.8752</v>
      </c>
      <c r="F104" s="44">
        <v>27.844000000000001</v>
      </c>
      <c r="G104" s="44">
        <v>17.3127</v>
      </c>
      <c r="H104" s="44">
        <v>30.238199999999999</v>
      </c>
      <c r="I104" s="44">
        <v>35.748399999999997</v>
      </c>
      <c r="J104" s="44">
        <v>28.417999999999999</v>
      </c>
      <c r="K104" s="44">
        <v>29.8752</v>
      </c>
      <c r="L104" s="44">
        <v>27.844000000000001</v>
      </c>
      <c r="M104" s="44">
        <v>17.3127</v>
      </c>
      <c r="N104" s="44">
        <v>59.6008</v>
      </c>
      <c r="O104" s="44">
        <v>59.6008</v>
      </c>
      <c r="P104" s="44">
        <v>0</v>
      </c>
      <c r="Q104" s="44">
        <v>0</v>
      </c>
      <c r="R104" s="44" t="s">
        <v>271</v>
      </c>
      <c r="S104" s="44" t="s">
        <v>271</v>
      </c>
    </row>
    <row r="105" spans="1:19" hidden="1" outlineLevel="1" collapsed="1">
      <c r="A105" s="8">
        <v>43405</v>
      </c>
      <c r="B105" s="44">
        <v>30.760200000000001</v>
      </c>
      <c r="C105" s="44">
        <v>36.147199999999998</v>
      </c>
      <c r="D105" s="44">
        <v>29.790700000000001</v>
      </c>
      <c r="E105" s="44">
        <v>32.407600000000002</v>
      </c>
      <c r="F105" s="44">
        <v>28.046399999999998</v>
      </c>
      <c r="G105" s="44">
        <v>17.484000000000002</v>
      </c>
      <c r="H105" s="44">
        <v>30.759599999999999</v>
      </c>
      <c r="I105" s="44">
        <v>36.144100000000002</v>
      </c>
      <c r="J105" s="44">
        <v>29.790700000000001</v>
      </c>
      <c r="K105" s="44">
        <v>32.407600000000002</v>
      </c>
      <c r="L105" s="44">
        <v>28.046399999999998</v>
      </c>
      <c r="M105" s="44">
        <v>17.484000000000002</v>
      </c>
      <c r="N105" s="44">
        <v>49.823999999999998</v>
      </c>
      <c r="O105" s="44">
        <v>49.823999999999998</v>
      </c>
      <c r="P105" s="44" t="s">
        <v>271</v>
      </c>
      <c r="Q105" s="44" t="s">
        <v>271</v>
      </c>
      <c r="R105" s="44" t="s">
        <v>271</v>
      </c>
      <c r="S105" s="44" t="s">
        <v>271</v>
      </c>
    </row>
    <row r="106" spans="1:19" hidden="1" outlineLevel="1" collapsed="1">
      <c r="A106" s="8">
        <v>43435</v>
      </c>
      <c r="B106" s="44">
        <v>31.314599999999999</v>
      </c>
      <c r="C106" s="44">
        <v>37.429099999999998</v>
      </c>
      <c r="D106" s="44">
        <v>29.9983</v>
      </c>
      <c r="E106" s="44">
        <v>32.808100000000003</v>
      </c>
      <c r="F106" s="44">
        <v>28.497299999999999</v>
      </c>
      <c r="G106" s="44">
        <v>17.404499999999999</v>
      </c>
      <c r="H106" s="44">
        <v>31.312799999999999</v>
      </c>
      <c r="I106" s="44">
        <v>37.4223</v>
      </c>
      <c r="J106" s="44">
        <v>29.9983</v>
      </c>
      <c r="K106" s="44">
        <v>32.808100000000003</v>
      </c>
      <c r="L106" s="44">
        <v>28.497299999999999</v>
      </c>
      <c r="M106" s="44">
        <v>17.404499999999999</v>
      </c>
      <c r="N106" s="44">
        <v>50</v>
      </c>
      <c r="O106" s="44">
        <v>50</v>
      </c>
      <c r="P106" s="44">
        <v>0</v>
      </c>
      <c r="Q106" s="44">
        <v>0</v>
      </c>
      <c r="R106" s="44" t="s">
        <v>271</v>
      </c>
      <c r="S106" s="44" t="s">
        <v>271</v>
      </c>
    </row>
    <row r="107" spans="1:19" hidden="1" outlineLevel="1" collapsed="1">
      <c r="A107" s="8">
        <v>43466</v>
      </c>
      <c r="B107" s="44">
        <v>32.9358</v>
      </c>
      <c r="C107" s="44">
        <v>36.849800000000002</v>
      </c>
      <c r="D107" s="44">
        <v>31.959299999999999</v>
      </c>
      <c r="E107" s="44">
        <v>35.676299999999998</v>
      </c>
      <c r="F107" s="44">
        <v>28.363600000000002</v>
      </c>
      <c r="G107" s="44">
        <v>17.415099999999999</v>
      </c>
      <c r="H107" s="44">
        <v>32.931899999999999</v>
      </c>
      <c r="I107" s="44">
        <v>36.834299999999999</v>
      </c>
      <c r="J107" s="44">
        <v>31.959299999999999</v>
      </c>
      <c r="K107" s="44">
        <v>35.676299999999998</v>
      </c>
      <c r="L107" s="44">
        <v>28.363600000000002</v>
      </c>
      <c r="M107" s="44">
        <v>17.415099999999999</v>
      </c>
      <c r="N107" s="44">
        <v>52.898299999999999</v>
      </c>
      <c r="O107" s="44">
        <v>52.898299999999999</v>
      </c>
      <c r="P107" s="44">
        <v>0</v>
      </c>
      <c r="Q107" s="44">
        <v>0</v>
      </c>
      <c r="R107" s="44" t="s">
        <v>271</v>
      </c>
      <c r="S107" s="44" t="s">
        <v>271</v>
      </c>
    </row>
    <row r="108" spans="1:19" hidden="1" outlineLevel="1" collapsed="1">
      <c r="A108" s="8">
        <v>43497</v>
      </c>
      <c r="B108" s="44">
        <v>32.5672</v>
      </c>
      <c r="C108" s="44">
        <v>38.060899999999997</v>
      </c>
      <c r="D108" s="44">
        <v>30.999600000000001</v>
      </c>
      <c r="E108" s="44">
        <v>34.236499999999999</v>
      </c>
      <c r="F108" s="44">
        <v>28.399799999999999</v>
      </c>
      <c r="G108" s="44">
        <v>23.176300000000001</v>
      </c>
      <c r="H108" s="44">
        <v>32.563299999999998</v>
      </c>
      <c r="I108" s="44">
        <v>38.0486</v>
      </c>
      <c r="J108" s="44">
        <v>30.999600000000001</v>
      </c>
      <c r="K108" s="44">
        <v>34.236499999999999</v>
      </c>
      <c r="L108" s="44">
        <v>28.399799999999999</v>
      </c>
      <c r="M108" s="44">
        <v>23.176300000000001</v>
      </c>
      <c r="N108" s="44">
        <v>50.648600000000002</v>
      </c>
      <c r="O108" s="44">
        <v>50.648600000000002</v>
      </c>
      <c r="P108" s="44">
        <v>0</v>
      </c>
      <c r="Q108" s="44">
        <v>0</v>
      </c>
      <c r="R108" s="44" t="s">
        <v>271</v>
      </c>
      <c r="S108" s="44" t="s">
        <v>271</v>
      </c>
    </row>
    <row r="109" spans="1:19" hidden="1" outlineLevel="1" collapsed="1">
      <c r="A109" s="8">
        <v>43525</v>
      </c>
      <c r="B109" s="44">
        <v>30.333500000000001</v>
      </c>
      <c r="C109" s="44">
        <v>38.706699999999998</v>
      </c>
      <c r="D109" s="44">
        <v>28.206700000000001</v>
      </c>
      <c r="E109" s="44">
        <v>29.203800000000001</v>
      </c>
      <c r="F109" s="44">
        <v>27.476299999999998</v>
      </c>
      <c r="G109" s="44">
        <v>16.387</v>
      </c>
      <c r="H109" s="44">
        <v>30.322600000000001</v>
      </c>
      <c r="I109" s="44">
        <v>38.669600000000003</v>
      </c>
      <c r="J109" s="44">
        <v>28.206700000000001</v>
      </c>
      <c r="K109" s="44">
        <v>29.203800000000001</v>
      </c>
      <c r="L109" s="44">
        <v>27.476299999999998</v>
      </c>
      <c r="M109" s="44">
        <v>16.387</v>
      </c>
      <c r="N109" s="44">
        <v>57.145000000000003</v>
      </c>
      <c r="O109" s="44">
        <v>57.145000000000003</v>
      </c>
      <c r="P109" s="44">
        <v>0</v>
      </c>
      <c r="Q109" s="44">
        <v>0</v>
      </c>
      <c r="R109" s="44">
        <v>0</v>
      </c>
      <c r="S109" s="44" t="s">
        <v>271</v>
      </c>
    </row>
    <row r="110" spans="1:19" hidden="1" outlineLevel="1" collapsed="1">
      <c r="A110" s="8">
        <v>43556</v>
      </c>
      <c r="B110" s="44">
        <v>31.7818</v>
      </c>
      <c r="C110" s="44">
        <v>37.186700000000002</v>
      </c>
      <c r="D110" s="44">
        <v>30.3215</v>
      </c>
      <c r="E110" s="44">
        <v>34.251300000000001</v>
      </c>
      <c r="F110" s="44">
        <v>27.045500000000001</v>
      </c>
      <c r="G110" s="44">
        <v>16.628799999999998</v>
      </c>
      <c r="H110" s="44">
        <v>31.752300000000002</v>
      </c>
      <c r="I110" s="44">
        <v>37.088200000000001</v>
      </c>
      <c r="J110" s="44">
        <v>30.3215</v>
      </c>
      <c r="K110" s="44">
        <v>34.251300000000001</v>
      </c>
      <c r="L110" s="44">
        <v>27.045500000000001</v>
      </c>
      <c r="M110" s="44">
        <v>16.628799999999998</v>
      </c>
      <c r="N110" s="44">
        <v>50.254300000000001</v>
      </c>
      <c r="O110" s="44">
        <v>50.254300000000001</v>
      </c>
      <c r="P110" s="44">
        <v>0</v>
      </c>
      <c r="Q110" s="44">
        <v>0</v>
      </c>
      <c r="R110" s="44">
        <v>0</v>
      </c>
      <c r="S110" s="44" t="s">
        <v>271</v>
      </c>
    </row>
    <row r="111" spans="1:19" hidden="1" outlineLevel="1" collapsed="1">
      <c r="A111" s="8">
        <v>43586</v>
      </c>
      <c r="B111" s="44">
        <v>33.428699999999999</v>
      </c>
      <c r="C111" s="44">
        <v>38.026899999999998</v>
      </c>
      <c r="D111" s="44">
        <v>32.272799999999997</v>
      </c>
      <c r="E111" s="44">
        <v>35.9465</v>
      </c>
      <c r="F111" s="44">
        <v>27.8354</v>
      </c>
      <c r="G111" s="44">
        <v>19.983499999999999</v>
      </c>
      <c r="H111" s="44">
        <v>33.428699999999999</v>
      </c>
      <c r="I111" s="44">
        <v>38.026899999999998</v>
      </c>
      <c r="J111" s="44">
        <v>32.272799999999997</v>
      </c>
      <c r="K111" s="44">
        <v>35.9465</v>
      </c>
      <c r="L111" s="44">
        <v>27.8354</v>
      </c>
      <c r="M111" s="44">
        <v>19.983499999999999</v>
      </c>
      <c r="N111" s="44">
        <v>36.5</v>
      </c>
      <c r="O111" s="44">
        <v>36.5</v>
      </c>
      <c r="P111" s="44">
        <v>0</v>
      </c>
      <c r="Q111" s="44">
        <v>0</v>
      </c>
      <c r="R111" s="44">
        <v>0</v>
      </c>
      <c r="S111" s="44" t="s">
        <v>271</v>
      </c>
    </row>
    <row r="112" spans="1:19" hidden="1" outlineLevel="1" collapsed="1">
      <c r="A112" s="8">
        <v>43617</v>
      </c>
      <c r="B112" s="44">
        <v>33.125599999999999</v>
      </c>
      <c r="C112" s="44">
        <v>39.852400000000003</v>
      </c>
      <c r="D112" s="44">
        <v>31.449400000000001</v>
      </c>
      <c r="E112" s="44">
        <v>35.038600000000002</v>
      </c>
      <c r="F112" s="44">
        <v>28.6022</v>
      </c>
      <c r="G112" s="44">
        <v>16.002400000000002</v>
      </c>
      <c r="H112" s="44">
        <v>33.124400000000001</v>
      </c>
      <c r="I112" s="44">
        <v>39.848100000000002</v>
      </c>
      <c r="J112" s="44">
        <v>31.449400000000001</v>
      </c>
      <c r="K112" s="44">
        <v>35.038600000000002</v>
      </c>
      <c r="L112" s="44">
        <v>28.6022</v>
      </c>
      <c r="M112" s="44">
        <v>16.002400000000002</v>
      </c>
      <c r="N112" s="44">
        <v>59.504300000000001</v>
      </c>
      <c r="O112" s="44">
        <v>59.504300000000001</v>
      </c>
      <c r="P112" s="44">
        <v>0</v>
      </c>
      <c r="Q112" s="44" t="s">
        <v>271</v>
      </c>
      <c r="R112" s="44">
        <v>0</v>
      </c>
      <c r="S112" s="44" t="s">
        <v>271</v>
      </c>
    </row>
    <row r="113" spans="1:19" hidden="1" outlineLevel="1" collapsed="1">
      <c r="A113" s="8">
        <v>43647</v>
      </c>
      <c r="B113" s="44">
        <v>35.8508</v>
      </c>
      <c r="C113" s="44">
        <v>42.013500000000001</v>
      </c>
      <c r="D113" s="44">
        <v>34.684699999999999</v>
      </c>
      <c r="E113" s="44">
        <v>37.3127</v>
      </c>
      <c r="F113" s="44">
        <v>28.535900000000002</v>
      </c>
      <c r="G113" s="44">
        <v>17.935099999999998</v>
      </c>
      <c r="H113" s="44">
        <v>35.8506</v>
      </c>
      <c r="I113" s="44">
        <v>42.012700000000002</v>
      </c>
      <c r="J113" s="44">
        <v>34.684699999999999</v>
      </c>
      <c r="K113" s="44">
        <v>37.3127</v>
      </c>
      <c r="L113" s="44">
        <v>28.535900000000002</v>
      </c>
      <c r="M113" s="44">
        <v>17.935099999999998</v>
      </c>
      <c r="N113" s="44">
        <v>49.866100000000003</v>
      </c>
      <c r="O113" s="44">
        <v>49.866100000000003</v>
      </c>
      <c r="P113" s="44">
        <v>0</v>
      </c>
      <c r="Q113" s="44" t="s">
        <v>271</v>
      </c>
      <c r="R113" s="44">
        <v>0</v>
      </c>
      <c r="S113" s="44" t="s">
        <v>271</v>
      </c>
    </row>
    <row r="114" spans="1:19" hidden="1" outlineLevel="1" collapsed="1">
      <c r="A114" s="8">
        <v>43678</v>
      </c>
      <c r="B114" s="44">
        <v>38.107599999999998</v>
      </c>
      <c r="C114" s="44">
        <v>42.015799999999999</v>
      </c>
      <c r="D114" s="44">
        <v>37.6599</v>
      </c>
      <c r="E114" s="44">
        <v>39.584499999999998</v>
      </c>
      <c r="F114" s="44">
        <v>28.933</v>
      </c>
      <c r="G114" s="44">
        <v>15.6915</v>
      </c>
      <c r="H114" s="44">
        <v>38.107399999999998</v>
      </c>
      <c r="I114" s="44">
        <v>42.014800000000001</v>
      </c>
      <c r="J114" s="44">
        <v>37.6599</v>
      </c>
      <c r="K114" s="44">
        <v>39.584499999999998</v>
      </c>
      <c r="L114" s="44">
        <v>28.933</v>
      </c>
      <c r="M114" s="44">
        <v>15.6915</v>
      </c>
      <c r="N114" s="44">
        <v>49.143599999999999</v>
      </c>
      <c r="O114" s="44">
        <v>49.143599999999999</v>
      </c>
      <c r="P114" s="44" t="s">
        <v>271</v>
      </c>
      <c r="Q114" s="44" t="s">
        <v>271</v>
      </c>
      <c r="R114" s="44" t="s">
        <v>271</v>
      </c>
      <c r="S114" s="44" t="s">
        <v>271</v>
      </c>
    </row>
    <row r="115" spans="1:19" hidden="1" outlineLevel="1" collapsed="1">
      <c r="A115" s="8">
        <v>43709</v>
      </c>
      <c r="B115" s="44">
        <v>37.9831</v>
      </c>
      <c r="C115" s="44">
        <v>39.846899999999998</v>
      </c>
      <c r="D115" s="44">
        <v>37.737200000000001</v>
      </c>
      <c r="E115" s="44">
        <v>40.047699999999999</v>
      </c>
      <c r="F115" s="44">
        <v>28.475000000000001</v>
      </c>
      <c r="G115" s="44">
        <v>18.047599999999999</v>
      </c>
      <c r="H115" s="44">
        <v>37.981299999999997</v>
      </c>
      <c r="I115" s="44">
        <v>39.834400000000002</v>
      </c>
      <c r="J115" s="44">
        <v>37.737200000000001</v>
      </c>
      <c r="K115" s="44">
        <v>40.047699999999999</v>
      </c>
      <c r="L115" s="44">
        <v>28.475000000000001</v>
      </c>
      <c r="M115" s="44">
        <v>18.047599999999999</v>
      </c>
      <c r="N115" s="44">
        <v>49.996299999999998</v>
      </c>
      <c r="O115" s="44">
        <v>49.996299999999998</v>
      </c>
      <c r="P115" s="44">
        <v>0</v>
      </c>
      <c r="Q115" s="44">
        <v>0</v>
      </c>
      <c r="R115" s="44">
        <v>0</v>
      </c>
      <c r="S115" s="44" t="s">
        <v>271</v>
      </c>
    </row>
    <row r="116" spans="1:19" hidden="1" outlineLevel="1" collapsed="1">
      <c r="A116" s="8">
        <v>43739</v>
      </c>
      <c r="B116" s="44">
        <v>37.908200000000001</v>
      </c>
      <c r="C116" s="44">
        <v>40.866799999999998</v>
      </c>
      <c r="D116" s="44">
        <v>37.501399999999997</v>
      </c>
      <c r="E116" s="44">
        <v>39.866700000000002</v>
      </c>
      <c r="F116" s="44">
        <v>28.335000000000001</v>
      </c>
      <c r="G116" s="44">
        <v>13.852600000000001</v>
      </c>
      <c r="H116" s="44">
        <v>37.907800000000002</v>
      </c>
      <c r="I116" s="44">
        <v>40.863999999999997</v>
      </c>
      <c r="J116" s="44">
        <v>37.501399999999997</v>
      </c>
      <c r="K116" s="44">
        <v>39.866700000000002</v>
      </c>
      <c r="L116" s="44">
        <v>28.335000000000001</v>
      </c>
      <c r="M116" s="44">
        <v>13.852600000000001</v>
      </c>
      <c r="N116" s="44">
        <v>51.705399999999997</v>
      </c>
      <c r="O116" s="44">
        <v>51.705399999999997</v>
      </c>
      <c r="P116" s="44">
        <v>0</v>
      </c>
      <c r="Q116" s="44">
        <v>0</v>
      </c>
      <c r="R116" s="44">
        <v>0</v>
      </c>
      <c r="S116" s="44" t="s">
        <v>271</v>
      </c>
    </row>
    <row r="117" spans="1:19" hidden="1" outlineLevel="1" collapsed="1">
      <c r="A117" s="8">
        <v>43770</v>
      </c>
      <c r="B117" s="44">
        <v>37.836100000000002</v>
      </c>
      <c r="C117" s="44">
        <v>39.993600000000001</v>
      </c>
      <c r="D117" s="44">
        <v>37.534199999999998</v>
      </c>
      <c r="E117" s="44">
        <v>39.632100000000001</v>
      </c>
      <c r="F117" s="44">
        <v>28.2394</v>
      </c>
      <c r="G117" s="44">
        <v>18.517399999999999</v>
      </c>
      <c r="H117" s="44">
        <v>37.835799999999999</v>
      </c>
      <c r="I117" s="44">
        <v>39.991500000000002</v>
      </c>
      <c r="J117" s="44">
        <v>37.534199999999998</v>
      </c>
      <c r="K117" s="44">
        <v>39.632100000000001</v>
      </c>
      <c r="L117" s="44">
        <v>28.2394</v>
      </c>
      <c r="M117" s="44">
        <v>18.517399999999999</v>
      </c>
      <c r="N117" s="44">
        <v>53.208599999999997</v>
      </c>
      <c r="O117" s="44">
        <v>53.208599999999997</v>
      </c>
      <c r="P117" s="44">
        <v>0</v>
      </c>
      <c r="Q117" s="44">
        <v>0</v>
      </c>
      <c r="R117" s="44">
        <v>0</v>
      </c>
      <c r="S117" s="44" t="s">
        <v>271</v>
      </c>
    </row>
    <row r="118" spans="1:19" hidden="1" outlineLevel="1" collapsed="1">
      <c r="A118" s="8">
        <v>43800</v>
      </c>
      <c r="B118" s="44">
        <v>38.276200000000003</v>
      </c>
      <c r="C118" s="44">
        <v>42.082700000000003</v>
      </c>
      <c r="D118" s="44">
        <v>37.789900000000003</v>
      </c>
      <c r="E118" s="44">
        <v>39.468299999999999</v>
      </c>
      <c r="F118" s="44">
        <v>28.926500000000001</v>
      </c>
      <c r="G118" s="44">
        <v>19.71</v>
      </c>
      <c r="H118" s="44">
        <v>38.249400000000001</v>
      </c>
      <c r="I118" s="44">
        <v>41.919800000000002</v>
      </c>
      <c r="J118" s="44">
        <v>37.789900000000003</v>
      </c>
      <c r="K118" s="44">
        <v>39.468299999999999</v>
      </c>
      <c r="L118" s="44">
        <v>28.926500000000001</v>
      </c>
      <c r="M118" s="44">
        <v>19.71</v>
      </c>
      <c r="N118" s="44">
        <v>50.019500000000001</v>
      </c>
      <c r="O118" s="44">
        <v>50.019500000000001</v>
      </c>
      <c r="P118" s="44">
        <v>0</v>
      </c>
      <c r="Q118" s="44">
        <v>0</v>
      </c>
      <c r="R118" s="44">
        <v>0</v>
      </c>
      <c r="S118" s="44" t="s">
        <v>271</v>
      </c>
    </row>
    <row r="119" spans="1:19" hidden="1" outlineLevel="1" collapsed="1">
      <c r="A119" s="8">
        <v>43831</v>
      </c>
      <c r="B119" s="44">
        <v>39.063699999999997</v>
      </c>
      <c r="C119" s="44">
        <v>41.909700000000001</v>
      </c>
      <c r="D119" s="44">
        <v>38.676400000000001</v>
      </c>
      <c r="E119" s="44">
        <v>40.7483</v>
      </c>
      <c r="F119" s="44">
        <v>28.406099999999999</v>
      </c>
      <c r="G119" s="44">
        <v>14.8307</v>
      </c>
      <c r="H119" s="44">
        <v>39.0627</v>
      </c>
      <c r="I119" s="44">
        <v>41.903399999999998</v>
      </c>
      <c r="J119" s="44">
        <v>38.676400000000001</v>
      </c>
      <c r="K119" s="44">
        <v>40.7483</v>
      </c>
      <c r="L119" s="44">
        <v>28.406099999999999</v>
      </c>
      <c r="M119" s="44">
        <v>14.8307</v>
      </c>
      <c r="N119" s="44">
        <v>51.746400000000001</v>
      </c>
      <c r="O119" s="44">
        <v>51.746400000000001</v>
      </c>
      <c r="P119" s="44">
        <v>0</v>
      </c>
      <c r="Q119" s="44">
        <v>0</v>
      </c>
      <c r="R119" s="44">
        <v>0</v>
      </c>
      <c r="S119" s="44" t="s">
        <v>271</v>
      </c>
    </row>
    <row r="120" spans="1:19" hidden="1" outlineLevel="1" collapsed="1">
      <c r="A120" s="8">
        <v>43862</v>
      </c>
      <c r="B120" s="44">
        <v>39.343600000000002</v>
      </c>
      <c r="C120" s="44">
        <v>41.176000000000002</v>
      </c>
      <c r="D120" s="44">
        <v>39.071100000000001</v>
      </c>
      <c r="E120" s="44">
        <v>40.556399999999996</v>
      </c>
      <c r="F120" s="44">
        <v>30.461200000000002</v>
      </c>
      <c r="G120" s="44">
        <v>13.617699999999999</v>
      </c>
      <c r="H120" s="44">
        <v>39.3431</v>
      </c>
      <c r="I120" s="44">
        <v>41.173200000000001</v>
      </c>
      <c r="J120" s="44">
        <v>39.071100000000001</v>
      </c>
      <c r="K120" s="44">
        <v>40.556399999999996</v>
      </c>
      <c r="L120" s="44">
        <v>30.461200000000002</v>
      </c>
      <c r="M120" s="44">
        <v>13.617699999999999</v>
      </c>
      <c r="N120" s="44">
        <v>51.2911</v>
      </c>
      <c r="O120" s="44">
        <v>51.2911</v>
      </c>
      <c r="P120" s="44" t="s">
        <v>271</v>
      </c>
      <c r="Q120" s="44" t="s">
        <v>271</v>
      </c>
      <c r="R120" s="44" t="s">
        <v>271</v>
      </c>
      <c r="S120" s="44" t="s">
        <v>271</v>
      </c>
    </row>
    <row r="121" spans="1:19" hidden="1" outlineLevel="1" collapsed="1">
      <c r="A121" s="8">
        <v>43891</v>
      </c>
      <c r="B121" s="44">
        <v>39.583399999999997</v>
      </c>
      <c r="C121" s="44">
        <v>41.034399999999998</v>
      </c>
      <c r="D121" s="44">
        <v>39.372700000000002</v>
      </c>
      <c r="E121" s="44">
        <v>40.598599999999998</v>
      </c>
      <c r="F121" s="44">
        <v>28.689599999999999</v>
      </c>
      <c r="G121" s="44">
        <v>15.8294</v>
      </c>
      <c r="H121" s="44">
        <v>39.583399999999997</v>
      </c>
      <c r="I121" s="44">
        <v>41.034399999999998</v>
      </c>
      <c r="J121" s="44">
        <v>39.372700000000002</v>
      </c>
      <c r="K121" s="44">
        <v>40.598599999999998</v>
      </c>
      <c r="L121" s="44">
        <v>28.689599999999999</v>
      </c>
      <c r="M121" s="44">
        <v>15.8294</v>
      </c>
      <c r="N121" s="44">
        <v>36.5</v>
      </c>
      <c r="O121" s="44">
        <v>36.5</v>
      </c>
      <c r="P121" s="44" t="s">
        <v>271</v>
      </c>
      <c r="Q121" s="44" t="s">
        <v>271</v>
      </c>
      <c r="R121" s="44" t="s">
        <v>271</v>
      </c>
      <c r="S121" s="44" t="s">
        <v>271</v>
      </c>
    </row>
    <row r="122" spans="1:19" hidden="1" outlineLevel="1" collapsed="1">
      <c r="A122" s="8">
        <v>43922</v>
      </c>
      <c r="B122" s="44">
        <v>40.275599999999997</v>
      </c>
      <c r="C122" s="44">
        <v>41.619500000000002</v>
      </c>
      <c r="D122" s="44">
        <v>40.058399999999999</v>
      </c>
      <c r="E122" s="44">
        <v>41.319899999999997</v>
      </c>
      <c r="F122" s="44">
        <v>27.397300000000001</v>
      </c>
      <c r="G122" s="44">
        <v>15.897600000000001</v>
      </c>
      <c r="H122" s="44">
        <v>40.257899999999999</v>
      </c>
      <c r="I122" s="44">
        <v>41.508499999999998</v>
      </c>
      <c r="J122" s="44">
        <v>40.058399999999999</v>
      </c>
      <c r="K122" s="44">
        <v>41.319899999999997</v>
      </c>
      <c r="L122" s="44">
        <v>27.397300000000001</v>
      </c>
      <c r="M122" s="44">
        <v>15.897600000000001</v>
      </c>
      <c r="N122" s="44">
        <v>50</v>
      </c>
      <c r="O122" s="44">
        <v>50</v>
      </c>
      <c r="P122" s="44" t="s">
        <v>271</v>
      </c>
      <c r="Q122" s="44" t="s">
        <v>271</v>
      </c>
      <c r="R122" s="44" t="s">
        <v>271</v>
      </c>
      <c r="S122" s="44" t="s">
        <v>271</v>
      </c>
    </row>
    <row r="123" spans="1:19" hidden="1" outlineLevel="1" collapsed="1">
      <c r="A123" s="8">
        <v>43952</v>
      </c>
      <c r="B123" s="44">
        <v>39.868499999999997</v>
      </c>
      <c r="C123" s="44">
        <v>42.218499999999999</v>
      </c>
      <c r="D123" s="44">
        <v>39.536299999999997</v>
      </c>
      <c r="E123" s="44">
        <v>41.211799999999997</v>
      </c>
      <c r="F123" s="44">
        <v>27.1648</v>
      </c>
      <c r="G123" s="44">
        <v>15.361599999999999</v>
      </c>
      <c r="H123" s="44">
        <v>39.868600000000001</v>
      </c>
      <c r="I123" s="44">
        <v>42.218600000000002</v>
      </c>
      <c r="J123" s="44">
        <v>39.536299999999997</v>
      </c>
      <c r="K123" s="44">
        <v>41.211799999999997</v>
      </c>
      <c r="L123" s="44">
        <v>27.1648</v>
      </c>
      <c r="M123" s="44">
        <v>15.361599999999999</v>
      </c>
      <c r="N123" s="44">
        <v>36.5</v>
      </c>
      <c r="O123" s="44">
        <v>36.5</v>
      </c>
      <c r="P123" s="44" t="s">
        <v>271</v>
      </c>
      <c r="Q123" s="44" t="s">
        <v>271</v>
      </c>
      <c r="R123" s="44" t="s">
        <v>271</v>
      </c>
      <c r="S123" s="44" t="s">
        <v>271</v>
      </c>
    </row>
    <row r="124" spans="1:19" hidden="1" outlineLevel="1" collapsed="1">
      <c r="A124" s="8">
        <v>43983</v>
      </c>
      <c r="B124" s="44">
        <v>39.799300000000002</v>
      </c>
      <c r="C124" s="44">
        <v>42.610300000000002</v>
      </c>
      <c r="D124" s="44">
        <v>39.411700000000003</v>
      </c>
      <c r="E124" s="44">
        <v>41.092399999999998</v>
      </c>
      <c r="F124" s="44">
        <v>28.363199999999999</v>
      </c>
      <c r="G124" s="44">
        <v>12.383699999999999</v>
      </c>
      <c r="H124" s="44">
        <v>39.799100000000003</v>
      </c>
      <c r="I124" s="44">
        <v>42.609200000000001</v>
      </c>
      <c r="J124" s="44">
        <v>39.411700000000003</v>
      </c>
      <c r="K124" s="44">
        <v>41.092399999999998</v>
      </c>
      <c r="L124" s="44">
        <v>28.363199999999999</v>
      </c>
      <c r="M124" s="44">
        <v>12.383699999999999</v>
      </c>
      <c r="N124" s="44">
        <v>60</v>
      </c>
      <c r="O124" s="44">
        <v>60</v>
      </c>
      <c r="P124" s="44">
        <v>0</v>
      </c>
      <c r="Q124" s="44" t="s">
        <v>271</v>
      </c>
      <c r="R124" s="44">
        <v>0</v>
      </c>
      <c r="S124" s="44" t="s">
        <v>271</v>
      </c>
    </row>
    <row r="125" spans="1:19" hidden="1" outlineLevel="1" collapsed="1">
      <c r="A125" s="8">
        <v>44013</v>
      </c>
      <c r="B125" s="44">
        <v>40.214700000000001</v>
      </c>
      <c r="C125" s="44">
        <v>42.968299999999999</v>
      </c>
      <c r="D125" s="44">
        <v>39.798200000000001</v>
      </c>
      <c r="E125" s="44">
        <v>41.168799999999997</v>
      </c>
      <c r="F125" s="44">
        <v>30.738399999999999</v>
      </c>
      <c r="G125" s="44">
        <v>13.445499999999999</v>
      </c>
      <c r="H125" s="44">
        <v>40.1693</v>
      </c>
      <c r="I125" s="44">
        <v>42.711799999999997</v>
      </c>
      <c r="J125" s="44">
        <v>39.798200000000001</v>
      </c>
      <c r="K125" s="44">
        <v>41.168799999999997</v>
      </c>
      <c r="L125" s="44">
        <v>30.738399999999999</v>
      </c>
      <c r="M125" s="44">
        <v>13.445499999999999</v>
      </c>
      <c r="N125" s="44">
        <v>49.998100000000001</v>
      </c>
      <c r="O125" s="44">
        <v>49.998100000000001</v>
      </c>
      <c r="P125" s="44">
        <v>0</v>
      </c>
      <c r="Q125" s="44">
        <v>0</v>
      </c>
      <c r="R125" s="44">
        <v>0</v>
      </c>
      <c r="S125" s="44" t="s">
        <v>271</v>
      </c>
    </row>
    <row r="126" spans="1:19" hidden="1" outlineLevel="1" collapsed="1">
      <c r="A126" s="8">
        <v>44044</v>
      </c>
      <c r="B126" s="44">
        <v>39.702500000000001</v>
      </c>
      <c r="C126" s="44">
        <v>41.109000000000002</v>
      </c>
      <c r="D126" s="44">
        <v>39.487299999999998</v>
      </c>
      <c r="E126" s="44">
        <v>39.868299999999998</v>
      </c>
      <c r="F126" s="44">
        <v>36.420499999999997</v>
      </c>
      <c r="G126" s="44">
        <v>16.826699999999999</v>
      </c>
      <c r="H126" s="44">
        <v>39.693199999999997</v>
      </c>
      <c r="I126" s="44">
        <v>41.048099999999998</v>
      </c>
      <c r="J126" s="44">
        <v>39.487299999999998</v>
      </c>
      <c r="K126" s="44">
        <v>39.868299999999998</v>
      </c>
      <c r="L126" s="44">
        <v>36.420499999999997</v>
      </c>
      <c r="M126" s="44">
        <v>16.826699999999999</v>
      </c>
      <c r="N126" s="44">
        <v>50.389600000000002</v>
      </c>
      <c r="O126" s="44">
        <v>50.389600000000002</v>
      </c>
      <c r="P126" s="44">
        <v>0</v>
      </c>
      <c r="Q126" s="44">
        <v>0</v>
      </c>
      <c r="R126" s="44">
        <v>0</v>
      </c>
      <c r="S126" s="44" t="s">
        <v>271</v>
      </c>
    </row>
    <row r="127" spans="1:19" hidden="1" outlineLevel="1" collapsed="1">
      <c r="A127" s="8">
        <v>44075</v>
      </c>
      <c r="B127" s="44">
        <v>38.7973</v>
      </c>
      <c r="C127" s="44">
        <v>40.213000000000001</v>
      </c>
      <c r="D127" s="44">
        <v>38.542200000000001</v>
      </c>
      <c r="E127" s="44">
        <v>39.623199999999997</v>
      </c>
      <c r="F127" s="44">
        <v>33.307499999999997</v>
      </c>
      <c r="G127" s="44">
        <v>15.6494</v>
      </c>
      <c r="H127" s="44">
        <v>38.796700000000001</v>
      </c>
      <c r="I127" s="44">
        <v>40.209299999999999</v>
      </c>
      <c r="J127" s="44">
        <v>38.542200000000001</v>
      </c>
      <c r="K127" s="44">
        <v>39.623199999999997</v>
      </c>
      <c r="L127" s="44">
        <v>33.307499999999997</v>
      </c>
      <c r="M127" s="44">
        <v>15.6494</v>
      </c>
      <c r="N127" s="44">
        <v>54.488900000000001</v>
      </c>
      <c r="O127" s="44">
        <v>54.488900000000001</v>
      </c>
      <c r="P127" s="44">
        <v>0</v>
      </c>
      <c r="Q127" s="44">
        <v>0</v>
      </c>
      <c r="R127" s="44">
        <v>0</v>
      </c>
      <c r="S127" s="44" t="s">
        <v>271</v>
      </c>
    </row>
    <row r="128" spans="1:19" hidden="1" outlineLevel="1" collapsed="1">
      <c r="A128" s="8">
        <v>44105</v>
      </c>
      <c r="B128" s="44">
        <v>38.889899999999997</v>
      </c>
      <c r="C128" s="44">
        <v>40.367899999999999</v>
      </c>
      <c r="D128" s="44">
        <v>38.618699999999997</v>
      </c>
      <c r="E128" s="44">
        <v>39.756700000000002</v>
      </c>
      <c r="F128" s="44">
        <v>28.7149</v>
      </c>
      <c r="G128" s="44">
        <v>33.304000000000002</v>
      </c>
      <c r="H128" s="44">
        <v>38.887799999999999</v>
      </c>
      <c r="I128" s="44">
        <v>40.356299999999997</v>
      </c>
      <c r="J128" s="44">
        <v>38.618699999999997</v>
      </c>
      <c r="K128" s="44">
        <v>39.756700000000002</v>
      </c>
      <c r="L128" s="44">
        <v>28.7149</v>
      </c>
      <c r="M128" s="44">
        <v>33.304000000000002</v>
      </c>
      <c r="N128" s="44">
        <v>50.0685</v>
      </c>
      <c r="O128" s="44">
        <v>50.0685</v>
      </c>
      <c r="P128" s="44">
        <v>0</v>
      </c>
      <c r="Q128" s="44">
        <v>0</v>
      </c>
      <c r="R128" s="44">
        <v>0</v>
      </c>
      <c r="S128" s="44" t="s">
        <v>271</v>
      </c>
    </row>
    <row r="129" spans="1:19" hidden="1" outlineLevel="1" collapsed="1">
      <c r="A129" s="8">
        <v>44136</v>
      </c>
      <c r="B129" s="44">
        <v>39.069699999999997</v>
      </c>
      <c r="C129" s="44">
        <v>39.028399999999998</v>
      </c>
      <c r="D129" s="44">
        <v>39.076900000000002</v>
      </c>
      <c r="E129" s="44">
        <v>39.930300000000003</v>
      </c>
      <c r="F129" s="44">
        <v>29.3157</v>
      </c>
      <c r="G129" s="44">
        <v>30.492599999999999</v>
      </c>
      <c r="H129" s="44">
        <v>39.0687</v>
      </c>
      <c r="I129" s="44">
        <v>39.021799999999999</v>
      </c>
      <c r="J129" s="44">
        <v>39.076900000000002</v>
      </c>
      <c r="K129" s="44">
        <v>39.930300000000003</v>
      </c>
      <c r="L129" s="44">
        <v>29.3157</v>
      </c>
      <c r="M129" s="44">
        <v>30.492599999999999</v>
      </c>
      <c r="N129" s="44">
        <v>49.910699999999999</v>
      </c>
      <c r="O129" s="44">
        <v>49.910699999999999</v>
      </c>
      <c r="P129" s="44">
        <v>0</v>
      </c>
      <c r="Q129" s="44">
        <v>0</v>
      </c>
      <c r="R129" s="44">
        <v>0</v>
      </c>
      <c r="S129" s="44" t="s">
        <v>271</v>
      </c>
    </row>
    <row r="130" spans="1:19" hidden="1" outlineLevel="1" collapsed="1">
      <c r="A130" s="8">
        <v>44166</v>
      </c>
      <c r="B130" s="44">
        <v>37.173900000000003</v>
      </c>
      <c r="C130" s="44">
        <v>39.825000000000003</v>
      </c>
      <c r="D130" s="44">
        <v>36.730400000000003</v>
      </c>
      <c r="E130" s="44">
        <v>37.725499999999997</v>
      </c>
      <c r="F130" s="44">
        <v>27.832999999999998</v>
      </c>
      <c r="G130" s="44">
        <v>12.8241</v>
      </c>
      <c r="H130" s="44">
        <v>37.170200000000001</v>
      </c>
      <c r="I130" s="44">
        <v>39.8035</v>
      </c>
      <c r="J130" s="44">
        <v>36.730400000000003</v>
      </c>
      <c r="K130" s="44">
        <v>37.725499999999997</v>
      </c>
      <c r="L130" s="44">
        <v>27.832999999999998</v>
      </c>
      <c r="M130" s="44">
        <v>12.8241</v>
      </c>
      <c r="N130" s="44">
        <v>52.83</v>
      </c>
      <c r="O130" s="44">
        <v>52.83</v>
      </c>
      <c r="P130" s="44">
        <v>0</v>
      </c>
      <c r="Q130" s="44" t="s">
        <v>271</v>
      </c>
      <c r="R130" s="44">
        <v>0</v>
      </c>
      <c r="S130" s="44" t="s">
        <v>271</v>
      </c>
    </row>
    <row r="131" spans="1:19" hidden="1" outlineLevel="1" collapsed="1">
      <c r="A131" s="8">
        <v>44197</v>
      </c>
      <c r="B131" s="44">
        <v>38.326500000000003</v>
      </c>
      <c r="C131" s="44">
        <v>39.007899999999999</v>
      </c>
      <c r="D131" s="44">
        <v>38.214399999999998</v>
      </c>
      <c r="E131" s="44">
        <v>38.554099999999998</v>
      </c>
      <c r="F131" s="44">
        <v>32.901299999999999</v>
      </c>
      <c r="G131" s="44">
        <v>35.038699999999999</v>
      </c>
      <c r="H131" s="44">
        <v>38.323</v>
      </c>
      <c r="I131" s="44">
        <v>38.984099999999998</v>
      </c>
      <c r="J131" s="44">
        <v>38.214399999999998</v>
      </c>
      <c r="K131" s="44">
        <v>38.554099999999998</v>
      </c>
      <c r="L131" s="44">
        <v>32.901299999999999</v>
      </c>
      <c r="M131" s="44">
        <v>35.038699999999999</v>
      </c>
      <c r="N131" s="44">
        <v>54.522599999999997</v>
      </c>
      <c r="O131" s="44">
        <v>54.522599999999997</v>
      </c>
      <c r="P131" s="44">
        <v>0</v>
      </c>
      <c r="Q131" s="44">
        <v>0</v>
      </c>
      <c r="R131" s="44">
        <v>0</v>
      </c>
      <c r="S131" s="44" t="s">
        <v>271</v>
      </c>
    </row>
    <row r="132" spans="1:19" hidden="1" outlineLevel="1" collapsed="1">
      <c r="A132" s="8">
        <v>44228</v>
      </c>
      <c r="B132" s="44">
        <v>36.754800000000003</v>
      </c>
      <c r="C132" s="44">
        <v>38.7468</v>
      </c>
      <c r="D132" s="44">
        <v>36.436500000000002</v>
      </c>
      <c r="E132" s="44">
        <v>38.103099999999998</v>
      </c>
      <c r="F132" s="44">
        <v>24.819400000000002</v>
      </c>
      <c r="G132" s="44">
        <v>10.8704</v>
      </c>
      <c r="H132" s="44">
        <v>36.7545</v>
      </c>
      <c r="I132" s="44">
        <v>38.744399999999999</v>
      </c>
      <c r="J132" s="44">
        <v>36.436500000000002</v>
      </c>
      <c r="K132" s="44">
        <v>38.103099999999998</v>
      </c>
      <c r="L132" s="44">
        <v>24.819400000000002</v>
      </c>
      <c r="M132" s="44">
        <v>10.8704</v>
      </c>
      <c r="N132" s="44">
        <v>50.314300000000003</v>
      </c>
      <c r="O132" s="44">
        <v>50.314300000000003</v>
      </c>
      <c r="P132" s="44">
        <v>0</v>
      </c>
      <c r="Q132" s="44" t="s">
        <v>271</v>
      </c>
      <c r="R132" s="44">
        <v>0</v>
      </c>
      <c r="S132" s="44" t="s">
        <v>271</v>
      </c>
    </row>
    <row r="133" spans="1:19" hidden="1" outlineLevel="1" collapsed="1">
      <c r="A133" s="8">
        <v>44256</v>
      </c>
      <c r="B133" s="44">
        <v>36.978700000000003</v>
      </c>
      <c r="C133" s="44">
        <v>39.099299999999999</v>
      </c>
      <c r="D133" s="44">
        <v>36.631100000000004</v>
      </c>
      <c r="E133" s="44">
        <v>38.273899999999998</v>
      </c>
      <c r="F133" s="44">
        <v>25.718699999999998</v>
      </c>
      <c r="G133" s="44">
        <v>12.221500000000001</v>
      </c>
      <c r="H133" s="44">
        <v>36.975900000000003</v>
      </c>
      <c r="I133" s="44">
        <v>39.082599999999999</v>
      </c>
      <c r="J133" s="44">
        <v>36.631100000000004</v>
      </c>
      <c r="K133" s="44">
        <v>38.273899999999998</v>
      </c>
      <c r="L133" s="44">
        <v>25.718699999999998</v>
      </c>
      <c r="M133" s="44">
        <v>12.221500000000001</v>
      </c>
      <c r="N133" s="44">
        <v>49.1128</v>
      </c>
      <c r="O133" s="44">
        <v>49.1128</v>
      </c>
      <c r="P133" s="44">
        <v>0</v>
      </c>
      <c r="Q133" s="44">
        <v>0</v>
      </c>
      <c r="R133" s="44">
        <v>0</v>
      </c>
      <c r="S133" s="44" t="s">
        <v>271</v>
      </c>
    </row>
    <row r="134" spans="1:19" hidden="1" outlineLevel="1" collapsed="1">
      <c r="A134" s="8">
        <v>44287</v>
      </c>
      <c r="B134" s="44">
        <v>37.336799999999997</v>
      </c>
      <c r="C134" s="44">
        <v>39.846499999999999</v>
      </c>
      <c r="D134" s="44">
        <v>36.8964</v>
      </c>
      <c r="E134" s="44">
        <v>38.402299999999997</v>
      </c>
      <c r="F134" s="44">
        <v>24.824999999999999</v>
      </c>
      <c r="G134" s="44">
        <v>12.3367</v>
      </c>
      <c r="H134" s="44">
        <v>37.335700000000003</v>
      </c>
      <c r="I134" s="44">
        <v>39.840600000000002</v>
      </c>
      <c r="J134" s="44">
        <v>36.8964</v>
      </c>
      <c r="K134" s="44">
        <v>38.402299999999997</v>
      </c>
      <c r="L134" s="44">
        <v>24.824999999999999</v>
      </c>
      <c r="M134" s="44">
        <v>12.3367</v>
      </c>
      <c r="N134" s="44">
        <v>48.724600000000002</v>
      </c>
      <c r="O134" s="44">
        <v>48.724600000000002</v>
      </c>
      <c r="P134" s="44">
        <v>0</v>
      </c>
      <c r="Q134" s="44">
        <v>0</v>
      </c>
      <c r="R134" s="44">
        <v>0</v>
      </c>
      <c r="S134" s="44" t="s">
        <v>271</v>
      </c>
    </row>
    <row r="135" spans="1:19" hidden="1" outlineLevel="1" collapsed="1">
      <c r="A135" s="8">
        <v>44317</v>
      </c>
      <c r="B135" s="44">
        <v>37.586199999999998</v>
      </c>
      <c r="C135" s="44">
        <v>39.716500000000003</v>
      </c>
      <c r="D135" s="44">
        <v>37.228900000000003</v>
      </c>
      <c r="E135" s="44">
        <v>38.402799999999999</v>
      </c>
      <c r="F135" s="44">
        <v>25.398599999999998</v>
      </c>
      <c r="G135" s="44">
        <v>11.6858</v>
      </c>
      <c r="H135" s="44">
        <v>37.585099999999997</v>
      </c>
      <c r="I135" s="44">
        <v>39.7104</v>
      </c>
      <c r="J135" s="44">
        <v>37.228900000000003</v>
      </c>
      <c r="K135" s="44">
        <v>38.402799999999999</v>
      </c>
      <c r="L135" s="44">
        <v>25.398599999999998</v>
      </c>
      <c r="M135" s="44">
        <v>11.6858</v>
      </c>
      <c r="N135" s="44">
        <v>48.336500000000001</v>
      </c>
      <c r="O135" s="44">
        <v>48.336500000000001</v>
      </c>
      <c r="P135" s="44">
        <v>0</v>
      </c>
      <c r="Q135" s="44" t="s">
        <v>271</v>
      </c>
      <c r="R135" s="44">
        <v>0</v>
      </c>
      <c r="S135" s="44" t="s">
        <v>271</v>
      </c>
    </row>
    <row r="136" spans="1:19" hidden="1" outlineLevel="1" collapsed="1">
      <c r="A136" s="8">
        <v>44348</v>
      </c>
      <c r="B136" s="44">
        <v>36.580100000000002</v>
      </c>
      <c r="C136" s="44">
        <v>39.061900000000001</v>
      </c>
      <c r="D136" s="44">
        <v>36.1494</v>
      </c>
      <c r="E136" s="44">
        <v>37.943800000000003</v>
      </c>
      <c r="F136" s="44">
        <v>23.293600000000001</v>
      </c>
      <c r="G136" s="44">
        <v>10.4849</v>
      </c>
      <c r="H136" s="44">
        <v>36.572400000000002</v>
      </c>
      <c r="I136" s="44">
        <v>39.021599999999999</v>
      </c>
      <c r="J136" s="44">
        <v>36.1494</v>
      </c>
      <c r="K136" s="44">
        <v>37.943800000000003</v>
      </c>
      <c r="L136" s="44">
        <v>23.293600000000001</v>
      </c>
      <c r="M136" s="44">
        <v>10.4849</v>
      </c>
      <c r="N136" s="44">
        <v>47.263399999999997</v>
      </c>
      <c r="O136" s="44">
        <v>47.263399999999997</v>
      </c>
      <c r="P136" s="44">
        <v>0</v>
      </c>
      <c r="Q136" s="44">
        <v>0</v>
      </c>
      <c r="R136" s="44">
        <v>0</v>
      </c>
      <c r="S136" s="44" t="s">
        <v>271</v>
      </c>
    </row>
    <row r="137" spans="1:19" hidden="1" outlineLevel="1" collapsed="1">
      <c r="A137" s="8">
        <v>44378</v>
      </c>
      <c r="B137" s="44">
        <v>36.909599999999998</v>
      </c>
      <c r="C137" s="44">
        <v>39.176699999999997</v>
      </c>
      <c r="D137" s="44">
        <v>36.503</v>
      </c>
      <c r="E137" s="44">
        <v>37.523099999999999</v>
      </c>
      <c r="F137" s="44">
        <v>26.8124</v>
      </c>
      <c r="G137" s="44">
        <v>17.2681</v>
      </c>
      <c r="H137" s="44">
        <v>36.906599999999997</v>
      </c>
      <c r="I137" s="44">
        <v>39.159399999999998</v>
      </c>
      <c r="J137" s="44">
        <v>36.503</v>
      </c>
      <c r="K137" s="44">
        <v>37.523099999999999</v>
      </c>
      <c r="L137" s="44">
        <v>26.8124</v>
      </c>
      <c r="M137" s="44">
        <v>17.2681</v>
      </c>
      <c r="N137" s="44">
        <v>53.330100000000002</v>
      </c>
      <c r="O137" s="44">
        <v>53.330100000000002</v>
      </c>
      <c r="P137" s="44" t="s">
        <v>271</v>
      </c>
      <c r="Q137" s="44" t="s">
        <v>271</v>
      </c>
      <c r="R137" s="44" t="s">
        <v>271</v>
      </c>
      <c r="S137" s="44" t="s">
        <v>271</v>
      </c>
    </row>
    <row r="138" spans="1:19" hidden="1" outlineLevel="1" collapsed="1">
      <c r="A138" s="8">
        <v>44409</v>
      </c>
      <c r="B138" s="44">
        <v>37.247500000000002</v>
      </c>
      <c r="C138" s="44">
        <v>39.176299999999998</v>
      </c>
      <c r="D138" s="44">
        <v>36.895800000000001</v>
      </c>
      <c r="E138" s="44">
        <v>37.7256</v>
      </c>
      <c r="F138" s="44">
        <v>31.7331</v>
      </c>
      <c r="G138" s="44">
        <v>13.489699999999999</v>
      </c>
      <c r="H138" s="44">
        <v>37.246600000000001</v>
      </c>
      <c r="I138" s="44">
        <v>39.171500000000002</v>
      </c>
      <c r="J138" s="44">
        <v>36.895800000000001</v>
      </c>
      <c r="K138" s="44">
        <v>37.7256</v>
      </c>
      <c r="L138" s="44">
        <v>31.7331</v>
      </c>
      <c r="M138" s="44">
        <v>13.489699999999999</v>
      </c>
      <c r="N138" s="44">
        <v>50</v>
      </c>
      <c r="O138" s="44">
        <v>50</v>
      </c>
      <c r="P138" s="44">
        <v>0</v>
      </c>
      <c r="Q138" s="44">
        <v>0</v>
      </c>
      <c r="R138" s="44" t="s">
        <v>271</v>
      </c>
      <c r="S138" s="44" t="s">
        <v>271</v>
      </c>
    </row>
    <row r="139" spans="1:19" hidden="1" outlineLevel="1" collapsed="1">
      <c r="A139" s="8">
        <v>44440</v>
      </c>
      <c r="B139" s="44">
        <v>37.450099999999999</v>
      </c>
      <c r="C139" s="44">
        <v>39.745600000000003</v>
      </c>
      <c r="D139" s="44">
        <v>37.052</v>
      </c>
      <c r="E139" s="44">
        <v>37.795200000000001</v>
      </c>
      <c r="F139" s="44">
        <v>31.5566</v>
      </c>
      <c r="G139" s="44">
        <v>11.962400000000001</v>
      </c>
      <c r="H139" s="44">
        <v>37.449599999999997</v>
      </c>
      <c r="I139" s="44">
        <v>39.7425</v>
      </c>
      <c r="J139" s="44">
        <v>37.052</v>
      </c>
      <c r="K139" s="44">
        <v>37.795200000000001</v>
      </c>
      <c r="L139" s="44">
        <v>31.5566</v>
      </c>
      <c r="M139" s="44">
        <v>11.962400000000001</v>
      </c>
      <c r="N139" s="44">
        <v>54.282600000000002</v>
      </c>
      <c r="O139" s="44">
        <v>54.282600000000002</v>
      </c>
      <c r="P139" s="44" t="s">
        <v>271</v>
      </c>
      <c r="Q139" s="44" t="s">
        <v>271</v>
      </c>
      <c r="R139" s="44" t="s">
        <v>271</v>
      </c>
      <c r="S139" s="44" t="s">
        <v>271</v>
      </c>
    </row>
    <row r="140" spans="1:19" hidden="1" outlineLevel="1" collapsed="1">
      <c r="A140" s="8">
        <v>44470</v>
      </c>
      <c r="B140" s="44">
        <v>37.155200000000001</v>
      </c>
      <c r="C140" s="44">
        <v>40.012500000000003</v>
      </c>
      <c r="D140" s="44">
        <v>36.671599999999998</v>
      </c>
      <c r="E140" s="44">
        <v>37.672699999999999</v>
      </c>
      <c r="F140" s="44">
        <v>27.631699999999999</v>
      </c>
      <c r="G140" s="44">
        <v>15.6645</v>
      </c>
      <c r="H140" s="44">
        <v>37.1539</v>
      </c>
      <c r="I140" s="44">
        <v>40.0062</v>
      </c>
      <c r="J140" s="44">
        <v>36.671599999999998</v>
      </c>
      <c r="K140" s="44">
        <v>37.672699999999999</v>
      </c>
      <c r="L140" s="44">
        <v>27.631699999999999</v>
      </c>
      <c r="M140" s="44">
        <v>15.6645</v>
      </c>
      <c r="N140" s="44">
        <v>46.525799999999997</v>
      </c>
      <c r="O140" s="44">
        <v>46.525799999999997</v>
      </c>
      <c r="P140" s="44">
        <v>0</v>
      </c>
      <c r="Q140" s="44">
        <v>0</v>
      </c>
      <c r="R140" s="44" t="s">
        <v>271</v>
      </c>
      <c r="S140" s="44" t="s">
        <v>271</v>
      </c>
    </row>
    <row r="141" spans="1:19" hidden="1" outlineLevel="1" collapsed="1">
      <c r="A141" s="8">
        <v>44501</v>
      </c>
      <c r="B141" s="44">
        <v>35.346299999999999</v>
      </c>
      <c r="C141" s="44">
        <v>39.467300000000002</v>
      </c>
      <c r="D141" s="44">
        <v>34.710299999999997</v>
      </c>
      <c r="E141" s="44">
        <v>36.294800000000002</v>
      </c>
      <c r="F141" s="44">
        <v>23.722999999999999</v>
      </c>
      <c r="G141" s="44">
        <v>12.6152</v>
      </c>
      <c r="H141" s="44">
        <v>35.344200000000001</v>
      </c>
      <c r="I141" s="44">
        <v>39.455100000000002</v>
      </c>
      <c r="J141" s="44">
        <v>34.710299999999997</v>
      </c>
      <c r="K141" s="44">
        <v>36.294800000000002</v>
      </c>
      <c r="L141" s="44">
        <v>23.722999999999999</v>
      </c>
      <c r="M141" s="44">
        <v>12.6152</v>
      </c>
      <c r="N141" s="44">
        <v>52.300899999999999</v>
      </c>
      <c r="O141" s="44">
        <v>52.300899999999999</v>
      </c>
      <c r="P141" s="44">
        <v>0</v>
      </c>
      <c r="Q141" s="44">
        <v>0</v>
      </c>
      <c r="R141" s="44" t="s">
        <v>271</v>
      </c>
      <c r="S141" s="44" t="s">
        <v>271</v>
      </c>
    </row>
    <row r="142" spans="1:19" hidden="1" outlineLevel="1" collapsed="1">
      <c r="A142" s="8">
        <v>44531</v>
      </c>
      <c r="B142" s="44">
        <v>35.387799999999999</v>
      </c>
      <c r="C142" s="44">
        <v>39.6967</v>
      </c>
      <c r="D142" s="44">
        <v>34.738500000000002</v>
      </c>
      <c r="E142" s="44">
        <v>36.333100000000002</v>
      </c>
      <c r="F142" s="44">
        <v>23.7959</v>
      </c>
      <c r="G142" s="44">
        <v>14.6563</v>
      </c>
      <c r="H142" s="44">
        <v>35.387300000000003</v>
      </c>
      <c r="I142" s="44">
        <v>39.694200000000002</v>
      </c>
      <c r="J142" s="44">
        <v>34.738500000000002</v>
      </c>
      <c r="K142" s="44">
        <v>36.333100000000002</v>
      </c>
      <c r="L142" s="44">
        <v>23.7959</v>
      </c>
      <c r="M142" s="44">
        <v>14.6563</v>
      </c>
      <c r="N142" s="44">
        <v>49.373800000000003</v>
      </c>
      <c r="O142" s="44">
        <v>49.373800000000003</v>
      </c>
      <c r="P142" s="44" t="s">
        <v>271</v>
      </c>
      <c r="Q142" s="44" t="s">
        <v>271</v>
      </c>
      <c r="R142" s="44" t="s">
        <v>271</v>
      </c>
      <c r="S142" s="44" t="s">
        <v>271</v>
      </c>
    </row>
    <row r="143" spans="1:19" hidden="1" outlineLevel="1" collapsed="1">
      <c r="A143" s="8">
        <v>44562</v>
      </c>
      <c r="B143" s="44">
        <v>36.194000000000003</v>
      </c>
      <c r="C143" s="44">
        <v>40.217500000000001</v>
      </c>
      <c r="D143" s="44">
        <v>35.616900000000001</v>
      </c>
      <c r="E143" s="44">
        <v>36.843299999999999</v>
      </c>
      <c r="F143" s="44">
        <v>26.028099999999998</v>
      </c>
      <c r="G143" s="44">
        <v>12.2554</v>
      </c>
      <c r="H143" s="44">
        <v>36.189799999999998</v>
      </c>
      <c r="I143" s="44">
        <v>40.191899999999997</v>
      </c>
      <c r="J143" s="44">
        <v>35.616900000000001</v>
      </c>
      <c r="K143" s="44">
        <v>36.843299999999999</v>
      </c>
      <c r="L143" s="44">
        <v>26.028099999999998</v>
      </c>
      <c r="M143" s="44">
        <v>12.2554</v>
      </c>
      <c r="N143" s="44">
        <v>53.8889</v>
      </c>
      <c r="O143" s="44">
        <v>53.8889</v>
      </c>
      <c r="P143" s="44" t="s">
        <v>271</v>
      </c>
      <c r="Q143" s="44" t="s">
        <v>271</v>
      </c>
      <c r="R143" s="44" t="s">
        <v>271</v>
      </c>
      <c r="S143" s="44" t="s">
        <v>271</v>
      </c>
    </row>
    <row r="144" spans="1:19" hidden="1" outlineLevel="1" collapsed="1">
      <c r="A144" s="8">
        <v>44593</v>
      </c>
      <c r="B144" s="44">
        <v>37.227400000000003</v>
      </c>
      <c r="C144" s="44">
        <v>40.385899999999999</v>
      </c>
      <c r="D144" s="44">
        <v>36.789900000000003</v>
      </c>
      <c r="E144" s="44">
        <v>37.877600000000001</v>
      </c>
      <c r="F144" s="44">
        <v>27.715800000000002</v>
      </c>
      <c r="G144" s="44">
        <v>10.033099999999999</v>
      </c>
      <c r="H144" s="44">
        <v>37.223100000000002</v>
      </c>
      <c r="I144" s="44">
        <v>40.357599999999998</v>
      </c>
      <c r="J144" s="44">
        <v>36.789900000000003</v>
      </c>
      <c r="K144" s="44">
        <v>37.877600000000001</v>
      </c>
      <c r="L144" s="44">
        <v>27.715800000000002</v>
      </c>
      <c r="M144" s="44">
        <v>10.033099999999999</v>
      </c>
      <c r="N144" s="44">
        <v>53.548499999999997</v>
      </c>
      <c r="O144" s="44">
        <v>53.548499999999997</v>
      </c>
      <c r="P144" s="44" t="s">
        <v>271</v>
      </c>
      <c r="Q144" s="44" t="s">
        <v>271</v>
      </c>
      <c r="R144" s="44" t="s">
        <v>271</v>
      </c>
      <c r="S144" s="44" t="s">
        <v>271</v>
      </c>
    </row>
    <row r="145" spans="1:19" hidden="1" outlineLevel="1" collapsed="1">
      <c r="A145" s="8">
        <v>44621</v>
      </c>
      <c r="B145" s="44">
        <v>14.1266</v>
      </c>
      <c r="C145" s="44">
        <v>37.815199999999997</v>
      </c>
      <c r="D145" s="44">
        <v>13.543900000000001</v>
      </c>
      <c r="E145" s="44">
        <v>14.661099999999999</v>
      </c>
      <c r="F145" s="44">
        <v>2.6836000000000002</v>
      </c>
      <c r="G145" s="44">
        <v>7.5999999999999998E-2</v>
      </c>
      <c r="H145" s="44">
        <v>14.137499999999999</v>
      </c>
      <c r="I145" s="44">
        <v>37.813600000000001</v>
      </c>
      <c r="J145" s="44">
        <v>13.5547</v>
      </c>
      <c r="K145" s="44">
        <v>14.661099999999999</v>
      </c>
      <c r="L145" s="44">
        <v>2.6836000000000002</v>
      </c>
      <c r="M145" s="44">
        <v>8.3099999999999993E-2</v>
      </c>
      <c r="N145" s="44">
        <v>0.13569999999999999</v>
      </c>
      <c r="O145" s="44">
        <v>60</v>
      </c>
      <c r="P145" s="44">
        <v>0</v>
      </c>
      <c r="Q145" s="44" t="s">
        <v>271</v>
      </c>
      <c r="R145" s="44" t="s">
        <v>271</v>
      </c>
      <c r="S145" s="44">
        <v>0</v>
      </c>
    </row>
    <row r="146" spans="1:19" hidden="1" outlineLevel="1" collapsed="1">
      <c r="A146" s="8">
        <v>44652</v>
      </c>
      <c r="B146" s="44">
        <v>21.5657</v>
      </c>
      <c r="C146" s="44">
        <v>36.825600000000001</v>
      </c>
      <c r="D146" s="44">
        <v>20.6829</v>
      </c>
      <c r="E146" s="44">
        <v>20.752099999999999</v>
      </c>
      <c r="F146" s="44">
        <v>13.881399999999999</v>
      </c>
      <c r="G146" s="44" t="s">
        <v>271</v>
      </c>
      <c r="H146" s="44">
        <v>21.5657</v>
      </c>
      <c r="I146" s="44">
        <v>36.825600000000001</v>
      </c>
      <c r="J146" s="44">
        <v>20.6829</v>
      </c>
      <c r="K146" s="44">
        <v>20.752099999999999</v>
      </c>
      <c r="L146" s="44">
        <v>13.881399999999999</v>
      </c>
      <c r="M146" s="44" t="s">
        <v>271</v>
      </c>
      <c r="N146" s="44" t="s">
        <v>271</v>
      </c>
      <c r="O146" s="44" t="s">
        <v>271</v>
      </c>
      <c r="P146" s="44" t="s">
        <v>271</v>
      </c>
      <c r="Q146" s="44" t="s">
        <v>271</v>
      </c>
      <c r="R146" s="44" t="s">
        <v>271</v>
      </c>
      <c r="S146" s="44" t="s">
        <v>271</v>
      </c>
    </row>
    <row r="147" spans="1:19" hidden="1" outlineLevel="1" collapsed="1">
      <c r="A147" s="8">
        <v>44682</v>
      </c>
      <c r="B147" s="44">
        <v>20.447099999999999</v>
      </c>
      <c r="C147" s="44">
        <v>38.930300000000003</v>
      </c>
      <c r="D147" s="44">
        <v>19.405999999999999</v>
      </c>
      <c r="E147" s="44">
        <v>19.691800000000001</v>
      </c>
      <c r="F147" s="44">
        <v>13.5776</v>
      </c>
      <c r="G147" s="44">
        <v>13.453200000000001</v>
      </c>
      <c r="H147" s="44">
        <v>20.4649</v>
      </c>
      <c r="I147" s="44">
        <v>38.931600000000003</v>
      </c>
      <c r="J147" s="44">
        <v>19.423500000000001</v>
      </c>
      <c r="K147" s="44">
        <v>19.691800000000001</v>
      </c>
      <c r="L147" s="44">
        <v>13.5776</v>
      </c>
      <c r="M147" s="44">
        <v>13.510400000000001</v>
      </c>
      <c r="N147" s="44">
        <v>13.5825</v>
      </c>
      <c r="O147" s="44">
        <v>38</v>
      </c>
      <c r="P147" s="44">
        <v>12.8386</v>
      </c>
      <c r="Q147" s="44" t="s">
        <v>271</v>
      </c>
      <c r="R147" s="44" t="s">
        <v>271</v>
      </c>
      <c r="S147" s="44">
        <v>12.8386</v>
      </c>
    </row>
    <row r="148" spans="1:19" hidden="1" outlineLevel="1" collapsed="1">
      <c r="A148" s="8">
        <v>44713</v>
      </c>
      <c r="B148" s="44">
        <v>18.950399999999998</v>
      </c>
      <c r="C148" s="44">
        <v>39.813000000000002</v>
      </c>
      <c r="D148" s="44">
        <v>18.5185</v>
      </c>
      <c r="E148" s="44">
        <v>18.555700000000002</v>
      </c>
      <c r="F148" s="44">
        <v>18.149799999999999</v>
      </c>
      <c r="G148" s="44">
        <v>19.478100000000001</v>
      </c>
      <c r="H148" s="44">
        <v>18.950399999999998</v>
      </c>
      <c r="I148" s="44">
        <v>39.813000000000002</v>
      </c>
      <c r="J148" s="44">
        <v>18.5185</v>
      </c>
      <c r="K148" s="44">
        <v>18.555700000000002</v>
      </c>
      <c r="L148" s="44">
        <v>18.149799999999999</v>
      </c>
      <c r="M148" s="44">
        <v>19.478100000000001</v>
      </c>
      <c r="N148" s="44">
        <v>38</v>
      </c>
      <c r="O148" s="44">
        <v>38</v>
      </c>
      <c r="P148" s="44" t="s">
        <v>271</v>
      </c>
      <c r="Q148" s="44" t="s">
        <v>271</v>
      </c>
      <c r="R148" s="44" t="s">
        <v>271</v>
      </c>
      <c r="S148" s="44" t="s">
        <v>271</v>
      </c>
    </row>
    <row r="149" spans="1:19" hidden="1" outlineLevel="1" collapsed="1">
      <c r="A149" s="8">
        <v>44743</v>
      </c>
      <c r="B149" s="44">
        <v>20.3672</v>
      </c>
      <c r="C149" s="44">
        <v>38.391500000000001</v>
      </c>
      <c r="D149" s="44">
        <v>19.282699999999998</v>
      </c>
      <c r="E149" s="44">
        <v>19.121200000000002</v>
      </c>
      <c r="F149" s="44">
        <v>29.514700000000001</v>
      </c>
      <c r="G149" s="44">
        <v>12.27</v>
      </c>
      <c r="H149" s="44">
        <v>20.3672</v>
      </c>
      <c r="I149" s="44">
        <v>38.391500000000001</v>
      </c>
      <c r="J149" s="44">
        <v>19.282699999999998</v>
      </c>
      <c r="K149" s="44">
        <v>19.121200000000002</v>
      </c>
      <c r="L149" s="44">
        <v>29.514700000000001</v>
      </c>
      <c r="M149" s="44">
        <v>12.27</v>
      </c>
      <c r="N149" s="44">
        <v>38</v>
      </c>
      <c r="O149" s="44">
        <v>38</v>
      </c>
      <c r="P149" s="44" t="s">
        <v>271</v>
      </c>
      <c r="Q149" s="44" t="s">
        <v>271</v>
      </c>
      <c r="R149" s="44" t="s">
        <v>271</v>
      </c>
      <c r="S149" s="44" t="s">
        <v>271</v>
      </c>
    </row>
    <row r="150" spans="1:19" hidden="1" outlineLevel="1" collapsed="1">
      <c r="A150" s="8">
        <v>44774</v>
      </c>
      <c r="B150" s="44">
        <v>20.539899999999999</v>
      </c>
      <c r="C150" s="44">
        <v>39.712200000000003</v>
      </c>
      <c r="D150" s="44">
        <v>19.276700000000002</v>
      </c>
      <c r="E150" s="44">
        <v>19.0701</v>
      </c>
      <c r="F150" s="44">
        <v>30.074200000000001</v>
      </c>
      <c r="G150" s="44">
        <v>8.8714999999999993</v>
      </c>
      <c r="H150" s="44">
        <v>20.536300000000001</v>
      </c>
      <c r="I150" s="44">
        <v>39.7729</v>
      </c>
      <c r="J150" s="44">
        <v>19.276700000000002</v>
      </c>
      <c r="K150" s="44">
        <v>19.0701</v>
      </c>
      <c r="L150" s="44">
        <v>30.074200000000001</v>
      </c>
      <c r="M150" s="44">
        <v>8.8714999999999993</v>
      </c>
      <c r="N150" s="44">
        <v>30.000699999999998</v>
      </c>
      <c r="O150" s="44">
        <v>30.000699999999998</v>
      </c>
      <c r="P150" s="44" t="s">
        <v>271</v>
      </c>
      <c r="Q150" s="44" t="s">
        <v>271</v>
      </c>
      <c r="R150" s="44" t="s">
        <v>271</v>
      </c>
      <c r="S150" s="44" t="s">
        <v>271</v>
      </c>
    </row>
    <row r="151" spans="1:19" hidden="1" outlineLevel="1" collapsed="1">
      <c r="A151" s="8">
        <v>44805</v>
      </c>
      <c r="B151" s="44">
        <v>37.436399999999999</v>
      </c>
      <c r="C151" s="44">
        <v>41.008299999999998</v>
      </c>
      <c r="D151" s="44">
        <v>37.241599999999998</v>
      </c>
      <c r="E151" s="44">
        <v>37.666200000000003</v>
      </c>
      <c r="F151" s="44">
        <v>33.029299999999999</v>
      </c>
      <c r="G151" s="44">
        <v>11.2859</v>
      </c>
      <c r="H151" s="44">
        <v>37.436399999999999</v>
      </c>
      <c r="I151" s="44">
        <v>41.008299999999998</v>
      </c>
      <c r="J151" s="44">
        <v>37.241599999999998</v>
      </c>
      <c r="K151" s="44">
        <v>37.666200000000003</v>
      </c>
      <c r="L151" s="44">
        <v>33.029299999999999</v>
      </c>
      <c r="M151" s="44">
        <v>11.2859</v>
      </c>
      <c r="N151" s="44" t="s">
        <v>271</v>
      </c>
      <c r="O151" s="44" t="s">
        <v>271</v>
      </c>
      <c r="P151" s="44" t="s">
        <v>271</v>
      </c>
      <c r="Q151" s="44" t="s">
        <v>271</v>
      </c>
      <c r="R151" s="44" t="s">
        <v>271</v>
      </c>
      <c r="S151" s="44" t="s">
        <v>271</v>
      </c>
    </row>
    <row r="152" spans="1:19" hidden="1" outlineLevel="1" collapsed="1">
      <c r="A152" s="8">
        <v>44835</v>
      </c>
      <c r="B152" s="44">
        <v>37.762999999999998</v>
      </c>
      <c r="C152" s="44">
        <v>39.090800000000002</v>
      </c>
      <c r="D152" s="44">
        <v>37.746899999999997</v>
      </c>
      <c r="E152" s="44">
        <v>37.813899999999997</v>
      </c>
      <c r="F152" s="44">
        <v>37.082000000000001</v>
      </c>
      <c r="G152" s="44">
        <v>19.899999999999999</v>
      </c>
      <c r="H152" s="44">
        <v>37.762999999999998</v>
      </c>
      <c r="I152" s="44">
        <v>39.090899999999998</v>
      </c>
      <c r="J152" s="44">
        <v>37.746899999999997</v>
      </c>
      <c r="K152" s="44">
        <v>37.813899999999997</v>
      </c>
      <c r="L152" s="44">
        <v>37.082000000000001</v>
      </c>
      <c r="M152" s="44">
        <v>19.899999999999999</v>
      </c>
      <c r="N152" s="44">
        <v>38</v>
      </c>
      <c r="O152" s="44">
        <v>38</v>
      </c>
      <c r="P152" s="44" t="s">
        <v>271</v>
      </c>
      <c r="Q152" s="44" t="s">
        <v>271</v>
      </c>
      <c r="R152" s="44" t="s">
        <v>271</v>
      </c>
      <c r="S152" s="44" t="s">
        <v>271</v>
      </c>
    </row>
    <row r="153" spans="1:19" hidden="1" outlineLevel="1" collapsed="1">
      <c r="A153" s="8">
        <v>44866</v>
      </c>
      <c r="B153" s="44">
        <v>38.305700000000002</v>
      </c>
      <c r="C153" s="44">
        <v>37.763300000000001</v>
      </c>
      <c r="D153" s="44">
        <v>38.319800000000001</v>
      </c>
      <c r="E153" s="44">
        <v>38.321800000000003</v>
      </c>
      <c r="F153" s="44">
        <v>39.023800000000001</v>
      </c>
      <c r="G153" s="44">
        <v>16.2591</v>
      </c>
      <c r="H153" s="44">
        <v>38.305599999999998</v>
      </c>
      <c r="I153" s="44">
        <v>37.759599999999999</v>
      </c>
      <c r="J153" s="44">
        <v>38.319800000000001</v>
      </c>
      <c r="K153" s="44">
        <v>38.321800000000003</v>
      </c>
      <c r="L153" s="44">
        <v>39.023800000000001</v>
      </c>
      <c r="M153" s="44">
        <v>16.2591</v>
      </c>
      <c r="N153" s="44">
        <v>60</v>
      </c>
      <c r="O153" s="44">
        <v>60</v>
      </c>
      <c r="P153" s="44" t="s">
        <v>271</v>
      </c>
      <c r="Q153" s="44" t="s">
        <v>271</v>
      </c>
      <c r="R153" s="44" t="s">
        <v>271</v>
      </c>
      <c r="S153" s="44" t="s">
        <v>271</v>
      </c>
    </row>
    <row r="154" spans="1:19" hidden="1" outlineLevel="1" collapsed="1">
      <c r="A154" s="8">
        <v>44896</v>
      </c>
      <c r="B154" s="44">
        <v>37.821899999999999</v>
      </c>
      <c r="C154" s="44">
        <v>37.590299999999999</v>
      </c>
      <c r="D154" s="44">
        <v>37.828000000000003</v>
      </c>
      <c r="E154" s="44">
        <v>38.100499999999997</v>
      </c>
      <c r="F154" s="44">
        <v>30.851900000000001</v>
      </c>
      <c r="G154" s="44">
        <v>11.200699999999999</v>
      </c>
      <c r="H154" s="44">
        <v>37.821899999999999</v>
      </c>
      <c r="I154" s="44">
        <v>37.590200000000003</v>
      </c>
      <c r="J154" s="44">
        <v>37.828000000000003</v>
      </c>
      <c r="K154" s="44">
        <v>38.100499999999997</v>
      </c>
      <c r="L154" s="44">
        <v>30.851900000000001</v>
      </c>
      <c r="M154" s="44">
        <v>11.200699999999999</v>
      </c>
      <c r="N154" s="44">
        <v>38.012900000000002</v>
      </c>
      <c r="O154" s="44">
        <v>38.012900000000002</v>
      </c>
      <c r="P154" s="44" t="s">
        <v>271</v>
      </c>
      <c r="Q154" s="44" t="s">
        <v>271</v>
      </c>
      <c r="R154" s="44" t="s">
        <v>271</v>
      </c>
      <c r="S154" s="44" t="s">
        <v>271</v>
      </c>
    </row>
    <row r="155" spans="1:19" hidden="1" outlineLevel="1" collapsed="1">
      <c r="A155" s="8">
        <v>44927</v>
      </c>
      <c r="B155" s="44">
        <v>38.3474</v>
      </c>
      <c r="C155" s="44">
        <v>37.507599999999996</v>
      </c>
      <c r="D155" s="44">
        <v>38.366100000000003</v>
      </c>
      <c r="E155" s="44">
        <v>38.431199999999997</v>
      </c>
      <c r="F155" s="44">
        <v>23.5886</v>
      </c>
      <c r="G155" s="44">
        <v>20.478100000000001</v>
      </c>
      <c r="H155" s="44">
        <v>38.3474</v>
      </c>
      <c r="I155" s="44">
        <v>37.507599999999996</v>
      </c>
      <c r="J155" s="44">
        <v>38.366100000000003</v>
      </c>
      <c r="K155" s="44">
        <v>38.431199999999997</v>
      </c>
      <c r="L155" s="44">
        <v>23.5886</v>
      </c>
      <c r="M155" s="44">
        <v>20.478100000000001</v>
      </c>
      <c r="N155" s="44" t="s">
        <v>271</v>
      </c>
      <c r="O155" s="44" t="s">
        <v>271</v>
      </c>
      <c r="P155" s="44" t="s">
        <v>271</v>
      </c>
      <c r="Q155" s="44" t="s">
        <v>271</v>
      </c>
      <c r="R155" s="44" t="s">
        <v>271</v>
      </c>
      <c r="S155" s="44" t="s">
        <v>271</v>
      </c>
    </row>
    <row r="156" spans="1:19" hidden="1" outlineLevel="1" collapsed="1">
      <c r="A156" s="8">
        <v>44958</v>
      </c>
      <c r="B156" s="44">
        <v>38.658200000000001</v>
      </c>
      <c r="C156" s="44">
        <v>36.562800000000003</v>
      </c>
      <c r="D156" s="44">
        <v>38.692300000000003</v>
      </c>
      <c r="E156" s="44">
        <v>38.975000000000001</v>
      </c>
      <c r="F156" s="44">
        <v>14.979799999999999</v>
      </c>
      <c r="G156" s="44">
        <v>6.1727999999999996</v>
      </c>
      <c r="H156" s="44">
        <v>38.658200000000001</v>
      </c>
      <c r="I156" s="44">
        <v>36.562800000000003</v>
      </c>
      <c r="J156" s="44">
        <v>38.692300000000003</v>
      </c>
      <c r="K156" s="44">
        <v>38.975000000000001</v>
      </c>
      <c r="L156" s="44">
        <v>14.979799999999999</v>
      </c>
      <c r="M156" s="44">
        <v>6.1727999999999996</v>
      </c>
      <c r="N156" s="44" t="s">
        <v>271</v>
      </c>
      <c r="O156" s="44" t="s">
        <v>271</v>
      </c>
      <c r="P156" s="44" t="s">
        <v>271</v>
      </c>
      <c r="Q156" s="44" t="s">
        <v>271</v>
      </c>
      <c r="R156" s="44" t="s">
        <v>271</v>
      </c>
      <c r="S156" s="44" t="s">
        <v>271</v>
      </c>
    </row>
    <row r="157" spans="1:19" hidden="1" outlineLevel="1" collapsed="1">
      <c r="A157" s="8">
        <v>44986</v>
      </c>
      <c r="B157" s="44">
        <v>36.481200000000001</v>
      </c>
      <c r="C157" s="44">
        <v>36.613300000000002</v>
      </c>
      <c r="D157" s="44">
        <v>36.479999999999997</v>
      </c>
      <c r="E157" s="44">
        <v>38.895800000000001</v>
      </c>
      <c r="F157" s="44">
        <v>19.7851</v>
      </c>
      <c r="G157" s="44">
        <v>11.9633</v>
      </c>
      <c r="H157" s="44">
        <v>36.481200000000001</v>
      </c>
      <c r="I157" s="44">
        <v>36.613300000000002</v>
      </c>
      <c r="J157" s="44">
        <v>36.479999999999997</v>
      </c>
      <c r="K157" s="44">
        <v>38.895800000000001</v>
      </c>
      <c r="L157" s="44">
        <v>19.7851</v>
      </c>
      <c r="M157" s="44">
        <v>11.9633</v>
      </c>
      <c r="N157" s="44" t="s">
        <v>271</v>
      </c>
      <c r="O157" s="44" t="s">
        <v>271</v>
      </c>
      <c r="P157" s="44" t="s">
        <v>271</v>
      </c>
      <c r="Q157" s="44" t="s">
        <v>271</v>
      </c>
      <c r="R157" s="44" t="s">
        <v>271</v>
      </c>
      <c r="S157" s="44" t="s">
        <v>271</v>
      </c>
    </row>
    <row r="158" spans="1:19" hidden="1" outlineLevel="1" collapsed="1">
      <c r="A158" s="8">
        <v>45017</v>
      </c>
      <c r="B158" s="44">
        <v>35.608899999999998</v>
      </c>
      <c r="C158" s="44">
        <v>39.958799999999997</v>
      </c>
      <c r="D158" s="44">
        <v>35.575099999999999</v>
      </c>
      <c r="E158" s="44">
        <v>35.7714</v>
      </c>
      <c r="F158" s="44">
        <v>16.2911</v>
      </c>
      <c r="G158" s="44">
        <v>19.989999999999998</v>
      </c>
      <c r="H158" s="44">
        <v>35.608899999999998</v>
      </c>
      <c r="I158" s="44">
        <v>39.958799999999997</v>
      </c>
      <c r="J158" s="44">
        <v>35.575099999999999</v>
      </c>
      <c r="K158" s="44">
        <v>35.7714</v>
      </c>
      <c r="L158" s="44">
        <v>16.2911</v>
      </c>
      <c r="M158" s="44">
        <v>19.989999999999998</v>
      </c>
      <c r="N158" s="44" t="s">
        <v>271</v>
      </c>
      <c r="O158" s="44" t="s">
        <v>271</v>
      </c>
      <c r="P158" s="44" t="s">
        <v>271</v>
      </c>
      <c r="Q158" s="44" t="s">
        <v>271</v>
      </c>
      <c r="R158" s="44" t="s">
        <v>271</v>
      </c>
      <c r="S158" s="44" t="s">
        <v>271</v>
      </c>
    </row>
    <row r="159" spans="1:19" hidden="1" outlineLevel="1" collapsed="1">
      <c r="A159" s="8">
        <v>45047</v>
      </c>
      <c r="B159" s="44">
        <v>36.798900000000003</v>
      </c>
      <c r="C159" s="44">
        <v>41.139400000000002</v>
      </c>
      <c r="D159" s="44">
        <v>36.787799999999997</v>
      </c>
      <c r="E159" s="44">
        <v>36.7742</v>
      </c>
      <c r="F159" s="44">
        <v>41.594799999999999</v>
      </c>
      <c r="G159" s="44">
        <v>18.411300000000001</v>
      </c>
      <c r="H159" s="44">
        <v>36.798900000000003</v>
      </c>
      <c r="I159" s="44">
        <v>41.139400000000002</v>
      </c>
      <c r="J159" s="44">
        <v>36.787799999999997</v>
      </c>
      <c r="K159" s="44">
        <v>36.7742</v>
      </c>
      <c r="L159" s="44">
        <v>41.594799999999999</v>
      </c>
      <c r="M159" s="44">
        <v>18.411300000000001</v>
      </c>
      <c r="N159" s="44" t="s">
        <v>271</v>
      </c>
      <c r="O159" s="44" t="s">
        <v>271</v>
      </c>
      <c r="P159" s="44" t="s">
        <v>271</v>
      </c>
      <c r="Q159" s="44" t="s">
        <v>271</v>
      </c>
      <c r="R159" s="44" t="s">
        <v>271</v>
      </c>
      <c r="S159" s="44" t="s">
        <v>271</v>
      </c>
    </row>
    <row r="160" spans="1:19" hidden="1" outlineLevel="1" collapsed="1">
      <c r="A160" s="8">
        <v>45078</v>
      </c>
      <c r="B160" s="44">
        <v>35.988700000000001</v>
      </c>
      <c r="C160" s="44">
        <v>59.987099999999998</v>
      </c>
      <c r="D160" s="44">
        <v>35.984999999999999</v>
      </c>
      <c r="E160" s="44">
        <v>36.667499999999997</v>
      </c>
      <c r="F160" s="44">
        <v>22.9649</v>
      </c>
      <c r="G160" s="44">
        <v>12.056900000000001</v>
      </c>
      <c r="H160" s="44">
        <v>35.988700000000001</v>
      </c>
      <c r="I160" s="44">
        <v>59.987099999999998</v>
      </c>
      <c r="J160" s="44">
        <v>35.984999999999999</v>
      </c>
      <c r="K160" s="44">
        <v>36.667499999999997</v>
      </c>
      <c r="L160" s="44">
        <v>22.9649</v>
      </c>
      <c r="M160" s="44">
        <v>12.056900000000001</v>
      </c>
      <c r="N160" s="44" t="s">
        <v>271</v>
      </c>
      <c r="O160" s="44" t="s">
        <v>271</v>
      </c>
      <c r="P160" s="44" t="s">
        <v>271</v>
      </c>
      <c r="Q160" s="44" t="s">
        <v>271</v>
      </c>
      <c r="R160" s="44" t="s">
        <v>271</v>
      </c>
      <c r="S160" s="44" t="s">
        <v>271</v>
      </c>
    </row>
    <row r="161" spans="1:19" hidden="1" outlineLevel="1" collapsed="1">
      <c r="A161" s="8">
        <v>45108</v>
      </c>
      <c r="B161" s="44">
        <v>36.770499999999998</v>
      </c>
      <c r="C161" s="44">
        <v>40.6252</v>
      </c>
      <c r="D161" s="44">
        <v>36.767400000000002</v>
      </c>
      <c r="E161" s="44">
        <v>37.093699999999998</v>
      </c>
      <c r="F161" s="44">
        <v>8.2559000000000005</v>
      </c>
      <c r="G161" s="44">
        <v>19.899999999999999</v>
      </c>
      <c r="H161" s="44">
        <v>36.770499999999998</v>
      </c>
      <c r="I161" s="44">
        <v>40.6252</v>
      </c>
      <c r="J161" s="44">
        <v>36.767400000000002</v>
      </c>
      <c r="K161" s="44">
        <v>37.093699999999998</v>
      </c>
      <c r="L161" s="44">
        <v>8.2559000000000005</v>
      </c>
      <c r="M161" s="44">
        <v>19.899999999999999</v>
      </c>
      <c r="N161" s="44" t="s">
        <v>271</v>
      </c>
      <c r="O161" s="44" t="s">
        <v>271</v>
      </c>
      <c r="P161" s="44" t="s">
        <v>271</v>
      </c>
      <c r="Q161" s="44" t="s">
        <v>271</v>
      </c>
      <c r="R161" s="44" t="s">
        <v>271</v>
      </c>
      <c r="S161" s="44" t="s">
        <v>271</v>
      </c>
    </row>
    <row r="162" spans="1:19" hidden="1" outlineLevel="1" collapsed="1">
      <c r="A162" s="8">
        <v>45139</v>
      </c>
      <c r="B162" s="44">
        <v>36.218699999999998</v>
      </c>
      <c r="C162" s="44">
        <v>39.080500000000001</v>
      </c>
      <c r="D162" s="44">
        <v>36.212600000000002</v>
      </c>
      <c r="E162" s="44">
        <v>37.000900000000001</v>
      </c>
      <c r="F162" s="44">
        <v>3.4838</v>
      </c>
      <c r="G162" s="44">
        <v>17.738</v>
      </c>
      <c r="H162" s="44">
        <v>36.215600000000002</v>
      </c>
      <c r="I162" s="44">
        <v>37.74</v>
      </c>
      <c r="J162" s="44">
        <v>36.212600000000002</v>
      </c>
      <c r="K162" s="44">
        <v>37.000900000000001</v>
      </c>
      <c r="L162" s="44">
        <v>3.4838</v>
      </c>
      <c r="M162" s="44">
        <v>17.738</v>
      </c>
      <c r="N162" s="44">
        <v>60</v>
      </c>
      <c r="O162" s="44">
        <v>60</v>
      </c>
      <c r="P162" s="44" t="s">
        <v>271</v>
      </c>
      <c r="Q162" s="44" t="s">
        <v>271</v>
      </c>
      <c r="R162" s="44" t="s">
        <v>271</v>
      </c>
      <c r="S162" s="44" t="s">
        <v>271</v>
      </c>
    </row>
    <row r="163" spans="1:19" hidden="1" outlineLevel="1" collapsed="1">
      <c r="A163" s="8">
        <v>45170</v>
      </c>
      <c r="B163" s="44">
        <v>36.930300000000003</v>
      </c>
      <c r="C163" s="44">
        <v>35.630000000000003</v>
      </c>
      <c r="D163" s="44">
        <v>36.9315</v>
      </c>
      <c r="E163" s="44">
        <v>38.333100000000002</v>
      </c>
      <c r="F163" s="44">
        <v>5.8620000000000001</v>
      </c>
      <c r="G163" s="44">
        <v>13.7804</v>
      </c>
      <c r="H163" s="44">
        <v>36.930300000000003</v>
      </c>
      <c r="I163" s="44">
        <v>35.630000000000003</v>
      </c>
      <c r="J163" s="44">
        <v>36.9315</v>
      </c>
      <c r="K163" s="44">
        <v>38.333100000000002</v>
      </c>
      <c r="L163" s="44">
        <v>5.8620000000000001</v>
      </c>
      <c r="M163" s="44">
        <v>13.7804</v>
      </c>
      <c r="N163" s="44" t="s">
        <v>271</v>
      </c>
      <c r="O163" s="44" t="s">
        <v>271</v>
      </c>
      <c r="P163" s="44" t="s">
        <v>271</v>
      </c>
      <c r="Q163" s="44" t="s">
        <v>271</v>
      </c>
      <c r="R163" s="44" t="s">
        <v>271</v>
      </c>
      <c r="S163" s="44" t="s">
        <v>271</v>
      </c>
    </row>
    <row r="164" spans="1:19" hidden="1" outlineLevel="1" collapsed="1">
      <c r="A164" s="8">
        <v>45200</v>
      </c>
      <c r="B164" s="44">
        <v>37.439700000000002</v>
      </c>
      <c r="C164" s="44">
        <v>31.4788</v>
      </c>
      <c r="D164" s="44">
        <v>37.444200000000002</v>
      </c>
      <c r="E164" s="44">
        <v>38.150500000000001</v>
      </c>
      <c r="F164" s="44">
        <v>8.2422000000000004</v>
      </c>
      <c r="G164" s="44" t="s">
        <v>271</v>
      </c>
      <c r="H164" s="44">
        <v>37.439700000000002</v>
      </c>
      <c r="I164" s="44">
        <v>31.4788</v>
      </c>
      <c r="J164" s="44">
        <v>37.444200000000002</v>
      </c>
      <c r="K164" s="44">
        <v>38.150500000000001</v>
      </c>
      <c r="L164" s="44">
        <v>8.2422000000000004</v>
      </c>
      <c r="M164" s="44" t="s">
        <v>271</v>
      </c>
      <c r="N164" s="44" t="s">
        <v>271</v>
      </c>
      <c r="O164" s="44" t="s">
        <v>271</v>
      </c>
      <c r="P164" s="44" t="s">
        <v>271</v>
      </c>
      <c r="Q164" s="44" t="s">
        <v>271</v>
      </c>
      <c r="R164" s="44" t="s">
        <v>271</v>
      </c>
      <c r="S164" s="44" t="s">
        <v>271</v>
      </c>
    </row>
    <row r="165" spans="1:19" collapsed="1">
      <c r="A165" s="8">
        <v>45231</v>
      </c>
      <c r="B165" s="44">
        <v>36.333399999999997</v>
      </c>
      <c r="C165" s="44">
        <v>32.420900000000003</v>
      </c>
      <c r="D165" s="44">
        <v>36.338099999999997</v>
      </c>
      <c r="E165" s="44">
        <v>36.906199999999998</v>
      </c>
      <c r="F165" s="44">
        <v>4.4260000000000002</v>
      </c>
      <c r="G165" s="44">
        <v>17.8857</v>
      </c>
      <c r="H165" s="44">
        <v>36.333399999999997</v>
      </c>
      <c r="I165" s="44">
        <v>32.420900000000003</v>
      </c>
      <c r="J165" s="44">
        <v>36.338099999999997</v>
      </c>
      <c r="K165" s="44">
        <v>36.906199999999998</v>
      </c>
      <c r="L165" s="44">
        <v>4.4260000000000002</v>
      </c>
      <c r="M165" s="44">
        <v>17.8857</v>
      </c>
      <c r="N165" s="44" t="s">
        <v>271</v>
      </c>
      <c r="O165" s="44" t="s">
        <v>271</v>
      </c>
      <c r="P165" s="44" t="s">
        <v>271</v>
      </c>
      <c r="Q165" s="44" t="s">
        <v>271</v>
      </c>
      <c r="R165" s="44" t="s">
        <v>271</v>
      </c>
      <c r="S165" s="44" t="s">
        <v>271</v>
      </c>
    </row>
    <row r="166" spans="1:19">
      <c r="A166" s="8">
        <v>45261</v>
      </c>
      <c r="B166" s="44">
        <v>36.3613</v>
      </c>
      <c r="C166" s="44">
        <v>44.831899999999997</v>
      </c>
      <c r="D166" s="44">
        <v>36.339399999999998</v>
      </c>
      <c r="E166" s="44">
        <v>37.638100000000001</v>
      </c>
      <c r="F166" s="44">
        <v>2.8462999999999998</v>
      </c>
      <c r="G166" s="44">
        <v>16.514600000000002</v>
      </c>
      <c r="H166" s="44">
        <v>36.3613</v>
      </c>
      <c r="I166" s="44">
        <v>44.831899999999997</v>
      </c>
      <c r="J166" s="44">
        <v>36.339399999999998</v>
      </c>
      <c r="K166" s="44">
        <v>37.638100000000001</v>
      </c>
      <c r="L166" s="44">
        <v>2.8462999999999998</v>
      </c>
      <c r="M166" s="44">
        <v>16.514600000000002</v>
      </c>
      <c r="N166" s="44" t="s">
        <v>271</v>
      </c>
      <c r="O166" s="44" t="s">
        <v>271</v>
      </c>
      <c r="P166" s="44" t="s">
        <v>271</v>
      </c>
      <c r="Q166" s="44" t="s">
        <v>271</v>
      </c>
      <c r="R166" s="44" t="s">
        <v>271</v>
      </c>
      <c r="S166" s="44" t="s">
        <v>271</v>
      </c>
    </row>
    <row r="167" spans="1:19">
      <c r="A167" s="8">
        <v>45292</v>
      </c>
      <c r="B167" s="44">
        <v>37.403700000000001</v>
      </c>
      <c r="C167" s="44">
        <v>41.782800000000002</v>
      </c>
      <c r="D167" s="44">
        <v>37.397199999999998</v>
      </c>
      <c r="E167" s="44">
        <v>38.355800000000002</v>
      </c>
      <c r="F167" s="44">
        <v>8.1929999999999996</v>
      </c>
      <c r="G167" s="44">
        <v>18.7119</v>
      </c>
      <c r="H167" s="44">
        <v>37.403700000000001</v>
      </c>
      <c r="I167" s="44">
        <v>41.782800000000002</v>
      </c>
      <c r="J167" s="44">
        <v>37.397199999999998</v>
      </c>
      <c r="K167" s="44">
        <v>38.355800000000002</v>
      </c>
      <c r="L167" s="44">
        <v>8.1929999999999996</v>
      </c>
      <c r="M167" s="44">
        <v>18.7119</v>
      </c>
      <c r="N167" s="44" t="s">
        <v>271</v>
      </c>
      <c r="O167" s="44" t="s">
        <v>271</v>
      </c>
      <c r="P167" s="44" t="s">
        <v>271</v>
      </c>
      <c r="Q167" s="44" t="s">
        <v>271</v>
      </c>
      <c r="R167" s="44" t="s">
        <v>271</v>
      </c>
      <c r="S167" s="44" t="s">
        <v>271</v>
      </c>
    </row>
    <row r="168" spans="1:19">
      <c r="A168" s="8">
        <v>45323</v>
      </c>
      <c r="B168" s="44">
        <v>38.336500000000001</v>
      </c>
      <c r="C168" s="44">
        <v>29.322500000000002</v>
      </c>
      <c r="D168" s="44">
        <v>38.354599999999998</v>
      </c>
      <c r="E168" s="44">
        <v>39.203299999999999</v>
      </c>
      <c r="F168" s="44">
        <v>7.5297999999999998</v>
      </c>
      <c r="G168" s="44">
        <v>17.239999999999998</v>
      </c>
      <c r="H168" s="44">
        <v>38.336500000000001</v>
      </c>
      <c r="I168" s="44">
        <v>29.322500000000002</v>
      </c>
      <c r="J168" s="44">
        <v>38.354599999999998</v>
      </c>
      <c r="K168" s="44">
        <v>39.203299999999999</v>
      </c>
      <c r="L168" s="44">
        <v>7.5297999999999998</v>
      </c>
      <c r="M168" s="44">
        <v>17.239999999999998</v>
      </c>
      <c r="N168" s="44" t="s">
        <v>271</v>
      </c>
      <c r="O168" s="44" t="s">
        <v>271</v>
      </c>
      <c r="P168" s="44" t="s">
        <v>271</v>
      </c>
      <c r="Q168" s="44" t="s">
        <v>271</v>
      </c>
      <c r="R168" s="44" t="s">
        <v>271</v>
      </c>
      <c r="S168" s="44" t="s">
        <v>271</v>
      </c>
    </row>
    <row r="169" spans="1:19">
      <c r="A169" s="8">
        <v>45352</v>
      </c>
      <c r="B169" s="44">
        <v>37.497300000000003</v>
      </c>
      <c r="C169" s="44">
        <v>33.697800000000001</v>
      </c>
      <c r="D169" s="44">
        <v>37.508099999999999</v>
      </c>
      <c r="E169" s="44">
        <v>38.403100000000002</v>
      </c>
      <c r="F169" s="44">
        <v>7.2107999999999999</v>
      </c>
      <c r="G169" s="44">
        <v>14.1243</v>
      </c>
      <c r="H169" s="44">
        <v>37.497300000000003</v>
      </c>
      <c r="I169" s="44">
        <v>33.697800000000001</v>
      </c>
      <c r="J169" s="44">
        <v>37.508099999999999</v>
      </c>
      <c r="K169" s="44">
        <v>38.403100000000002</v>
      </c>
      <c r="L169" s="44">
        <v>7.2107999999999999</v>
      </c>
      <c r="M169" s="44">
        <v>14.1243</v>
      </c>
      <c r="N169" s="44" t="s">
        <v>271</v>
      </c>
      <c r="O169" s="44" t="s">
        <v>271</v>
      </c>
      <c r="P169" s="44" t="s">
        <v>271</v>
      </c>
      <c r="Q169" s="44" t="s">
        <v>271</v>
      </c>
      <c r="R169" s="44" t="s">
        <v>271</v>
      </c>
      <c r="S169" s="44" t="s">
        <v>271</v>
      </c>
    </row>
    <row r="170" spans="1:19">
      <c r="A170" s="8">
        <v>45383</v>
      </c>
      <c r="B170" s="44">
        <v>37.4133</v>
      </c>
      <c r="C170" s="44">
        <v>34.270699999999998</v>
      </c>
      <c r="D170" s="44">
        <v>37.425199999999997</v>
      </c>
      <c r="E170" s="44">
        <v>38.254899999999999</v>
      </c>
      <c r="F170" s="44">
        <v>13.765499999999999</v>
      </c>
      <c r="G170" s="44">
        <v>12.49</v>
      </c>
      <c r="H170" s="44">
        <v>37.413200000000003</v>
      </c>
      <c r="I170" s="44">
        <v>34.244900000000001</v>
      </c>
      <c r="J170" s="44">
        <v>37.425199999999997</v>
      </c>
      <c r="K170" s="44">
        <v>38.254899999999999</v>
      </c>
      <c r="L170" s="44">
        <v>13.765499999999999</v>
      </c>
      <c r="M170" s="44">
        <v>12.49</v>
      </c>
      <c r="N170" s="44">
        <v>60</v>
      </c>
      <c r="O170" s="44">
        <v>60</v>
      </c>
      <c r="P170" s="44" t="s">
        <v>271</v>
      </c>
      <c r="Q170" s="44" t="s">
        <v>271</v>
      </c>
      <c r="R170" s="44" t="s">
        <v>271</v>
      </c>
      <c r="S170" s="44" t="s">
        <v>271</v>
      </c>
    </row>
    <row r="171" spans="1:19">
      <c r="A171" s="8">
        <v>45413</v>
      </c>
      <c r="B171" s="44">
        <v>37.937100000000001</v>
      </c>
      <c r="C171" s="44">
        <v>36.555</v>
      </c>
      <c r="D171" s="44">
        <v>37.943100000000001</v>
      </c>
      <c r="E171" s="44">
        <v>38.580599999999997</v>
      </c>
      <c r="F171" s="44">
        <v>7.3982000000000001</v>
      </c>
      <c r="G171" s="44" t="s">
        <v>271</v>
      </c>
      <c r="H171" s="44">
        <v>37.936599999999999</v>
      </c>
      <c r="I171" s="44">
        <v>36.417400000000001</v>
      </c>
      <c r="J171" s="44">
        <v>37.943100000000001</v>
      </c>
      <c r="K171" s="44">
        <v>38.580599999999997</v>
      </c>
      <c r="L171" s="44">
        <v>7.3982000000000001</v>
      </c>
      <c r="M171" s="44" t="s">
        <v>271</v>
      </c>
      <c r="N171" s="44">
        <v>60</v>
      </c>
      <c r="O171" s="44">
        <v>60</v>
      </c>
      <c r="P171" s="44" t="s">
        <v>271</v>
      </c>
      <c r="Q171" s="44" t="s">
        <v>271</v>
      </c>
      <c r="R171" s="44" t="s">
        <v>271</v>
      </c>
      <c r="S171" s="44" t="s">
        <v>271</v>
      </c>
    </row>
    <row r="172" spans="1:19">
      <c r="A172" s="8">
        <v>45444</v>
      </c>
      <c r="B172" s="44">
        <v>37.375999999999998</v>
      </c>
      <c r="C172" s="44">
        <v>33.400199999999998</v>
      </c>
      <c r="D172" s="44">
        <v>37.391599999999997</v>
      </c>
      <c r="E172" s="44">
        <v>37.948500000000003</v>
      </c>
      <c r="F172" s="44">
        <v>8.5737000000000005</v>
      </c>
      <c r="G172" s="44">
        <v>17.092199999999998</v>
      </c>
      <c r="H172" s="44">
        <v>37.375999999999998</v>
      </c>
      <c r="I172" s="44">
        <v>33.400199999999998</v>
      </c>
      <c r="J172" s="44">
        <v>37.391599999999997</v>
      </c>
      <c r="K172" s="44">
        <v>37.948500000000003</v>
      </c>
      <c r="L172" s="44">
        <v>8.5737000000000005</v>
      </c>
      <c r="M172" s="44">
        <v>17.092199999999998</v>
      </c>
      <c r="N172" s="44" t="s">
        <v>271</v>
      </c>
      <c r="O172" s="44" t="s">
        <v>271</v>
      </c>
      <c r="P172" s="44" t="s">
        <v>271</v>
      </c>
      <c r="Q172" s="44" t="s">
        <v>271</v>
      </c>
      <c r="R172" s="44" t="s">
        <v>271</v>
      </c>
      <c r="S172" s="44" t="s">
        <v>271</v>
      </c>
    </row>
    <row r="173" spans="1:19">
      <c r="A173" s="8">
        <v>45474</v>
      </c>
      <c r="B173" s="44">
        <v>37.406199999999998</v>
      </c>
      <c r="C173" s="44">
        <v>35.500900000000001</v>
      </c>
      <c r="D173" s="44">
        <v>37.416499999999999</v>
      </c>
      <c r="E173" s="44">
        <v>37.872500000000002</v>
      </c>
      <c r="F173" s="44">
        <v>9.0033999999999992</v>
      </c>
      <c r="G173" s="44">
        <v>1.6632</v>
      </c>
      <c r="H173" s="44">
        <v>37.4056</v>
      </c>
      <c r="I173" s="44">
        <v>35.369399999999999</v>
      </c>
      <c r="J173" s="44">
        <v>37.416499999999999</v>
      </c>
      <c r="K173" s="44">
        <v>37.872500000000002</v>
      </c>
      <c r="L173" s="44">
        <v>9.0033999999999992</v>
      </c>
      <c r="M173" s="44">
        <v>1.6632</v>
      </c>
      <c r="N173" s="44">
        <v>60</v>
      </c>
      <c r="O173" s="44">
        <v>60</v>
      </c>
      <c r="P173" s="44" t="s">
        <v>271</v>
      </c>
      <c r="Q173" s="44" t="s">
        <v>271</v>
      </c>
      <c r="R173" s="44" t="s">
        <v>271</v>
      </c>
      <c r="S173" s="44" t="s">
        <v>271</v>
      </c>
    </row>
    <row r="174" spans="1:19">
      <c r="A174" s="8">
        <v>45505</v>
      </c>
      <c r="B174" s="44">
        <v>37.684800000000003</v>
      </c>
      <c r="C174" s="44">
        <v>37.2498</v>
      </c>
      <c r="D174" s="44">
        <v>37.686700000000002</v>
      </c>
      <c r="E174" s="44">
        <v>38.391199999999998</v>
      </c>
      <c r="F174" s="44">
        <v>5.7534999999999998</v>
      </c>
      <c r="G174" s="44" t="s">
        <v>271</v>
      </c>
      <c r="H174" s="44">
        <v>37.684800000000003</v>
      </c>
      <c r="I174" s="44">
        <v>37.2498</v>
      </c>
      <c r="J174" s="44">
        <v>37.686700000000002</v>
      </c>
      <c r="K174" s="44">
        <v>38.391199999999998</v>
      </c>
      <c r="L174" s="44">
        <v>5.7534999999999998</v>
      </c>
      <c r="M174" s="44" t="s">
        <v>271</v>
      </c>
      <c r="N174" s="44" t="s">
        <v>271</v>
      </c>
      <c r="O174" s="44" t="s">
        <v>271</v>
      </c>
      <c r="P174" s="44" t="s">
        <v>271</v>
      </c>
      <c r="Q174" s="44" t="s">
        <v>271</v>
      </c>
      <c r="R174" s="44" t="s">
        <v>271</v>
      </c>
      <c r="S174" s="44" t="s">
        <v>271</v>
      </c>
    </row>
    <row r="175" spans="1:19">
      <c r="A175" s="8">
        <v>45536</v>
      </c>
      <c r="B175" s="44">
        <v>37.502800000000001</v>
      </c>
      <c r="C175" s="44">
        <v>30.065100000000001</v>
      </c>
      <c r="D175" s="44">
        <v>37.533099999999997</v>
      </c>
      <c r="E175" s="44">
        <v>38.017000000000003</v>
      </c>
      <c r="F175" s="44">
        <v>8.2515999999999998</v>
      </c>
      <c r="G175" s="44">
        <v>19.899999999999999</v>
      </c>
      <c r="H175" s="44">
        <v>37.502800000000001</v>
      </c>
      <c r="I175" s="44">
        <v>30.065100000000001</v>
      </c>
      <c r="J175" s="44">
        <v>37.533099999999997</v>
      </c>
      <c r="K175" s="44">
        <v>38.017000000000003</v>
      </c>
      <c r="L175" s="44">
        <v>8.2515999999999998</v>
      </c>
      <c r="M175" s="44">
        <v>19.899999999999999</v>
      </c>
      <c r="N175" s="44" t="s">
        <v>271</v>
      </c>
      <c r="O175" s="44" t="s">
        <v>271</v>
      </c>
      <c r="P175" s="44" t="s">
        <v>271</v>
      </c>
      <c r="Q175" s="44" t="s">
        <v>271</v>
      </c>
      <c r="R175" s="44" t="s">
        <v>271</v>
      </c>
      <c r="S175" s="44" t="s">
        <v>271</v>
      </c>
    </row>
    <row r="176" spans="1:19">
      <c r="A176" s="8">
        <v>45566</v>
      </c>
      <c r="B176" s="44">
        <v>37.466000000000001</v>
      </c>
      <c r="C176" s="44">
        <v>31.176300000000001</v>
      </c>
      <c r="D176" s="44">
        <v>37.492199999999997</v>
      </c>
      <c r="E176" s="44">
        <v>38.026899999999998</v>
      </c>
      <c r="F176" s="44">
        <v>13.091100000000001</v>
      </c>
      <c r="G176" s="44" t="s">
        <v>271</v>
      </c>
      <c r="H176" s="44">
        <v>37.466000000000001</v>
      </c>
      <c r="I176" s="44">
        <v>31.176300000000001</v>
      </c>
      <c r="J176" s="44">
        <v>37.492199999999997</v>
      </c>
      <c r="K176" s="44">
        <v>38.026899999999998</v>
      </c>
      <c r="L176" s="44">
        <v>13.091100000000001</v>
      </c>
      <c r="M176" s="44" t="s">
        <v>271</v>
      </c>
      <c r="N176" s="44" t="s">
        <v>271</v>
      </c>
      <c r="O176" s="44" t="s">
        <v>271</v>
      </c>
      <c r="P176" s="44" t="s">
        <v>271</v>
      </c>
      <c r="Q176" s="44" t="s">
        <v>271</v>
      </c>
      <c r="R176" s="44" t="s">
        <v>271</v>
      </c>
      <c r="S176" s="44" t="s">
        <v>271</v>
      </c>
    </row>
    <row r="177" spans="1:19">
      <c r="A177" s="8">
        <v>45597</v>
      </c>
      <c r="B177" s="44">
        <v>36.435400000000001</v>
      </c>
      <c r="C177" s="44">
        <v>33.5914</v>
      </c>
      <c r="D177" s="44">
        <v>36.439799999999998</v>
      </c>
      <c r="E177" s="44">
        <v>37.427799999999998</v>
      </c>
      <c r="F177" s="44">
        <v>4.8384999999999998</v>
      </c>
      <c r="G177" s="44">
        <v>17.100000000000001</v>
      </c>
      <c r="H177" s="44">
        <v>36.435400000000001</v>
      </c>
      <c r="I177" s="44">
        <v>33.5914</v>
      </c>
      <c r="J177" s="44">
        <v>36.439799999999998</v>
      </c>
      <c r="K177" s="44">
        <v>37.427799999999998</v>
      </c>
      <c r="L177" s="44">
        <v>4.8384999999999998</v>
      </c>
      <c r="M177" s="44">
        <v>17.100000000000001</v>
      </c>
      <c r="N177" s="44" t="s">
        <v>271</v>
      </c>
      <c r="O177" s="44" t="s">
        <v>271</v>
      </c>
      <c r="P177" s="44" t="s">
        <v>271</v>
      </c>
      <c r="Q177" s="44" t="s">
        <v>271</v>
      </c>
      <c r="R177" s="44" t="s">
        <v>271</v>
      </c>
      <c r="S177" s="44" t="s">
        <v>271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5" customWidth="1"/>
    <col min="2" max="2" width="7.44140625" style="22" customWidth="1"/>
    <col min="3" max="3" width="14.33203125" style="22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2" customWidth="1"/>
    <col min="22" max="16384" width="9.109375" style="22"/>
  </cols>
  <sheetData>
    <row r="1" spans="1:21">
      <c r="A1" s="16" t="s">
        <v>130</v>
      </c>
      <c r="B1" s="10"/>
    </row>
    <row r="2" spans="1:21" ht="5.25" customHeight="1"/>
    <row r="3" spans="1:21" ht="25.5" customHeight="1">
      <c r="A3" s="218" t="s">
        <v>110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</row>
    <row r="4" spans="1:21" ht="12.75" customHeight="1">
      <c r="A4" s="43" t="s">
        <v>129</v>
      </c>
    </row>
    <row r="5" spans="1:21" ht="12.75" customHeight="1">
      <c r="A5" s="23" t="s">
        <v>53</v>
      </c>
    </row>
    <row r="6" spans="1:21" s="28" customFormat="1" ht="12.75" customHeight="1">
      <c r="A6" s="214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1" t="s">
        <v>5</v>
      </c>
    </row>
    <row r="7" spans="1:21" s="28" customForma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4"/>
    </row>
    <row r="8" spans="1:21" ht="69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45"/>
    </row>
    <row r="9" spans="1:21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21"/>
    </row>
    <row r="10" spans="1:2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</row>
    <row r="11" spans="1:21" ht="12.75" hidden="1" customHeight="1" outlineLevel="1">
      <c r="A11" s="8">
        <v>40544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1" hidden="1" outlineLevel="1">
      <c r="A12" s="8">
        <v>40575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1" hidden="1" outlineLevel="1">
      <c r="A13" s="8">
        <v>40603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1" hidden="1" outlineLevel="1">
      <c r="A14" s="8">
        <v>40634</v>
      </c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1" hidden="1" outlineLevel="1">
      <c r="A15" s="8">
        <v>40664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1" hidden="1" outlineLevel="1">
      <c r="A16" s="8">
        <v>40695</v>
      </c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idden="1" outlineLevel="1">
      <c r="A17" s="8">
        <v>40725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hidden="1" outlineLevel="1">
      <c r="A18" s="8">
        <v>40756</v>
      </c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hidden="1" outlineLevel="1">
      <c r="A19" s="8">
        <v>40787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hidden="1" outlineLevel="1">
      <c r="A20" s="8">
        <v>40817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hidden="1" outlineLevel="1">
      <c r="A21" s="8">
        <v>40848</v>
      </c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hidden="1" outlineLevel="1">
      <c r="A22" s="8">
        <v>40878</v>
      </c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hidden="1" outlineLevel="1">
      <c r="A23" s="8">
        <v>40909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hidden="1" outlineLevel="1">
      <c r="A24" s="8">
        <v>40940</v>
      </c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hidden="1" outlineLevel="1">
      <c r="A25" s="8">
        <v>40969</v>
      </c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hidden="1" outlineLevel="1">
      <c r="A26" s="8">
        <v>41000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hidden="1" outlineLevel="1">
      <c r="A27" s="8">
        <v>41030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hidden="1" outlineLevel="1">
      <c r="A28" s="8">
        <v>41061</v>
      </c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hidden="1" outlineLevel="1">
      <c r="A29" s="8">
        <v>41091</v>
      </c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hidden="1" outlineLevel="1">
      <c r="A30" s="8">
        <v>41122</v>
      </c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hidden="1" outlineLevel="1">
      <c r="A31" s="8">
        <v>41153</v>
      </c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hidden="1" outlineLevel="1">
      <c r="A32" s="8">
        <v>41183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1" hidden="1" outlineLevel="1">
      <c r="A33" s="8">
        <v>41214</v>
      </c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1" hidden="1" outlineLevel="1">
      <c r="A34" s="8">
        <v>41244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1" hidden="1" outlineLevel="1">
      <c r="A35" s="8">
        <v>41275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1" hidden="1" outlineLevel="1">
      <c r="A36" s="8">
        <v>41306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1" hidden="1" outlineLevel="1">
      <c r="A37" s="8">
        <v>41334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1" hidden="1" outlineLevel="1">
      <c r="A38" s="8">
        <v>41365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1" hidden="1" outlineLevel="1">
      <c r="A39" s="8">
        <v>41395</v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1" hidden="1" outlineLevel="1">
      <c r="A40" s="8">
        <v>41426</v>
      </c>
      <c r="B40" s="44">
        <v>18.924099999999999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18.924099999999999</v>
      </c>
    </row>
    <row r="41" spans="1:21" hidden="1" outlineLevel="1">
      <c r="A41" s="8">
        <v>41456</v>
      </c>
      <c r="B41" s="44">
        <v>19.0076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19.007535769916952</v>
      </c>
    </row>
    <row r="42" spans="1:21" hidden="1" outlineLevel="1">
      <c r="A42" s="8">
        <v>41487</v>
      </c>
      <c r="B42" s="44">
        <v>19.265499999999999</v>
      </c>
      <c r="C42" s="44">
        <v>12.8307</v>
      </c>
      <c r="D42" s="44">
        <v>0</v>
      </c>
      <c r="E42" s="44">
        <v>12.8307</v>
      </c>
      <c r="F42" s="44">
        <v>0</v>
      </c>
      <c r="G42" s="44">
        <v>12.8307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12.8307</v>
      </c>
      <c r="P42" s="44">
        <v>0</v>
      </c>
      <c r="Q42" s="44">
        <v>12.8307</v>
      </c>
      <c r="R42" s="44">
        <v>0</v>
      </c>
      <c r="S42" s="44">
        <v>12.8307</v>
      </c>
      <c r="T42" s="44">
        <v>0</v>
      </c>
      <c r="U42" s="44">
        <v>19.29</v>
      </c>
    </row>
    <row r="43" spans="1:21" hidden="1" outlineLevel="1">
      <c r="A43" s="8">
        <v>41518</v>
      </c>
      <c r="B43" s="44">
        <v>18.578299999999999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18.578299999999999</v>
      </c>
    </row>
    <row r="44" spans="1:21" hidden="1" outlineLevel="1">
      <c r="A44" s="8">
        <v>41548</v>
      </c>
      <c r="B44" s="44">
        <v>18.104700000000001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18.104731031002022</v>
      </c>
    </row>
    <row r="45" spans="1:21" hidden="1" outlineLevel="1">
      <c r="A45" s="8">
        <v>41579</v>
      </c>
      <c r="B45" s="44">
        <v>18.0975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18.097524818310522</v>
      </c>
    </row>
    <row r="46" spans="1:21" hidden="1" outlineLevel="1">
      <c r="A46" s="8">
        <v>41609</v>
      </c>
      <c r="B46" s="44">
        <v>19.366700000000002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19.366700000000002</v>
      </c>
    </row>
    <row r="47" spans="1:21" hidden="1" outlineLevel="1">
      <c r="A47" s="8">
        <v>41640</v>
      </c>
      <c r="B47" s="44">
        <v>20.005299999999998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20.005299999999998</v>
      </c>
    </row>
    <row r="48" spans="1:21" hidden="1" outlineLevel="1">
      <c r="A48" s="8">
        <v>41671</v>
      </c>
      <c r="B48" s="44">
        <v>19.0063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19.0063</v>
      </c>
    </row>
    <row r="49" spans="1:21" hidden="1" outlineLevel="1">
      <c r="A49" s="8">
        <v>41699</v>
      </c>
      <c r="B49" s="44">
        <v>20.729199999999999</v>
      </c>
      <c r="C49" s="44">
        <v>16.9009</v>
      </c>
      <c r="D49" s="44">
        <v>0</v>
      </c>
      <c r="E49" s="44">
        <v>16.9009</v>
      </c>
      <c r="F49" s="44">
        <v>16.9009</v>
      </c>
      <c r="G49" s="44">
        <v>0</v>
      </c>
      <c r="H49" s="44">
        <v>0</v>
      </c>
      <c r="I49" s="44">
        <v>23</v>
      </c>
      <c r="J49" s="44">
        <v>0</v>
      </c>
      <c r="K49" s="44">
        <v>23</v>
      </c>
      <c r="L49" s="44">
        <v>23</v>
      </c>
      <c r="M49" s="44">
        <v>0</v>
      </c>
      <c r="N49" s="44">
        <v>0</v>
      </c>
      <c r="O49" s="44">
        <v>13</v>
      </c>
      <c r="P49" s="44">
        <v>0</v>
      </c>
      <c r="Q49" s="44">
        <v>13</v>
      </c>
      <c r="R49" s="44">
        <v>13</v>
      </c>
      <c r="S49" s="44">
        <v>0</v>
      </c>
      <c r="T49" s="44">
        <v>0</v>
      </c>
      <c r="U49" s="44">
        <v>20.757200000000001</v>
      </c>
    </row>
    <row r="50" spans="1:21" hidden="1" outlineLevel="1">
      <c r="A50" s="8">
        <v>41730</v>
      </c>
      <c r="B50" s="44">
        <v>20.780799999999999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20.780765647022587</v>
      </c>
    </row>
    <row r="51" spans="1:21" hidden="1" outlineLevel="1">
      <c r="A51" s="8">
        <v>41760</v>
      </c>
      <c r="B51" s="44">
        <v>17.6617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17.6617</v>
      </c>
    </row>
    <row r="52" spans="1:21" hidden="1" outlineLevel="1">
      <c r="A52" s="8">
        <v>41791</v>
      </c>
      <c r="B52" s="44">
        <v>21.3565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21.3565</v>
      </c>
    </row>
    <row r="53" spans="1:21" hidden="1" outlineLevel="1">
      <c r="A53" s="8">
        <v>41821</v>
      </c>
      <c r="B53" s="44">
        <v>21.1889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21.1889</v>
      </c>
    </row>
    <row r="54" spans="1:21" hidden="1" outlineLevel="1">
      <c r="A54" s="8">
        <v>41852</v>
      </c>
      <c r="B54" s="44">
        <v>20.735099999999999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20.735099999999999</v>
      </c>
    </row>
    <row r="55" spans="1:21" hidden="1" outlineLevel="1">
      <c r="A55" s="8">
        <v>41883</v>
      </c>
      <c r="B55" s="44">
        <v>18.320499999999999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18.320499999999999</v>
      </c>
    </row>
    <row r="56" spans="1:21" hidden="1" outlineLevel="1">
      <c r="A56" s="8">
        <v>41913</v>
      </c>
      <c r="B56" s="44">
        <v>19.035900000000002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19.035858076619927</v>
      </c>
    </row>
    <row r="57" spans="1:21" hidden="1" outlineLevel="1">
      <c r="A57" s="8">
        <v>41944</v>
      </c>
      <c r="B57" s="44">
        <v>21.700299999999999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21.700301423720049</v>
      </c>
    </row>
    <row r="58" spans="1:21" hidden="1" outlineLevel="1">
      <c r="A58" s="8">
        <v>41974</v>
      </c>
      <c r="B58" s="44">
        <v>15.3109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15.310900000000002</v>
      </c>
    </row>
    <row r="59" spans="1:21" hidden="1" outlineLevel="1">
      <c r="A59" s="8">
        <v>42005</v>
      </c>
      <c r="B59" s="44">
        <v>11.046200000000001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11.046200000000001</v>
      </c>
    </row>
    <row r="60" spans="1:21" hidden="1" outlineLevel="1">
      <c r="A60" s="8">
        <v>42036</v>
      </c>
      <c r="B60" s="44">
        <v>8.5404999999999998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8.5404999999999998</v>
      </c>
    </row>
    <row r="61" spans="1:21" hidden="1" outlineLevel="1">
      <c r="A61" s="8">
        <v>42064</v>
      </c>
      <c r="B61" s="44">
        <v>23.774699999999999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23.774699999999999</v>
      </c>
    </row>
    <row r="62" spans="1:21" hidden="1" outlineLevel="1">
      <c r="A62" s="8">
        <v>42095</v>
      </c>
      <c r="B62" s="44">
        <v>24.087900000000001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24.087900000000001</v>
      </c>
    </row>
    <row r="63" spans="1:21" hidden="1" outlineLevel="1">
      <c r="A63" s="8">
        <v>42125</v>
      </c>
      <c r="B63" s="44">
        <v>24.084499999999998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24.084499999999998</v>
      </c>
    </row>
    <row r="64" spans="1:21" hidden="1" outlineLevel="1">
      <c r="A64" s="8">
        <v>42156</v>
      </c>
      <c r="B64" s="44">
        <v>26.072500000000002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26.072500000000002</v>
      </c>
    </row>
    <row r="65" spans="1:21" hidden="1" outlineLevel="1">
      <c r="A65" s="8">
        <v>42186</v>
      </c>
      <c r="B65" s="44">
        <v>25.914000000000001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25.914000000000001</v>
      </c>
    </row>
    <row r="66" spans="1:21" hidden="1" outlineLevel="1">
      <c r="A66" s="8">
        <v>42217</v>
      </c>
      <c r="B66" s="44">
        <v>26.263400000000001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26.263400000000001</v>
      </c>
    </row>
    <row r="67" spans="1:21" hidden="1" outlineLevel="1">
      <c r="A67" s="8">
        <v>42248</v>
      </c>
      <c r="B67" s="44">
        <v>27.7498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27.7498</v>
      </c>
    </row>
    <row r="68" spans="1:21" hidden="1" outlineLevel="1">
      <c r="A68" s="8">
        <v>42278</v>
      </c>
      <c r="B68" s="44">
        <v>25.501000000000001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25.501000000000001</v>
      </c>
    </row>
    <row r="69" spans="1:21" hidden="1" outlineLevel="1">
      <c r="A69" s="8">
        <v>42309</v>
      </c>
      <c r="B69" s="44">
        <v>25.5381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25.5381</v>
      </c>
    </row>
    <row r="70" spans="1:21" hidden="1" outlineLevel="1">
      <c r="A70" s="8">
        <v>42339</v>
      </c>
      <c r="B70" s="44">
        <v>5.6203000000000003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5.6203000000000003</v>
      </c>
    </row>
    <row r="71" spans="1:21" hidden="1" outlineLevel="1">
      <c r="A71" s="8">
        <v>42370</v>
      </c>
      <c r="B71" s="44">
        <v>29.0473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29.0473</v>
      </c>
    </row>
    <row r="72" spans="1:21" hidden="1" outlineLevel="1">
      <c r="A72" s="8">
        <v>42401</v>
      </c>
      <c r="B72" s="44">
        <v>32.722799999999999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32.722799999999999</v>
      </c>
    </row>
    <row r="73" spans="1:21" hidden="1" outlineLevel="1">
      <c r="A73" s="8">
        <v>42430</v>
      </c>
      <c r="B73" s="44">
        <v>32.010800000000003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32.010800000000003</v>
      </c>
    </row>
    <row r="74" spans="1:21" hidden="1" outlineLevel="1">
      <c r="A74" s="8">
        <v>42461</v>
      </c>
      <c r="B74" s="44">
        <v>23.7544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23.7544</v>
      </c>
    </row>
    <row r="75" spans="1:21" hidden="1" outlineLevel="1">
      <c r="A75" s="8">
        <v>42491</v>
      </c>
      <c r="B75" s="44">
        <v>30.521100000000001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30.521100000000001</v>
      </c>
    </row>
    <row r="76" spans="1:21" hidden="1" outlineLevel="1">
      <c r="A76" s="8">
        <v>42522</v>
      </c>
      <c r="B76" s="44">
        <v>28.057300000000001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28.057300000000001</v>
      </c>
    </row>
    <row r="77" spans="1:21" hidden="1" outlineLevel="1">
      <c r="A77" s="8">
        <v>42552</v>
      </c>
      <c r="B77" s="44">
        <v>25.679099999999998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25.679099999999998</v>
      </c>
    </row>
    <row r="78" spans="1:21" hidden="1" outlineLevel="1">
      <c r="A78" s="8">
        <v>42583</v>
      </c>
      <c r="B78" s="44">
        <v>25.1648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25.1648</v>
      </c>
    </row>
    <row r="79" spans="1:21" hidden="1" outlineLevel="1">
      <c r="A79" s="8">
        <v>42614</v>
      </c>
      <c r="B79" s="44">
        <v>32.402900000000002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32.402900000000002</v>
      </c>
    </row>
    <row r="80" spans="1:21" hidden="1" outlineLevel="1">
      <c r="A80" s="8">
        <v>42644</v>
      </c>
      <c r="B80" s="44">
        <v>26.425000000000001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26.425000000000001</v>
      </c>
    </row>
    <row r="81" spans="1:21" hidden="1" outlineLevel="1">
      <c r="A81" s="8">
        <v>42675</v>
      </c>
      <c r="B81" s="44">
        <v>26.599299999999999</v>
      </c>
      <c r="C81" s="44">
        <v>0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26.599299999999999</v>
      </c>
    </row>
    <row r="82" spans="1:21" hidden="1" outlineLevel="1">
      <c r="A82" s="8">
        <v>42705</v>
      </c>
      <c r="B82" s="44">
        <v>25.741399999999999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25.741399999999999</v>
      </c>
    </row>
    <row r="83" spans="1:21" hidden="1" outlineLevel="1">
      <c r="A83" s="8">
        <v>42736</v>
      </c>
      <c r="B83" s="44">
        <v>27.6877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27.6877</v>
      </c>
    </row>
    <row r="84" spans="1:21" hidden="1" outlineLevel="1">
      <c r="A84" s="8">
        <v>42767</v>
      </c>
      <c r="B84" s="44">
        <v>25.470700000000001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25.470700000000001</v>
      </c>
    </row>
    <row r="85" spans="1:21" hidden="1" outlineLevel="1">
      <c r="A85" s="8">
        <v>42795</v>
      </c>
      <c r="B85" s="44">
        <v>25.045500000000001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25.045500000000004</v>
      </c>
    </row>
    <row r="86" spans="1:21" hidden="1" outlineLevel="1">
      <c r="A86" s="8">
        <v>42826</v>
      </c>
      <c r="B86" s="44">
        <v>24.884699999999999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44">
        <v>24.884699999999999</v>
      </c>
    </row>
    <row r="87" spans="1:21" hidden="1" outlineLevel="1">
      <c r="A87" s="8">
        <v>42856</v>
      </c>
      <c r="B87" s="44">
        <v>22.438199999999998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22.438199999999998</v>
      </c>
    </row>
    <row r="88" spans="1:21" hidden="1" outlineLevel="1">
      <c r="A88" s="8">
        <v>42887</v>
      </c>
      <c r="B88" s="44">
        <v>22.011900000000001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22.011900000000001</v>
      </c>
    </row>
    <row r="89" spans="1:21" hidden="1" outlineLevel="1">
      <c r="A89" s="8">
        <v>42917</v>
      </c>
      <c r="B89" s="44">
        <v>22.968299999999999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22.968299999999999</v>
      </c>
    </row>
    <row r="90" spans="1:21" hidden="1" outlineLevel="1">
      <c r="A90" s="8">
        <v>42948</v>
      </c>
      <c r="B90" s="44">
        <v>21.6511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</v>
      </c>
      <c r="U90" s="44">
        <v>21.6511</v>
      </c>
    </row>
    <row r="91" spans="1:21" hidden="1" outlineLevel="1">
      <c r="A91" s="8">
        <v>42979</v>
      </c>
      <c r="B91" s="44">
        <v>22.066800000000001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22.066800000000001</v>
      </c>
    </row>
    <row r="92" spans="1:21" hidden="1" outlineLevel="1">
      <c r="A92" s="8">
        <v>43009</v>
      </c>
      <c r="B92" s="44">
        <v>19.2607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19.2607</v>
      </c>
    </row>
    <row r="93" spans="1:21" hidden="1" outlineLevel="1">
      <c r="A93" s="8">
        <v>43040</v>
      </c>
      <c r="B93" s="44">
        <v>20.617799999999999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0</v>
      </c>
      <c r="T93" s="44">
        <v>0</v>
      </c>
      <c r="U93" s="44">
        <v>20.617799999999999</v>
      </c>
    </row>
    <row r="94" spans="1:21" hidden="1" outlineLevel="1">
      <c r="A94" s="8">
        <v>43070</v>
      </c>
      <c r="B94" s="44">
        <v>19.382400000000001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19.382400000000001</v>
      </c>
    </row>
    <row r="95" spans="1:21" hidden="1" outlineLevel="1">
      <c r="A95" s="8">
        <v>43101</v>
      </c>
      <c r="B95" s="44">
        <v>20.284500000000001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20.284500000000001</v>
      </c>
    </row>
    <row r="96" spans="1:21" hidden="1" outlineLevel="1">
      <c r="A96" s="8">
        <v>43132</v>
      </c>
      <c r="B96" s="44">
        <v>19.8201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19.8201</v>
      </c>
    </row>
    <row r="97" spans="1:21" hidden="1" outlineLevel="1">
      <c r="A97" s="8">
        <v>43160</v>
      </c>
      <c r="B97" s="44">
        <v>20.3491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20.3491</v>
      </c>
    </row>
    <row r="98" spans="1:21" hidden="1" outlineLevel="1">
      <c r="A98" s="8">
        <v>43191</v>
      </c>
      <c r="B98" s="44">
        <v>19.832100000000001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19.832100000000001</v>
      </c>
    </row>
    <row r="99" spans="1:21" hidden="1" outlineLevel="1">
      <c r="A99" s="8">
        <v>43221</v>
      </c>
      <c r="B99" s="44">
        <v>19.744700000000002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19.744700000000002</v>
      </c>
    </row>
    <row r="100" spans="1:21" hidden="1" outlineLevel="1">
      <c r="A100" s="8">
        <v>43252</v>
      </c>
      <c r="B100" s="44">
        <v>19.248699999999999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19.248699999999999</v>
      </c>
    </row>
    <row r="101" spans="1:21" hidden="1" outlineLevel="1">
      <c r="A101" s="8">
        <v>43282</v>
      </c>
      <c r="B101" s="44">
        <v>19.281099999999999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19.281099999999999</v>
      </c>
    </row>
    <row r="102" spans="1:21" hidden="1" outlineLevel="1">
      <c r="A102" s="8">
        <v>43313</v>
      </c>
      <c r="B102" s="44">
        <v>19.373100000000001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19.373100000000001</v>
      </c>
    </row>
    <row r="103" spans="1:21" hidden="1" outlineLevel="1">
      <c r="A103" s="8">
        <v>43344</v>
      </c>
      <c r="B103" s="44">
        <v>19.706900000000001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19.706900000000001</v>
      </c>
    </row>
    <row r="104" spans="1:21" hidden="1" outlineLevel="1">
      <c r="A104" s="8">
        <v>43374</v>
      </c>
      <c r="B104" s="44">
        <v>19.629799999999999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19.629799999999999</v>
      </c>
    </row>
    <row r="105" spans="1:21" hidden="1" outlineLevel="1">
      <c r="A105" s="8">
        <v>43405</v>
      </c>
      <c r="B105" s="44">
        <v>19.460100000000001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19.460100000000001</v>
      </c>
    </row>
    <row r="106" spans="1:21" hidden="1" outlineLevel="1">
      <c r="A106" s="8">
        <v>43435</v>
      </c>
      <c r="B106" s="44">
        <v>20.261399999999998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20.261396245865285</v>
      </c>
    </row>
    <row r="107" spans="1:21" hidden="1" outlineLevel="1">
      <c r="A107" s="8">
        <v>43466</v>
      </c>
      <c r="B107" s="44">
        <v>19.5273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19.5273</v>
      </c>
    </row>
    <row r="108" spans="1:21" hidden="1" outlineLevel="1">
      <c r="A108" s="8">
        <v>43497</v>
      </c>
      <c r="B108" s="44">
        <v>20.631799999999998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20.631799999999998</v>
      </c>
    </row>
    <row r="109" spans="1:21" hidden="1" outlineLevel="1">
      <c r="A109" s="8">
        <v>43525</v>
      </c>
      <c r="B109" s="44">
        <v>16.158999999999999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16.158999999999999</v>
      </c>
    </row>
    <row r="110" spans="1:21" hidden="1" outlineLevel="1">
      <c r="A110" s="8">
        <v>43556</v>
      </c>
      <c r="B110" s="44">
        <v>19.061699999999998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19.061699999999998</v>
      </c>
    </row>
    <row r="111" spans="1:21" hidden="1" outlineLevel="1">
      <c r="A111" s="8">
        <v>43586</v>
      </c>
      <c r="B111" s="44">
        <v>18.776299999999999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18.776317041126941</v>
      </c>
    </row>
    <row r="112" spans="1:21" hidden="1" outlineLevel="1">
      <c r="A112" s="8">
        <v>43617</v>
      </c>
      <c r="B112" s="44">
        <v>16.097000000000001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16.096990915446671</v>
      </c>
    </row>
    <row r="113" spans="1:21" hidden="1" outlineLevel="1">
      <c r="A113" s="8">
        <v>43647</v>
      </c>
      <c r="B113" s="44">
        <v>16.031700000000001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16.031732995052355</v>
      </c>
    </row>
    <row r="114" spans="1:21" hidden="1" outlineLevel="1">
      <c r="A114" s="8">
        <v>43678</v>
      </c>
      <c r="B114" s="44">
        <v>20.845800000000001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20.845800000000001</v>
      </c>
    </row>
    <row r="115" spans="1:21" hidden="1" outlineLevel="1">
      <c r="A115" s="8">
        <v>43709</v>
      </c>
      <c r="B115" s="44">
        <v>12.134600000000001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12.134600000000001</v>
      </c>
    </row>
    <row r="116" spans="1:21" hidden="1" outlineLevel="1">
      <c r="A116" s="8">
        <v>43739</v>
      </c>
      <c r="B116" s="44">
        <v>19.532699999999998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19.532709847625092</v>
      </c>
    </row>
    <row r="117" spans="1:21" hidden="1" outlineLevel="1">
      <c r="A117" s="8">
        <v>43770</v>
      </c>
      <c r="B117" s="44">
        <v>16.66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16.659957643312488</v>
      </c>
    </row>
    <row r="118" spans="1:21" hidden="1" outlineLevel="1">
      <c r="A118" s="8">
        <v>43800</v>
      </c>
      <c r="B118" s="44">
        <v>13.9617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13.9617</v>
      </c>
    </row>
    <row r="119" spans="1:21" hidden="1" outlineLevel="1">
      <c r="A119" s="8">
        <v>43831</v>
      </c>
      <c r="B119" s="44">
        <v>19.797999999999998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19.797986115006516</v>
      </c>
    </row>
    <row r="120" spans="1:21" hidden="1" outlineLevel="1">
      <c r="A120" s="8">
        <v>43862</v>
      </c>
      <c r="B120" s="44">
        <v>19.277100000000001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19.277100000000001</v>
      </c>
    </row>
    <row r="121" spans="1:21" hidden="1" outlineLevel="1">
      <c r="A121" s="8">
        <v>43891</v>
      </c>
      <c r="B121" s="44">
        <v>18.768899999999999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18.768892656074808</v>
      </c>
    </row>
    <row r="122" spans="1:21" hidden="1" outlineLevel="1">
      <c r="A122" s="8">
        <v>43922</v>
      </c>
      <c r="B122" s="44">
        <v>18.576799999999999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18.576799999999999</v>
      </c>
    </row>
    <row r="123" spans="1:21" hidden="1" outlineLevel="1">
      <c r="A123" s="8">
        <v>43952</v>
      </c>
      <c r="B123" s="44">
        <v>18.837800000000001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18.837800000000001</v>
      </c>
    </row>
    <row r="124" spans="1:21" hidden="1" outlineLevel="1">
      <c r="A124" s="8">
        <v>43983</v>
      </c>
      <c r="B124" s="44">
        <v>17.008099999999999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17.008099999999999</v>
      </c>
    </row>
    <row r="125" spans="1:21" hidden="1" outlineLevel="1">
      <c r="A125" s="8">
        <v>44013</v>
      </c>
      <c r="B125" s="44">
        <v>15.375400000000001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15.375345665990249</v>
      </c>
    </row>
    <row r="126" spans="1:21" hidden="1" outlineLevel="1">
      <c r="A126" s="8">
        <v>44044</v>
      </c>
      <c r="B126" s="44">
        <v>14.2004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14.2004</v>
      </c>
    </row>
    <row r="127" spans="1:21" hidden="1" outlineLevel="1">
      <c r="A127" s="8">
        <v>44075</v>
      </c>
      <c r="B127" s="44">
        <v>14.286300000000001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14.286300000000001</v>
      </c>
    </row>
    <row r="128" spans="1:21" hidden="1" outlineLevel="1">
      <c r="A128" s="8">
        <v>44105</v>
      </c>
      <c r="B128" s="44">
        <v>11.012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11.012026921044697</v>
      </c>
    </row>
    <row r="129" spans="1:21" hidden="1" outlineLevel="1">
      <c r="A129" s="8">
        <v>44136</v>
      </c>
      <c r="B129" s="44">
        <v>12.7128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12.7128</v>
      </c>
    </row>
    <row r="130" spans="1:21" hidden="1" outlineLevel="1">
      <c r="A130" s="8">
        <v>44166</v>
      </c>
      <c r="B130" s="44">
        <v>12.2042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12.20414490723916</v>
      </c>
    </row>
    <row r="131" spans="1:21" hidden="1" outlineLevel="1">
      <c r="A131" s="8">
        <v>44197</v>
      </c>
      <c r="B131" s="44">
        <v>13.6754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13.6754</v>
      </c>
    </row>
    <row r="132" spans="1:21" hidden="1" outlineLevel="1">
      <c r="A132" s="8">
        <v>44228</v>
      </c>
      <c r="B132" s="44">
        <v>11.3461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11.346099999999998</v>
      </c>
    </row>
    <row r="133" spans="1:21" hidden="1" outlineLevel="1">
      <c r="A133" s="8">
        <v>44256</v>
      </c>
      <c r="B133" s="44">
        <v>12.4857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12.4857</v>
      </c>
    </row>
    <row r="134" spans="1:21" hidden="1" outlineLevel="1">
      <c r="A134" s="8">
        <v>44287</v>
      </c>
      <c r="B134" s="44">
        <v>11.263500000000001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11.263495810808926</v>
      </c>
    </row>
    <row r="135" spans="1:21" hidden="1" outlineLevel="1">
      <c r="A135" s="8">
        <v>44317</v>
      </c>
      <c r="B135" s="44">
        <v>14.025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14.025017338481154</v>
      </c>
    </row>
    <row r="136" spans="1:21" hidden="1" outlineLevel="1">
      <c r="A136" s="8">
        <v>44348</v>
      </c>
      <c r="B136" s="44">
        <v>11.7536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11.753595018654247</v>
      </c>
    </row>
    <row r="137" spans="1:21" hidden="1" outlineLevel="1">
      <c r="A137" s="8">
        <v>44378</v>
      </c>
      <c r="B137" s="44">
        <v>14.242100000000001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14.242120081449459</v>
      </c>
    </row>
    <row r="138" spans="1:21" hidden="1" outlineLevel="1">
      <c r="A138" s="8">
        <v>44409</v>
      </c>
      <c r="B138" s="44">
        <v>14.467499999999999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14.467499999999999</v>
      </c>
    </row>
    <row r="139" spans="1:21" hidden="1" outlineLevel="1">
      <c r="A139" s="8">
        <v>44440</v>
      </c>
      <c r="B139" s="44">
        <v>14.2529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0</v>
      </c>
      <c r="S139" s="44">
        <v>0</v>
      </c>
      <c r="T139" s="44">
        <v>0</v>
      </c>
      <c r="U139" s="44">
        <v>14.252900439925385</v>
      </c>
    </row>
    <row r="140" spans="1:21" hidden="1" outlineLevel="1">
      <c r="A140" s="8">
        <v>44470</v>
      </c>
      <c r="B140" s="44">
        <v>13.4339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v>13.433888927765558</v>
      </c>
    </row>
    <row r="141" spans="1:21" hidden="1" outlineLevel="1">
      <c r="A141" s="8">
        <v>44501</v>
      </c>
      <c r="B141" s="44">
        <v>12.9527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0</v>
      </c>
      <c r="U141" s="44">
        <v>12.952713404904403</v>
      </c>
    </row>
    <row r="142" spans="1:21" hidden="1" outlineLevel="1">
      <c r="A142" s="8">
        <v>44531</v>
      </c>
      <c r="B142" s="44">
        <v>13.618499999999999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13.618442296321533</v>
      </c>
    </row>
    <row r="143" spans="1:21" hidden="1" outlineLevel="1">
      <c r="A143" s="8">
        <v>44562</v>
      </c>
      <c r="B143" s="44">
        <v>13.747299999999999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v>13.747339384532554</v>
      </c>
    </row>
    <row r="144" spans="1:21" hidden="1" outlineLevel="1">
      <c r="A144" s="8">
        <v>44593</v>
      </c>
      <c r="B144" s="44">
        <v>13.6662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13.666200000000002</v>
      </c>
    </row>
    <row r="145" spans="1:21" hidden="1" outlineLevel="1">
      <c r="A145" s="8">
        <v>44621</v>
      </c>
      <c r="B145" s="44">
        <v>13.8337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  <c r="S145" s="44">
        <v>0</v>
      </c>
      <c r="T145" s="44">
        <v>0</v>
      </c>
      <c r="U145" s="44">
        <v>13.8337</v>
      </c>
    </row>
    <row r="146" spans="1:21" hidden="1" outlineLevel="1">
      <c r="A146" s="8">
        <v>44652</v>
      </c>
      <c r="B146" s="44">
        <v>13.902799999999999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  <c r="S146" s="44">
        <v>0</v>
      </c>
      <c r="T146" s="44">
        <v>0</v>
      </c>
      <c r="U146" s="44">
        <v>13.902799999999999</v>
      </c>
    </row>
    <row r="147" spans="1:21" hidden="1" outlineLevel="1">
      <c r="A147" s="8">
        <v>44682</v>
      </c>
      <c r="B147" s="44">
        <v>12.0326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12.0326</v>
      </c>
    </row>
    <row r="148" spans="1:21" hidden="1" outlineLevel="1">
      <c r="A148" s="8">
        <v>44713</v>
      </c>
      <c r="B148" s="44">
        <v>12.4321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12.4321</v>
      </c>
    </row>
    <row r="149" spans="1:21" hidden="1" outlineLevel="1">
      <c r="A149" s="8">
        <v>44743</v>
      </c>
      <c r="B149" s="44">
        <v>13.01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44">
        <v>13.01</v>
      </c>
    </row>
    <row r="150" spans="1:21" hidden="1" outlineLevel="1">
      <c r="A150" s="8">
        <v>44774</v>
      </c>
      <c r="B150" s="44">
        <v>12.5419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12.5419</v>
      </c>
    </row>
    <row r="151" spans="1:21" hidden="1" outlineLevel="1">
      <c r="A151" s="8">
        <v>44805</v>
      </c>
      <c r="B151" s="44">
        <v>12.2834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12.2834</v>
      </c>
    </row>
    <row r="152" spans="1:21" hidden="1" outlineLevel="1">
      <c r="A152" s="8">
        <v>44835</v>
      </c>
      <c r="B152" s="44">
        <v>12.4444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12.4444</v>
      </c>
    </row>
    <row r="153" spans="1:21" hidden="1" outlineLevel="1">
      <c r="A153" s="8">
        <v>44866</v>
      </c>
      <c r="B153" s="44">
        <v>12.303699999999999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12.303699999999999</v>
      </c>
    </row>
    <row r="154" spans="1:21" hidden="1" outlineLevel="1">
      <c r="A154" s="8">
        <v>44896</v>
      </c>
      <c r="B154" s="44">
        <v>15.149900000000001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15.149900000000001</v>
      </c>
    </row>
    <row r="155" spans="1:21" hidden="1" outlineLevel="1">
      <c r="A155" s="8">
        <v>44927</v>
      </c>
      <c r="B155" s="44">
        <v>12.7013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0</v>
      </c>
      <c r="Q155" s="44">
        <v>0</v>
      </c>
      <c r="R155" s="44">
        <v>0</v>
      </c>
      <c r="S155" s="44">
        <v>0</v>
      </c>
      <c r="T155" s="44">
        <v>0</v>
      </c>
      <c r="U155" s="44">
        <v>12.7013</v>
      </c>
    </row>
    <row r="156" spans="1:21" hidden="1" outlineLevel="1">
      <c r="A156" s="8">
        <v>44958</v>
      </c>
      <c r="B156" s="44">
        <v>12.1013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12.1013</v>
      </c>
    </row>
    <row r="157" spans="1:21" hidden="1" outlineLevel="1">
      <c r="A157" s="8">
        <v>44986</v>
      </c>
      <c r="B157" s="44">
        <v>13.2134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13.2134</v>
      </c>
    </row>
    <row r="158" spans="1:21" hidden="1" outlineLevel="1">
      <c r="A158" s="8">
        <v>45017</v>
      </c>
      <c r="B158" s="44">
        <v>12.780099999999999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12.780052415461501</v>
      </c>
    </row>
    <row r="159" spans="1:21" hidden="1" outlineLevel="1">
      <c r="A159" s="8">
        <v>45047</v>
      </c>
      <c r="B159" s="44">
        <v>12.158099999999999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12.158099999999999</v>
      </c>
    </row>
    <row r="160" spans="1:21" hidden="1" outlineLevel="1">
      <c r="A160" s="8">
        <v>45078</v>
      </c>
      <c r="B160" s="44">
        <v>14.261699999999999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14.261699999999999</v>
      </c>
    </row>
    <row r="161" spans="1:21" hidden="1" outlineLevel="1">
      <c r="A161" s="8">
        <v>45108</v>
      </c>
      <c r="B161" s="44">
        <v>11.850199999999999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  <c r="S161" s="44">
        <v>0</v>
      </c>
      <c r="T161" s="44">
        <v>0</v>
      </c>
      <c r="U161" s="44">
        <v>11.850199999999999</v>
      </c>
    </row>
    <row r="162" spans="1:21" hidden="1" outlineLevel="1">
      <c r="A162" s="8">
        <v>45139</v>
      </c>
      <c r="B162" s="44">
        <v>15.989000000000001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15.988999999999999</v>
      </c>
    </row>
    <row r="163" spans="1:21" hidden="1" outlineLevel="1">
      <c r="A163" s="8">
        <v>45170</v>
      </c>
      <c r="B163" s="44">
        <v>12.2057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12.2057</v>
      </c>
    </row>
    <row r="164" spans="1:21" hidden="1" outlineLevel="1">
      <c r="A164" s="8">
        <v>45200</v>
      </c>
      <c r="B164" s="44">
        <v>11.9581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11.9581</v>
      </c>
    </row>
    <row r="165" spans="1:21">
      <c r="A165" s="8">
        <v>45231</v>
      </c>
      <c r="B165" s="44">
        <v>13.0594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13.0594</v>
      </c>
    </row>
    <row r="166" spans="1:21">
      <c r="A166" s="8">
        <v>45261</v>
      </c>
      <c r="B166" s="44">
        <v>13.3782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13.3782</v>
      </c>
    </row>
    <row r="167" spans="1:21">
      <c r="A167" s="8">
        <v>45292</v>
      </c>
      <c r="B167" s="44">
        <v>12.2454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12.2454</v>
      </c>
    </row>
    <row r="168" spans="1:21">
      <c r="A168" s="8">
        <v>45323</v>
      </c>
      <c r="B168" s="44">
        <v>13.428599999999999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13.428599999999998</v>
      </c>
    </row>
    <row r="169" spans="1:21">
      <c r="A169" s="8">
        <v>45352</v>
      </c>
      <c r="B169" s="44">
        <v>12.4742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12.4742</v>
      </c>
    </row>
    <row r="170" spans="1:21">
      <c r="A170" s="8">
        <v>45383</v>
      </c>
      <c r="B170" s="44">
        <v>16.451699999999999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16.451699999999999</v>
      </c>
    </row>
    <row r="171" spans="1:21">
      <c r="A171" s="8">
        <v>45413</v>
      </c>
      <c r="B171" s="44">
        <v>11.9612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11.9612</v>
      </c>
    </row>
    <row r="172" spans="1:21">
      <c r="A172" s="8">
        <v>45444</v>
      </c>
      <c r="B172" s="44">
        <v>4.4398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4.4398</v>
      </c>
    </row>
    <row r="173" spans="1:21">
      <c r="A173" s="8">
        <v>45474</v>
      </c>
      <c r="B173" s="44">
        <v>19.8627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19.8627</v>
      </c>
    </row>
    <row r="174" spans="1:21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 t="s">
        <v>271</v>
      </c>
    </row>
    <row r="175" spans="1:21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 t="s">
        <v>271</v>
      </c>
    </row>
    <row r="176" spans="1:21">
      <c r="A176" s="8">
        <v>45566</v>
      </c>
      <c r="B176" s="44">
        <v>20.791899999999998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20.791899999999995</v>
      </c>
    </row>
    <row r="177" spans="1:21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 t="s">
        <v>271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7" style="22" bestFit="1" customWidth="1"/>
    <col min="3" max="3" width="9.44140625" style="22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2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2" bestFit="1" customWidth="1"/>
    <col min="34" max="34" width="6" style="22" bestFit="1" customWidth="1"/>
    <col min="35" max="35" width="9.109375" style="22"/>
    <col min="36" max="36" width="5.33203125" style="22" customWidth="1"/>
    <col min="37" max="37" width="7.33203125" style="22" customWidth="1"/>
    <col min="38" max="38" width="6.88671875" style="22" customWidth="1"/>
    <col min="39" max="39" width="10.5546875" style="22" customWidth="1"/>
    <col min="40" max="16384" width="9.109375" style="22"/>
  </cols>
  <sheetData>
    <row r="1" spans="1:39">
      <c r="A1" s="16" t="s">
        <v>130</v>
      </c>
      <c r="B1" s="10"/>
    </row>
    <row r="2" spans="1:39" ht="5.25" customHeight="1"/>
    <row r="3" spans="1:39" ht="27.75" customHeight="1">
      <c r="A3" s="246" t="s">
        <v>109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</row>
    <row r="4" spans="1:39" ht="12.75" customHeight="1">
      <c r="A4" s="43" t="s">
        <v>129</v>
      </c>
    </row>
    <row r="5" spans="1:39" ht="12.75" customHeight="1">
      <c r="A5" s="23" t="s">
        <v>53</v>
      </c>
    </row>
    <row r="6" spans="1:39" s="28" customFormat="1" ht="15.75" customHeight="1">
      <c r="A6" s="214" t="s">
        <v>0</v>
      </c>
      <c r="B6" s="205" t="s">
        <v>1</v>
      </c>
      <c r="C6" s="205" t="s">
        <v>61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1" t="s">
        <v>60</v>
      </c>
    </row>
    <row r="7" spans="1:39" s="28" customFormat="1" ht="12.75" customHeigh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0" t="s">
        <v>69</v>
      </c>
      <c r="W7" s="240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4"/>
    </row>
    <row r="8" spans="1:39" ht="77.25" customHeight="1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05"/>
      <c r="V8" s="240"/>
      <c r="W8" s="240"/>
      <c r="X8" s="20" t="s">
        <v>10</v>
      </c>
      <c r="Y8" s="20" t="s">
        <v>11</v>
      </c>
      <c r="Z8" s="20" t="s">
        <v>12</v>
      </c>
      <c r="AA8" s="20" t="s">
        <v>13</v>
      </c>
      <c r="AB8" s="20" t="s">
        <v>69</v>
      </c>
      <c r="AC8" s="20" t="s">
        <v>6</v>
      </c>
      <c r="AD8" s="20" t="s">
        <v>10</v>
      </c>
      <c r="AE8" s="20" t="s">
        <v>11</v>
      </c>
      <c r="AF8" s="20" t="s">
        <v>12</v>
      </c>
      <c r="AG8" s="20" t="s">
        <v>13</v>
      </c>
      <c r="AH8" s="20" t="s">
        <v>69</v>
      </c>
      <c r="AI8" s="20" t="s">
        <v>6</v>
      </c>
      <c r="AJ8" s="20" t="s">
        <v>10</v>
      </c>
      <c r="AK8" s="20" t="s">
        <v>11</v>
      </c>
      <c r="AL8" s="20" t="s">
        <v>12</v>
      </c>
      <c r="AM8" s="245"/>
    </row>
    <row r="9" spans="1:39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  <c r="V9" s="119"/>
      <c r="W9" s="119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21"/>
    </row>
    <row r="10" spans="1:39" ht="11.25" customHeight="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  <c r="V10" s="27">
        <v>22</v>
      </c>
      <c r="W10" s="26">
        <v>23</v>
      </c>
      <c r="X10" s="27">
        <v>24</v>
      </c>
      <c r="Y10" s="26">
        <v>25</v>
      </c>
      <c r="Z10" s="27">
        <v>26</v>
      </c>
      <c r="AA10" s="26">
        <v>27</v>
      </c>
      <c r="AB10" s="27">
        <v>28</v>
      </c>
      <c r="AC10" s="26">
        <v>29</v>
      </c>
      <c r="AD10" s="27">
        <v>30</v>
      </c>
      <c r="AE10" s="26">
        <v>31</v>
      </c>
      <c r="AF10" s="27">
        <v>32</v>
      </c>
      <c r="AG10" s="26">
        <v>33</v>
      </c>
      <c r="AH10" s="27">
        <v>34</v>
      </c>
      <c r="AI10" s="26">
        <v>35</v>
      </c>
      <c r="AJ10" s="27">
        <v>36</v>
      </c>
      <c r="AK10" s="26">
        <v>37</v>
      </c>
      <c r="AL10" s="27">
        <v>38</v>
      </c>
      <c r="AM10" s="26">
        <v>39</v>
      </c>
    </row>
    <row r="11" spans="1:39" hidden="1" outlineLevel="1">
      <c r="A11" s="8">
        <v>40544</v>
      </c>
      <c r="B11" s="44">
        <v>24.506599999999999</v>
      </c>
      <c r="C11" s="44">
        <v>25.6874</v>
      </c>
      <c r="D11" s="44">
        <v>34.865299999999998</v>
      </c>
      <c r="E11" s="44">
        <v>15.142899999999999</v>
      </c>
      <c r="F11" s="44">
        <v>11.1099</v>
      </c>
      <c r="G11" s="44">
        <v>18.1557</v>
      </c>
      <c r="H11" s="44">
        <v>20.7057</v>
      </c>
      <c r="I11" s="44">
        <v>25.780899999999999</v>
      </c>
      <c r="J11" s="44">
        <v>34.875799999999998</v>
      </c>
      <c r="K11" s="44">
        <v>15.199400000000001</v>
      </c>
      <c r="L11" s="44">
        <v>11.1099</v>
      </c>
      <c r="M11" s="44">
        <v>18.183900000000001</v>
      </c>
      <c r="N11" s="44">
        <v>24.7027</v>
      </c>
      <c r="O11" s="44">
        <v>12.6317</v>
      </c>
      <c r="P11" s="44">
        <v>26.815799999999999</v>
      </c>
      <c r="Q11" s="44">
        <v>11.1005</v>
      </c>
      <c r="R11" s="44" t="s">
        <v>271</v>
      </c>
      <c r="S11" s="44">
        <v>11.0596</v>
      </c>
      <c r="T11" s="44">
        <v>11.107699999999999</v>
      </c>
      <c r="U11" s="44">
        <v>16.192399999999999</v>
      </c>
      <c r="V11" s="44">
        <v>0</v>
      </c>
      <c r="W11" s="44">
        <v>16.192399999999999</v>
      </c>
      <c r="X11" s="44">
        <v>0</v>
      </c>
      <c r="Y11" s="44">
        <v>22.347799999999999</v>
      </c>
      <c r="Z11" s="44">
        <v>14.2715</v>
      </c>
      <c r="AA11" s="44">
        <v>19.253399999999999</v>
      </c>
      <c r="AB11" s="44">
        <v>0</v>
      </c>
      <c r="AC11" s="44">
        <v>19.253399999999999</v>
      </c>
      <c r="AD11" s="44">
        <v>0</v>
      </c>
      <c r="AE11" s="44">
        <v>22.354299999999999</v>
      </c>
      <c r="AF11" s="44">
        <v>18.027200000000001</v>
      </c>
      <c r="AG11" s="44">
        <v>0.27900000000000003</v>
      </c>
      <c r="AH11" s="44">
        <v>0</v>
      </c>
      <c r="AI11" s="44">
        <v>0.27900000000000003</v>
      </c>
      <c r="AJ11" s="44" t="s">
        <v>271</v>
      </c>
      <c r="AK11" s="44">
        <v>14.04</v>
      </c>
      <c r="AL11" s="44">
        <v>0.26290000000000002</v>
      </c>
      <c r="AM11" s="44">
        <v>21.9391</v>
      </c>
    </row>
    <row r="12" spans="1:39" hidden="1" outlineLevel="1">
      <c r="A12" s="8">
        <v>40575</v>
      </c>
      <c r="B12" s="44">
        <v>24.470700000000001</v>
      </c>
      <c r="C12" s="44">
        <v>25.6614</v>
      </c>
      <c r="D12" s="44">
        <v>34.726199999999999</v>
      </c>
      <c r="E12" s="44">
        <v>16.473500000000001</v>
      </c>
      <c r="F12" s="44">
        <v>13.8315</v>
      </c>
      <c r="G12" s="44">
        <v>18.486499999999999</v>
      </c>
      <c r="H12" s="44">
        <v>15.3734</v>
      </c>
      <c r="I12" s="44">
        <v>25.790299999999998</v>
      </c>
      <c r="J12" s="44">
        <v>34.771700000000003</v>
      </c>
      <c r="K12" s="44">
        <v>16.593800000000002</v>
      </c>
      <c r="L12" s="44">
        <v>13.8315</v>
      </c>
      <c r="M12" s="44">
        <v>18.502400000000002</v>
      </c>
      <c r="N12" s="44">
        <v>16.312200000000001</v>
      </c>
      <c r="O12" s="44">
        <v>11.497400000000001</v>
      </c>
      <c r="P12" s="44">
        <v>23.433</v>
      </c>
      <c r="Q12" s="44">
        <v>8.0564</v>
      </c>
      <c r="R12" s="44" t="s">
        <v>271</v>
      </c>
      <c r="S12" s="44">
        <v>11.583399999999999</v>
      </c>
      <c r="T12" s="44">
        <v>7.7237</v>
      </c>
      <c r="U12" s="44">
        <v>15.7164</v>
      </c>
      <c r="V12" s="44">
        <v>0</v>
      </c>
      <c r="W12" s="44">
        <v>15.7164</v>
      </c>
      <c r="X12" s="44">
        <v>19</v>
      </c>
      <c r="Y12" s="44">
        <v>21.542899999999999</v>
      </c>
      <c r="Z12" s="44">
        <v>13.1746</v>
      </c>
      <c r="AA12" s="44">
        <v>20.532</v>
      </c>
      <c r="AB12" s="44">
        <v>0</v>
      </c>
      <c r="AC12" s="44">
        <v>20.532</v>
      </c>
      <c r="AD12" s="44">
        <v>19</v>
      </c>
      <c r="AE12" s="44">
        <v>21.5444</v>
      </c>
      <c r="AF12" s="44">
        <v>19.289000000000001</v>
      </c>
      <c r="AG12" s="44">
        <v>9.9387000000000008</v>
      </c>
      <c r="AH12" s="44">
        <v>0</v>
      </c>
      <c r="AI12" s="44">
        <v>9.9387000000000008</v>
      </c>
      <c r="AJ12" s="44" t="s">
        <v>271</v>
      </c>
      <c r="AK12" s="44">
        <v>14.04</v>
      </c>
      <c r="AL12" s="44">
        <v>9.9382000000000001</v>
      </c>
      <c r="AM12" s="44">
        <v>21.879799999999999</v>
      </c>
    </row>
    <row r="13" spans="1:39" hidden="1" outlineLevel="1">
      <c r="A13" s="8">
        <v>40603</v>
      </c>
      <c r="B13" s="44">
        <v>27.093499999999999</v>
      </c>
      <c r="C13" s="44">
        <v>28.6282</v>
      </c>
      <c r="D13" s="44">
        <v>35.109099999999998</v>
      </c>
      <c r="E13" s="44">
        <v>20.326799999999999</v>
      </c>
      <c r="F13" s="44">
        <v>20.523199999999999</v>
      </c>
      <c r="G13" s="44">
        <v>20.126899999999999</v>
      </c>
      <c r="H13" s="44">
        <v>20.532299999999999</v>
      </c>
      <c r="I13" s="44">
        <v>28.742999999999999</v>
      </c>
      <c r="J13" s="44">
        <v>35.113999999999997</v>
      </c>
      <c r="K13" s="44">
        <v>20.443100000000001</v>
      </c>
      <c r="L13" s="44">
        <v>20.523199999999999</v>
      </c>
      <c r="M13" s="44">
        <v>20.140799999999999</v>
      </c>
      <c r="N13" s="44">
        <v>22.1282</v>
      </c>
      <c r="O13" s="44">
        <v>14.045999999999999</v>
      </c>
      <c r="P13" s="44">
        <v>24.446100000000001</v>
      </c>
      <c r="Q13" s="44">
        <v>13.6881</v>
      </c>
      <c r="R13" s="44" t="s">
        <v>271</v>
      </c>
      <c r="S13" s="44">
        <v>11.993499999999999</v>
      </c>
      <c r="T13" s="44">
        <v>13.775700000000001</v>
      </c>
      <c r="U13" s="44">
        <v>17.1952</v>
      </c>
      <c r="V13" s="44">
        <v>0</v>
      </c>
      <c r="W13" s="44">
        <v>17.1952</v>
      </c>
      <c r="X13" s="44">
        <v>19</v>
      </c>
      <c r="Y13" s="44">
        <v>20.0441</v>
      </c>
      <c r="Z13" s="44">
        <v>16.685300000000002</v>
      </c>
      <c r="AA13" s="44">
        <v>19.699000000000002</v>
      </c>
      <c r="AB13" s="44">
        <v>0</v>
      </c>
      <c r="AC13" s="44">
        <v>19.699000000000002</v>
      </c>
      <c r="AD13" s="44">
        <v>19</v>
      </c>
      <c r="AE13" s="44">
        <v>20.153099999999998</v>
      </c>
      <c r="AF13" s="44">
        <v>19.634699999999999</v>
      </c>
      <c r="AG13" s="44">
        <v>7.2347000000000001</v>
      </c>
      <c r="AH13" s="44">
        <v>0</v>
      </c>
      <c r="AI13" s="44">
        <v>7.2347000000000001</v>
      </c>
      <c r="AJ13" s="44" t="s">
        <v>271</v>
      </c>
      <c r="AK13" s="44">
        <v>14.6578</v>
      </c>
      <c r="AL13" s="44">
        <v>7.1355000000000004</v>
      </c>
      <c r="AM13" s="44">
        <v>21.8508</v>
      </c>
    </row>
    <row r="14" spans="1:39" hidden="1" outlineLevel="1">
      <c r="A14" s="8">
        <v>40634</v>
      </c>
      <c r="B14" s="44">
        <v>28.772099999999998</v>
      </c>
      <c r="C14" s="44">
        <v>30.617100000000001</v>
      </c>
      <c r="D14" s="44">
        <v>35.289099999999998</v>
      </c>
      <c r="E14" s="44">
        <v>20.415900000000001</v>
      </c>
      <c r="F14" s="44">
        <v>21.9253</v>
      </c>
      <c r="G14" s="44">
        <v>19.681999999999999</v>
      </c>
      <c r="H14" s="44">
        <v>19.652200000000001</v>
      </c>
      <c r="I14" s="44">
        <v>30.924900000000001</v>
      </c>
      <c r="J14" s="44">
        <v>35.301699999999997</v>
      </c>
      <c r="K14" s="44">
        <v>20.812000000000001</v>
      </c>
      <c r="L14" s="44">
        <v>21.9253</v>
      </c>
      <c r="M14" s="44">
        <v>19.702400000000001</v>
      </c>
      <c r="N14" s="44">
        <v>22.826000000000001</v>
      </c>
      <c r="O14" s="44">
        <v>13.941599999999999</v>
      </c>
      <c r="P14" s="44">
        <v>20.692599999999999</v>
      </c>
      <c r="Q14" s="44">
        <v>13.714700000000001</v>
      </c>
      <c r="R14" s="44" t="s">
        <v>271</v>
      </c>
      <c r="S14" s="44">
        <v>11.443899999999999</v>
      </c>
      <c r="T14" s="44">
        <v>13.767799999999999</v>
      </c>
      <c r="U14" s="44">
        <v>16.556799999999999</v>
      </c>
      <c r="V14" s="44">
        <v>0</v>
      </c>
      <c r="W14" s="44">
        <v>16.556799999999999</v>
      </c>
      <c r="X14" s="44">
        <v>0</v>
      </c>
      <c r="Y14" s="44">
        <v>19.3261</v>
      </c>
      <c r="Z14" s="44">
        <v>15.463800000000001</v>
      </c>
      <c r="AA14" s="44">
        <v>16.662600000000001</v>
      </c>
      <c r="AB14" s="44">
        <v>0</v>
      </c>
      <c r="AC14" s="44">
        <v>16.662600000000001</v>
      </c>
      <c r="AD14" s="44">
        <v>0</v>
      </c>
      <c r="AE14" s="44">
        <v>19.623799999999999</v>
      </c>
      <c r="AF14" s="44">
        <v>15.4964</v>
      </c>
      <c r="AG14" s="44">
        <v>8.9093</v>
      </c>
      <c r="AH14" s="44">
        <v>0</v>
      </c>
      <c r="AI14" s="44">
        <v>8.9093</v>
      </c>
      <c r="AJ14" s="44" t="s">
        <v>271</v>
      </c>
      <c r="AK14" s="44">
        <v>0</v>
      </c>
      <c r="AL14" s="44">
        <v>13.0015</v>
      </c>
      <c r="AM14" s="44">
        <v>21.092099999999999</v>
      </c>
    </row>
    <row r="15" spans="1:39" hidden="1" outlineLevel="1">
      <c r="A15" s="8">
        <v>40664</v>
      </c>
      <c r="B15" s="44">
        <v>29.997199999999999</v>
      </c>
      <c r="C15" s="44">
        <v>31.819400000000002</v>
      </c>
      <c r="D15" s="44">
        <v>35.471899999999998</v>
      </c>
      <c r="E15" s="44">
        <v>21.7972</v>
      </c>
      <c r="F15" s="44">
        <v>23.2669</v>
      </c>
      <c r="G15" s="44">
        <v>20.758099999999999</v>
      </c>
      <c r="H15" s="44">
        <v>23.624700000000001</v>
      </c>
      <c r="I15" s="44">
        <v>31.8809</v>
      </c>
      <c r="J15" s="44">
        <v>35.478400000000001</v>
      </c>
      <c r="K15" s="44">
        <v>21.898900000000001</v>
      </c>
      <c r="L15" s="44">
        <v>23.2669</v>
      </c>
      <c r="M15" s="44">
        <v>20.765799999999999</v>
      </c>
      <c r="N15" s="44">
        <v>25.068999999999999</v>
      </c>
      <c r="O15" s="44">
        <v>13.750400000000001</v>
      </c>
      <c r="P15" s="44">
        <v>20.281400000000001</v>
      </c>
      <c r="Q15" s="44">
        <v>13.081899999999999</v>
      </c>
      <c r="R15" s="44" t="s">
        <v>271</v>
      </c>
      <c r="S15" s="44">
        <v>14.1105</v>
      </c>
      <c r="T15" s="44">
        <v>13.0159</v>
      </c>
      <c r="U15" s="44">
        <v>15.262499999999999</v>
      </c>
      <c r="V15" s="44">
        <v>0</v>
      </c>
      <c r="W15" s="44">
        <v>15.262499999999999</v>
      </c>
      <c r="X15" s="44">
        <v>0</v>
      </c>
      <c r="Y15" s="44">
        <v>16.932400000000001</v>
      </c>
      <c r="Z15" s="44">
        <v>15.2034</v>
      </c>
      <c r="AA15" s="44">
        <v>16.2453</v>
      </c>
      <c r="AB15" s="44">
        <v>0</v>
      </c>
      <c r="AC15" s="44">
        <v>16.2453</v>
      </c>
      <c r="AD15" s="44">
        <v>0</v>
      </c>
      <c r="AE15" s="44">
        <v>16.932400000000001</v>
      </c>
      <c r="AF15" s="44">
        <v>16.217199999999998</v>
      </c>
      <c r="AG15" s="44">
        <v>8.6656999999999993</v>
      </c>
      <c r="AH15" s="44">
        <v>0</v>
      </c>
      <c r="AI15" s="44">
        <v>8.6656999999999993</v>
      </c>
      <c r="AJ15" s="44" t="s">
        <v>271</v>
      </c>
      <c r="AK15" s="44">
        <v>0</v>
      </c>
      <c r="AL15" s="44">
        <v>8.6656999999999993</v>
      </c>
      <c r="AM15" s="44">
        <v>20.197399999999998</v>
      </c>
    </row>
    <row r="16" spans="1:39" hidden="1" outlineLevel="1">
      <c r="A16" s="8">
        <v>40695</v>
      </c>
      <c r="B16" s="44">
        <v>30.103300000000001</v>
      </c>
      <c r="C16" s="44">
        <v>31.8385</v>
      </c>
      <c r="D16" s="44">
        <v>35.684699999999999</v>
      </c>
      <c r="E16" s="44">
        <v>22.320599999999999</v>
      </c>
      <c r="F16" s="44">
        <v>22.5318</v>
      </c>
      <c r="G16" s="44">
        <v>21.443100000000001</v>
      </c>
      <c r="H16" s="44">
        <v>25.5364</v>
      </c>
      <c r="I16" s="44">
        <v>31.865500000000001</v>
      </c>
      <c r="J16" s="44">
        <v>35.704099999999997</v>
      </c>
      <c r="K16" s="44">
        <v>22.349</v>
      </c>
      <c r="L16" s="44">
        <v>22.5318</v>
      </c>
      <c r="M16" s="44">
        <v>21.447399999999998</v>
      </c>
      <c r="N16" s="44">
        <v>25.8004</v>
      </c>
      <c r="O16" s="44">
        <v>15.664099999999999</v>
      </c>
      <c r="P16" s="44">
        <v>18.739899999999999</v>
      </c>
      <c r="Q16" s="44">
        <v>12.6957</v>
      </c>
      <c r="R16" s="44" t="s">
        <v>271</v>
      </c>
      <c r="S16" s="44">
        <v>13.671900000000001</v>
      </c>
      <c r="T16" s="44">
        <v>12.5832</v>
      </c>
      <c r="U16" s="44">
        <v>14.1714</v>
      </c>
      <c r="V16" s="44">
        <v>0</v>
      </c>
      <c r="W16" s="44">
        <v>14.1714</v>
      </c>
      <c r="X16" s="44">
        <v>0</v>
      </c>
      <c r="Y16" s="44">
        <v>15.5594</v>
      </c>
      <c r="Z16" s="44">
        <v>13.7369</v>
      </c>
      <c r="AA16" s="44">
        <v>16.571899999999999</v>
      </c>
      <c r="AB16" s="44">
        <v>0</v>
      </c>
      <c r="AC16" s="44">
        <v>16.571899999999999</v>
      </c>
      <c r="AD16" s="44">
        <v>0</v>
      </c>
      <c r="AE16" s="44">
        <v>15.5594</v>
      </c>
      <c r="AF16" s="44">
        <v>17.104299999999999</v>
      </c>
      <c r="AG16" s="44">
        <v>8.7780000000000005</v>
      </c>
      <c r="AH16" s="44">
        <v>0</v>
      </c>
      <c r="AI16" s="44">
        <v>8.7780000000000005</v>
      </c>
      <c r="AJ16" s="44" t="s">
        <v>271</v>
      </c>
      <c r="AK16" s="44">
        <v>0</v>
      </c>
      <c r="AL16" s="44">
        <v>8.7780000000000005</v>
      </c>
      <c r="AM16" s="44">
        <v>20.846599999999999</v>
      </c>
    </row>
    <row r="17" spans="1:39" hidden="1" outlineLevel="1">
      <c r="A17" s="8">
        <v>40725</v>
      </c>
      <c r="B17" s="44">
        <v>28.386500000000002</v>
      </c>
      <c r="C17" s="44">
        <v>30.704599999999999</v>
      </c>
      <c r="D17" s="44">
        <v>35.560299999999998</v>
      </c>
      <c r="E17" s="44">
        <v>22.274999999999999</v>
      </c>
      <c r="F17" s="44">
        <v>23.0472</v>
      </c>
      <c r="G17" s="44">
        <v>22.042999999999999</v>
      </c>
      <c r="H17" s="44">
        <v>21.760400000000001</v>
      </c>
      <c r="I17" s="44">
        <v>30.9163</v>
      </c>
      <c r="J17" s="44">
        <v>35.568800000000003</v>
      </c>
      <c r="K17" s="44">
        <v>22.557099999999998</v>
      </c>
      <c r="L17" s="44">
        <v>23.0472</v>
      </c>
      <c r="M17" s="44">
        <v>22.055199999999999</v>
      </c>
      <c r="N17" s="44">
        <v>24.213100000000001</v>
      </c>
      <c r="O17" s="44">
        <v>14.542</v>
      </c>
      <c r="P17" s="44">
        <v>21.1736</v>
      </c>
      <c r="Q17" s="44">
        <v>14.343299999999999</v>
      </c>
      <c r="R17" s="44" t="s">
        <v>271</v>
      </c>
      <c r="S17" s="44">
        <v>11.9665</v>
      </c>
      <c r="T17" s="44">
        <v>14.394</v>
      </c>
      <c r="U17" s="44">
        <v>15.432600000000001</v>
      </c>
      <c r="V17" s="44">
        <v>0</v>
      </c>
      <c r="W17" s="44">
        <v>15.432600000000001</v>
      </c>
      <c r="X17" s="44">
        <v>0</v>
      </c>
      <c r="Y17" s="44">
        <v>16.148800000000001</v>
      </c>
      <c r="Z17" s="44">
        <v>15.3894</v>
      </c>
      <c r="AA17" s="44">
        <v>15.4541</v>
      </c>
      <c r="AB17" s="44">
        <v>0</v>
      </c>
      <c r="AC17" s="44">
        <v>15.4541</v>
      </c>
      <c r="AD17" s="44">
        <v>0</v>
      </c>
      <c r="AE17" s="44">
        <v>16.151800000000001</v>
      </c>
      <c r="AF17" s="44">
        <v>15.4117</v>
      </c>
      <c r="AG17" s="44">
        <v>12.8329</v>
      </c>
      <c r="AH17" s="44">
        <v>0</v>
      </c>
      <c r="AI17" s="44">
        <v>12.8329</v>
      </c>
      <c r="AJ17" s="44" t="s">
        <v>271</v>
      </c>
      <c r="AK17" s="44">
        <v>13.54</v>
      </c>
      <c r="AL17" s="44">
        <v>12.827199999999999</v>
      </c>
      <c r="AM17" s="44">
        <v>18.991099999999999</v>
      </c>
    </row>
    <row r="18" spans="1:39" hidden="1" outlineLevel="1">
      <c r="A18" s="8">
        <v>40756</v>
      </c>
      <c r="B18" s="44">
        <v>27.448</v>
      </c>
      <c r="C18" s="44">
        <v>29.692399999999999</v>
      </c>
      <c r="D18" s="44">
        <v>35.321599999999997</v>
      </c>
      <c r="E18" s="44">
        <v>24.3032</v>
      </c>
      <c r="F18" s="44">
        <v>28.478300000000001</v>
      </c>
      <c r="G18" s="44">
        <v>22.430900000000001</v>
      </c>
      <c r="H18" s="44">
        <v>23.253399999999999</v>
      </c>
      <c r="I18" s="44">
        <v>29.715599999999998</v>
      </c>
      <c r="J18" s="44">
        <v>35.319800000000001</v>
      </c>
      <c r="K18" s="44">
        <v>24.3384</v>
      </c>
      <c r="L18" s="44">
        <v>28.478300000000001</v>
      </c>
      <c r="M18" s="44">
        <v>22.438300000000002</v>
      </c>
      <c r="N18" s="44">
        <v>23.465900000000001</v>
      </c>
      <c r="O18" s="44">
        <v>16.105399999999999</v>
      </c>
      <c r="P18" s="44">
        <v>38.401000000000003</v>
      </c>
      <c r="Q18" s="44">
        <v>11.6648</v>
      </c>
      <c r="R18" s="44" t="s">
        <v>271</v>
      </c>
      <c r="S18" s="44">
        <v>12.3687</v>
      </c>
      <c r="T18" s="44">
        <v>11.538</v>
      </c>
      <c r="U18" s="44">
        <v>16.123200000000001</v>
      </c>
      <c r="V18" s="44">
        <v>0</v>
      </c>
      <c r="W18" s="44">
        <v>16.123200000000001</v>
      </c>
      <c r="X18" s="44">
        <v>0</v>
      </c>
      <c r="Y18" s="44">
        <v>21.023599999999998</v>
      </c>
      <c r="Z18" s="44">
        <v>15.885899999999999</v>
      </c>
      <c r="AA18" s="44">
        <v>17.259399999999999</v>
      </c>
      <c r="AB18" s="44">
        <v>0</v>
      </c>
      <c r="AC18" s="44">
        <v>17.259399999999999</v>
      </c>
      <c r="AD18" s="44">
        <v>0</v>
      </c>
      <c r="AE18" s="44">
        <v>22.7028</v>
      </c>
      <c r="AF18" s="44">
        <v>17.0077</v>
      </c>
      <c r="AG18" s="44">
        <v>1.9782</v>
      </c>
      <c r="AH18" s="44">
        <v>0</v>
      </c>
      <c r="AI18" s="44">
        <v>1.9782</v>
      </c>
      <c r="AJ18" s="44" t="s">
        <v>271</v>
      </c>
      <c r="AK18" s="44">
        <v>8.0237999999999996</v>
      </c>
      <c r="AL18" s="44">
        <v>1.5158</v>
      </c>
      <c r="AM18" s="44">
        <v>19.800599999999999</v>
      </c>
    </row>
    <row r="19" spans="1:39" hidden="1" outlineLevel="1">
      <c r="A19" s="8">
        <v>40787</v>
      </c>
      <c r="B19" s="44">
        <v>26.115600000000001</v>
      </c>
      <c r="C19" s="44">
        <v>28.391999999999999</v>
      </c>
      <c r="D19" s="44">
        <v>35.049500000000002</v>
      </c>
      <c r="E19" s="44">
        <v>23.872199999999999</v>
      </c>
      <c r="F19" s="44">
        <v>23.553599999999999</v>
      </c>
      <c r="G19" s="44">
        <v>25.621400000000001</v>
      </c>
      <c r="H19" s="44">
        <v>19.6907</v>
      </c>
      <c r="I19" s="44">
        <v>28.870999999999999</v>
      </c>
      <c r="J19" s="44">
        <v>35.053800000000003</v>
      </c>
      <c r="K19" s="44">
        <v>24.4666</v>
      </c>
      <c r="L19" s="44">
        <v>23.553599999999999</v>
      </c>
      <c r="M19" s="44">
        <v>25.929400000000001</v>
      </c>
      <c r="N19" s="44">
        <v>21.292100000000001</v>
      </c>
      <c r="O19" s="44">
        <v>11.932600000000001</v>
      </c>
      <c r="P19" s="44">
        <v>21.162500000000001</v>
      </c>
      <c r="Q19" s="44">
        <v>11.891500000000001</v>
      </c>
      <c r="R19" s="44" t="s">
        <v>271</v>
      </c>
      <c r="S19" s="44">
        <v>12.523199999999999</v>
      </c>
      <c r="T19" s="44">
        <v>11.664099999999999</v>
      </c>
      <c r="U19" s="44">
        <v>16.796099999999999</v>
      </c>
      <c r="V19" s="44">
        <v>0</v>
      </c>
      <c r="W19" s="44">
        <v>16.796099999999999</v>
      </c>
      <c r="X19" s="44">
        <v>0</v>
      </c>
      <c r="Y19" s="44">
        <v>20.009499999999999</v>
      </c>
      <c r="Z19" s="44">
        <v>16.1538</v>
      </c>
      <c r="AA19" s="44">
        <v>17.081600000000002</v>
      </c>
      <c r="AB19" s="44">
        <v>0</v>
      </c>
      <c r="AC19" s="44">
        <v>17.081600000000002</v>
      </c>
      <c r="AD19" s="44">
        <v>0</v>
      </c>
      <c r="AE19" s="44">
        <v>20.009499999999999</v>
      </c>
      <c r="AF19" s="44">
        <v>16.4633</v>
      </c>
      <c r="AG19" s="44">
        <v>10.6869</v>
      </c>
      <c r="AH19" s="44">
        <v>0</v>
      </c>
      <c r="AI19" s="44">
        <v>10.6869</v>
      </c>
      <c r="AJ19" s="44" t="s">
        <v>271</v>
      </c>
      <c r="AK19" s="44">
        <v>0</v>
      </c>
      <c r="AL19" s="44">
        <v>10.6869</v>
      </c>
      <c r="AM19" s="44">
        <v>18.664400000000001</v>
      </c>
    </row>
    <row r="20" spans="1:39" hidden="1" outlineLevel="1">
      <c r="A20" s="8">
        <v>40817</v>
      </c>
      <c r="B20" s="44">
        <v>26.382200000000001</v>
      </c>
      <c r="C20" s="44">
        <v>28.738900000000001</v>
      </c>
      <c r="D20" s="44">
        <v>35.063699999999997</v>
      </c>
      <c r="E20" s="44">
        <v>24.151299999999999</v>
      </c>
      <c r="F20" s="44">
        <v>23.529299999999999</v>
      </c>
      <c r="G20" s="44">
        <v>24.842600000000001</v>
      </c>
      <c r="H20" s="44">
        <v>22.937000000000001</v>
      </c>
      <c r="I20" s="44">
        <v>28.824400000000001</v>
      </c>
      <c r="J20" s="44">
        <v>35.069000000000003</v>
      </c>
      <c r="K20" s="44">
        <v>24.2591</v>
      </c>
      <c r="L20" s="44">
        <v>23.529299999999999</v>
      </c>
      <c r="M20" s="44">
        <v>24.8507</v>
      </c>
      <c r="N20" s="44">
        <v>23.629100000000001</v>
      </c>
      <c r="O20" s="44">
        <v>11.5924</v>
      </c>
      <c r="P20" s="44">
        <v>22.441299999999998</v>
      </c>
      <c r="Q20" s="44">
        <v>11.1911</v>
      </c>
      <c r="R20" s="44">
        <v>7.75</v>
      </c>
      <c r="S20" s="44">
        <v>11.8468</v>
      </c>
      <c r="T20" s="44">
        <v>11.163500000000001</v>
      </c>
      <c r="U20" s="44">
        <v>15.961600000000001</v>
      </c>
      <c r="V20" s="44">
        <v>0</v>
      </c>
      <c r="W20" s="44">
        <v>15.961600000000001</v>
      </c>
      <c r="X20" s="44">
        <v>18</v>
      </c>
      <c r="Y20" s="44">
        <v>15.4985</v>
      </c>
      <c r="Z20" s="44">
        <v>15.9621</v>
      </c>
      <c r="AA20" s="44">
        <v>16.602799999999998</v>
      </c>
      <c r="AB20" s="44">
        <v>0</v>
      </c>
      <c r="AC20" s="44">
        <v>16.602799999999998</v>
      </c>
      <c r="AD20" s="44">
        <v>18</v>
      </c>
      <c r="AE20" s="44">
        <v>17.133800000000001</v>
      </c>
      <c r="AF20" s="44">
        <v>16.5718</v>
      </c>
      <c r="AG20" s="44">
        <v>10.937900000000001</v>
      </c>
      <c r="AH20" s="44">
        <v>0</v>
      </c>
      <c r="AI20" s="44">
        <v>10.937900000000001</v>
      </c>
      <c r="AJ20" s="44">
        <v>0</v>
      </c>
      <c r="AK20" s="44">
        <v>8.0981000000000005</v>
      </c>
      <c r="AL20" s="44">
        <v>11.1083</v>
      </c>
      <c r="AM20" s="44">
        <v>18.897099999999998</v>
      </c>
    </row>
    <row r="21" spans="1:39" hidden="1" outlineLevel="1">
      <c r="A21" s="8">
        <v>40848</v>
      </c>
      <c r="B21" s="44">
        <v>24.972200000000001</v>
      </c>
      <c r="C21" s="44">
        <v>27.602599999999999</v>
      </c>
      <c r="D21" s="44">
        <v>34.694400000000002</v>
      </c>
      <c r="E21" s="44">
        <v>22.794</v>
      </c>
      <c r="F21" s="44">
        <v>22.8856</v>
      </c>
      <c r="G21" s="44">
        <v>23.706199999999999</v>
      </c>
      <c r="H21" s="44">
        <v>17.890799999999999</v>
      </c>
      <c r="I21" s="44">
        <v>27.616199999999999</v>
      </c>
      <c r="J21" s="44">
        <v>34.717399999999998</v>
      </c>
      <c r="K21" s="44">
        <v>22.804600000000001</v>
      </c>
      <c r="L21" s="44">
        <v>22.8856</v>
      </c>
      <c r="M21" s="44">
        <v>23.709499999999998</v>
      </c>
      <c r="N21" s="44">
        <v>17.933299999999999</v>
      </c>
      <c r="O21" s="44">
        <v>17.622599999999998</v>
      </c>
      <c r="P21" s="44">
        <v>21.746099999999998</v>
      </c>
      <c r="Q21" s="44">
        <v>13.081200000000001</v>
      </c>
      <c r="R21" s="44" t="s">
        <v>271</v>
      </c>
      <c r="S21" s="44">
        <v>12.1373</v>
      </c>
      <c r="T21" s="44">
        <v>13.229900000000001</v>
      </c>
      <c r="U21" s="44">
        <v>16.482900000000001</v>
      </c>
      <c r="V21" s="44">
        <v>0</v>
      </c>
      <c r="W21" s="44">
        <v>16.482900000000001</v>
      </c>
      <c r="X21" s="44">
        <v>0</v>
      </c>
      <c r="Y21" s="44">
        <v>17.317799999999998</v>
      </c>
      <c r="Z21" s="44">
        <v>16.379000000000001</v>
      </c>
      <c r="AA21" s="44">
        <v>16.493500000000001</v>
      </c>
      <c r="AB21" s="44">
        <v>0</v>
      </c>
      <c r="AC21" s="44">
        <v>16.493500000000001</v>
      </c>
      <c r="AD21" s="44">
        <v>0</v>
      </c>
      <c r="AE21" s="44">
        <v>17.317799999999998</v>
      </c>
      <c r="AF21" s="44">
        <v>16.390599999999999</v>
      </c>
      <c r="AG21" s="44">
        <v>12.102499999999999</v>
      </c>
      <c r="AH21" s="44">
        <v>0</v>
      </c>
      <c r="AI21" s="44">
        <v>12.102499999999999</v>
      </c>
      <c r="AJ21" s="44" t="s">
        <v>271</v>
      </c>
      <c r="AK21" s="44">
        <v>0</v>
      </c>
      <c r="AL21" s="44">
        <v>12.102499999999999</v>
      </c>
      <c r="AM21" s="44">
        <v>18.575700000000001</v>
      </c>
    </row>
    <row r="22" spans="1:39" hidden="1" outlineLevel="1">
      <c r="A22" s="8">
        <v>40878</v>
      </c>
      <c r="B22" s="44">
        <v>27.123899999999999</v>
      </c>
      <c r="C22" s="44">
        <v>28.932200000000002</v>
      </c>
      <c r="D22" s="44">
        <v>35.132599999999996</v>
      </c>
      <c r="E22" s="44">
        <v>23.395700000000001</v>
      </c>
      <c r="F22" s="44">
        <v>22.593299999999999</v>
      </c>
      <c r="G22" s="44">
        <v>24.782800000000002</v>
      </c>
      <c r="H22" s="44">
        <v>18.8855</v>
      </c>
      <c r="I22" s="44">
        <v>28.9497</v>
      </c>
      <c r="J22" s="44">
        <v>35.154299999999999</v>
      </c>
      <c r="K22" s="44">
        <v>23.4099</v>
      </c>
      <c r="L22" s="44">
        <v>22.593299999999999</v>
      </c>
      <c r="M22" s="44">
        <v>24.7895</v>
      </c>
      <c r="N22" s="44">
        <v>18.9602</v>
      </c>
      <c r="O22" s="44">
        <v>16.5031</v>
      </c>
      <c r="P22" s="44">
        <v>20.0825</v>
      </c>
      <c r="Q22" s="44">
        <v>13.171799999999999</v>
      </c>
      <c r="R22" s="44" t="s">
        <v>271</v>
      </c>
      <c r="S22" s="44">
        <v>15.4712</v>
      </c>
      <c r="T22" s="44">
        <v>12.3309</v>
      </c>
      <c r="U22" s="44">
        <v>18.054600000000001</v>
      </c>
      <c r="V22" s="44">
        <v>0</v>
      </c>
      <c r="W22" s="44">
        <v>18.054600000000001</v>
      </c>
      <c r="X22" s="44">
        <v>0</v>
      </c>
      <c r="Y22" s="44">
        <v>18.96</v>
      </c>
      <c r="Z22" s="44">
        <v>17.412700000000001</v>
      </c>
      <c r="AA22" s="44">
        <v>18.085699999999999</v>
      </c>
      <c r="AB22" s="44">
        <v>0</v>
      </c>
      <c r="AC22" s="44">
        <v>18.085699999999999</v>
      </c>
      <c r="AD22" s="44">
        <v>0</v>
      </c>
      <c r="AE22" s="44">
        <v>18.963999999999999</v>
      </c>
      <c r="AF22" s="44">
        <v>17.458300000000001</v>
      </c>
      <c r="AG22" s="44">
        <v>11.8315</v>
      </c>
      <c r="AH22" s="44">
        <v>0</v>
      </c>
      <c r="AI22" s="44">
        <v>11.8315</v>
      </c>
      <c r="AJ22" s="44" t="s">
        <v>271</v>
      </c>
      <c r="AK22" s="44">
        <v>9.9600000000000009</v>
      </c>
      <c r="AL22" s="44">
        <v>11.903700000000001</v>
      </c>
      <c r="AM22" s="44">
        <v>20.325299999999999</v>
      </c>
    </row>
    <row r="23" spans="1:39" hidden="1" outlineLevel="1">
      <c r="A23" s="8">
        <v>40909</v>
      </c>
      <c r="B23" s="44">
        <v>28.154900000000001</v>
      </c>
      <c r="C23" s="44">
        <v>30.750699999999998</v>
      </c>
      <c r="D23" s="44">
        <v>35.287199999999999</v>
      </c>
      <c r="E23" s="44">
        <v>25.46</v>
      </c>
      <c r="F23" s="44">
        <v>22.9589</v>
      </c>
      <c r="G23" s="44">
        <v>28.411200000000001</v>
      </c>
      <c r="H23" s="44">
        <v>21.688199999999998</v>
      </c>
      <c r="I23" s="44">
        <v>30.801200000000001</v>
      </c>
      <c r="J23" s="44">
        <v>35.290999999999997</v>
      </c>
      <c r="K23" s="44">
        <v>25.5398</v>
      </c>
      <c r="L23" s="44">
        <v>22.9589</v>
      </c>
      <c r="M23" s="44">
        <v>28.415299999999998</v>
      </c>
      <c r="N23" s="44">
        <v>22.8447</v>
      </c>
      <c r="O23" s="44">
        <v>10.5161</v>
      </c>
      <c r="P23" s="44">
        <v>22.214300000000001</v>
      </c>
      <c r="Q23" s="44">
        <v>9.7469999999999999</v>
      </c>
      <c r="R23" s="44" t="s">
        <v>271</v>
      </c>
      <c r="S23" s="44">
        <v>10.2202</v>
      </c>
      <c r="T23" s="44">
        <v>9.7368000000000006</v>
      </c>
      <c r="U23" s="44">
        <v>16.758400000000002</v>
      </c>
      <c r="V23" s="44">
        <v>0</v>
      </c>
      <c r="W23" s="44">
        <v>16.758400000000002</v>
      </c>
      <c r="X23" s="44">
        <v>0</v>
      </c>
      <c r="Y23" s="44">
        <v>19.108000000000001</v>
      </c>
      <c r="Z23" s="44">
        <v>16.706800000000001</v>
      </c>
      <c r="AA23" s="44">
        <v>16.773900000000001</v>
      </c>
      <c r="AB23" s="44">
        <v>0</v>
      </c>
      <c r="AC23" s="44">
        <v>16.773900000000001</v>
      </c>
      <c r="AD23" s="44">
        <v>0</v>
      </c>
      <c r="AE23" s="44">
        <v>19.108000000000001</v>
      </c>
      <c r="AF23" s="44">
        <v>16.7224</v>
      </c>
      <c r="AG23" s="44">
        <v>12.0205</v>
      </c>
      <c r="AH23" s="44">
        <v>0</v>
      </c>
      <c r="AI23" s="44">
        <v>12.0205</v>
      </c>
      <c r="AJ23" s="44" t="s">
        <v>271</v>
      </c>
      <c r="AK23" s="44">
        <v>0</v>
      </c>
      <c r="AL23" s="44">
        <v>12.0205</v>
      </c>
      <c r="AM23" s="44">
        <v>19.621099999999998</v>
      </c>
    </row>
    <row r="24" spans="1:39" hidden="1" outlineLevel="1">
      <c r="A24" s="8">
        <v>40940</v>
      </c>
      <c r="B24" s="44">
        <v>26.779800000000002</v>
      </c>
      <c r="C24" s="44">
        <v>28.791599999999999</v>
      </c>
      <c r="D24" s="44">
        <v>33.356099999999998</v>
      </c>
      <c r="E24" s="44">
        <v>26.752199999999998</v>
      </c>
      <c r="F24" s="44">
        <v>23.3996</v>
      </c>
      <c r="G24" s="44">
        <v>30.139900000000001</v>
      </c>
      <c r="H24" s="44">
        <v>26.221399999999999</v>
      </c>
      <c r="I24" s="44">
        <v>28.8476</v>
      </c>
      <c r="J24" s="44">
        <v>33.356200000000001</v>
      </c>
      <c r="K24" s="44">
        <v>26.826000000000001</v>
      </c>
      <c r="L24" s="44">
        <v>23.3996</v>
      </c>
      <c r="M24" s="44">
        <v>30.180499999999999</v>
      </c>
      <c r="N24" s="44">
        <v>26.710599999999999</v>
      </c>
      <c r="O24" s="44">
        <v>10.7189</v>
      </c>
      <c r="P24" s="44">
        <v>33.076300000000003</v>
      </c>
      <c r="Q24" s="44">
        <v>9.3187999999999995</v>
      </c>
      <c r="R24" s="44" t="s">
        <v>271</v>
      </c>
      <c r="S24" s="44">
        <v>11.048299999999999</v>
      </c>
      <c r="T24" s="44">
        <v>8.8155999999999999</v>
      </c>
      <c r="U24" s="44">
        <v>18.197199999999999</v>
      </c>
      <c r="V24" s="44">
        <v>0</v>
      </c>
      <c r="W24" s="44">
        <v>18.197199999999999</v>
      </c>
      <c r="X24" s="44">
        <v>0</v>
      </c>
      <c r="Y24" s="44">
        <v>20.148700000000002</v>
      </c>
      <c r="Z24" s="44">
        <v>17.807500000000001</v>
      </c>
      <c r="AA24" s="44">
        <v>18.245999999999999</v>
      </c>
      <c r="AB24" s="44">
        <v>0</v>
      </c>
      <c r="AC24" s="44">
        <v>18.245999999999999</v>
      </c>
      <c r="AD24" s="44">
        <v>0</v>
      </c>
      <c r="AE24" s="44">
        <v>20.148700000000002</v>
      </c>
      <c r="AF24" s="44">
        <v>17.861999999999998</v>
      </c>
      <c r="AG24" s="44">
        <v>12.5962</v>
      </c>
      <c r="AH24" s="44">
        <v>0</v>
      </c>
      <c r="AI24" s="44">
        <v>12.5962</v>
      </c>
      <c r="AJ24" s="44" t="s">
        <v>271</v>
      </c>
      <c r="AK24" s="44">
        <v>0</v>
      </c>
      <c r="AL24" s="44">
        <v>12.5962</v>
      </c>
      <c r="AM24" s="44">
        <v>20.2136</v>
      </c>
    </row>
    <row r="25" spans="1:39" hidden="1" outlineLevel="1">
      <c r="A25" s="8">
        <v>40969</v>
      </c>
      <c r="B25" s="44">
        <v>26.8733</v>
      </c>
      <c r="C25" s="44">
        <v>28.7439</v>
      </c>
      <c r="D25" s="44">
        <v>33.809699999999999</v>
      </c>
      <c r="E25" s="44">
        <v>25.523299999999999</v>
      </c>
      <c r="F25" s="44">
        <v>23.5078</v>
      </c>
      <c r="G25" s="44">
        <v>27.527799999999999</v>
      </c>
      <c r="H25" s="44">
        <v>25.119900000000001</v>
      </c>
      <c r="I25" s="44">
        <v>28.778400000000001</v>
      </c>
      <c r="J25" s="44">
        <v>33.819899999999997</v>
      </c>
      <c r="K25" s="44">
        <v>25.563700000000001</v>
      </c>
      <c r="L25" s="44">
        <v>23.5078</v>
      </c>
      <c r="M25" s="44">
        <v>27.535399999999999</v>
      </c>
      <c r="N25" s="44">
        <v>25.491</v>
      </c>
      <c r="O25" s="44">
        <v>16.445799999999998</v>
      </c>
      <c r="P25" s="44">
        <v>23.4222</v>
      </c>
      <c r="Q25" s="44">
        <v>15.3353</v>
      </c>
      <c r="R25" s="44" t="s">
        <v>271</v>
      </c>
      <c r="S25" s="44">
        <v>10.5153</v>
      </c>
      <c r="T25" s="44">
        <v>15.6023</v>
      </c>
      <c r="U25" s="44">
        <v>19.158999999999999</v>
      </c>
      <c r="V25" s="44">
        <v>0</v>
      </c>
      <c r="W25" s="44">
        <v>19.158999999999999</v>
      </c>
      <c r="X25" s="44">
        <v>0</v>
      </c>
      <c r="Y25" s="44">
        <v>22.5</v>
      </c>
      <c r="Z25" s="44">
        <v>19.1065</v>
      </c>
      <c r="AA25" s="44">
        <v>19.202500000000001</v>
      </c>
      <c r="AB25" s="44">
        <v>0</v>
      </c>
      <c r="AC25" s="44">
        <v>19.202500000000001</v>
      </c>
      <c r="AD25" s="44">
        <v>0</v>
      </c>
      <c r="AE25" s="44">
        <v>22.5</v>
      </c>
      <c r="AF25" s="44">
        <v>19.150300000000001</v>
      </c>
      <c r="AG25" s="44">
        <v>13.4133</v>
      </c>
      <c r="AH25" s="44">
        <v>0</v>
      </c>
      <c r="AI25" s="44">
        <v>13.4133</v>
      </c>
      <c r="AJ25" s="44" t="s">
        <v>271</v>
      </c>
      <c r="AK25" s="44">
        <v>0</v>
      </c>
      <c r="AL25" s="44">
        <v>13.4133</v>
      </c>
      <c r="AM25" s="44">
        <v>20.4803</v>
      </c>
    </row>
    <row r="26" spans="1:39" hidden="1" outlineLevel="1">
      <c r="A26" s="8">
        <v>41000</v>
      </c>
      <c r="B26" s="44">
        <v>27.5303</v>
      </c>
      <c r="C26" s="44">
        <v>28.672499999999999</v>
      </c>
      <c r="D26" s="44">
        <v>33.47</v>
      </c>
      <c r="E26" s="44">
        <v>25.299900000000001</v>
      </c>
      <c r="F26" s="44">
        <v>23.138300000000001</v>
      </c>
      <c r="G26" s="44">
        <v>26.811399999999999</v>
      </c>
      <c r="H26" s="44">
        <v>26.096299999999999</v>
      </c>
      <c r="I26" s="44">
        <v>28.676100000000002</v>
      </c>
      <c r="J26" s="44">
        <v>33.444600000000001</v>
      </c>
      <c r="K26" s="44">
        <v>25.323799999999999</v>
      </c>
      <c r="L26" s="44">
        <v>23.138300000000001</v>
      </c>
      <c r="M26" s="44">
        <v>26.821400000000001</v>
      </c>
      <c r="N26" s="44">
        <v>26.3109</v>
      </c>
      <c r="O26" s="44">
        <v>26.6448</v>
      </c>
      <c r="P26" s="44">
        <v>48.089199999999998</v>
      </c>
      <c r="Q26" s="44">
        <v>12.1868</v>
      </c>
      <c r="R26" s="44" t="s">
        <v>271</v>
      </c>
      <c r="S26" s="44">
        <v>12.511699999999999</v>
      </c>
      <c r="T26" s="44">
        <v>12.106999999999999</v>
      </c>
      <c r="U26" s="44">
        <v>18.604199999999999</v>
      </c>
      <c r="V26" s="44">
        <v>0</v>
      </c>
      <c r="W26" s="44">
        <v>18.604199999999999</v>
      </c>
      <c r="X26" s="44">
        <v>0</v>
      </c>
      <c r="Y26" s="44">
        <v>19.721299999999999</v>
      </c>
      <c r="Z26" s="44">
        <v>18.408000000000001</v>
      </c>
      <c r="AA26" s="44">
        <v>18.653099999999998</v>
      </c>
      <c r="AB26" s="44">
        <v>0</v>
      </c>
      <c r="AC26" s="44">
        <v>18.653099999999998</v>
      </c>
      <c r="AD26" s="44">
        <v>0</v>
      </c>
      <c r="AE26" s="44">
        <v>19.721299999999999</v>
      </c>
      <c r="AF26" s="44">
        <v>18.463799999999999</v>
      </c>
      <c r="AG26" s="44">
        <v>12.220599999999999</v>
      </c>
      <c r="AH26" s="44">
        <v>0</v>
      </c>
      <c r="AI26" s="44">
        <v>12.220599999999999</v>
      </c>
      <c r="AJ26" s="44" t="s">
        <v>271</v>
      </c>
      <c r="AK26" s="44">
        <v>0</v>
      </c>
      <c r="AL26" s="44">
        <v>12.220599999999999</v>
      </c>
      <c r="AM26" s="44">
        <v>21.916499999999999</v>
      </c>
    </row>
    <row r="27" spans="1:39" hidden="1" outlineLevel="1">
      <c r="A27" s="8">
        <v>41030</v>
      </c>
      <c r="B27" s="44">
        <v>27.575900000000001</v>
      </c>
      <c r="C27" s="44">
        <v>28.666599999999999</v>
      </c>
      <c r="D27" s="44">
        <v>33.743899999999996</v>
      </c>
      <c r="E27" s="44">
        <v>25.146899999999999</v>
      </c>
      <c r="F27" s="44">
        <v>23.1084</v>
      </c>
      <c r="G27" s="44">
        <v>26.123799999999999</v>
      </c>
      <c r="H27" s="44">
        <v>28.5504</v>
      </c>
      <c r="I27" s="44">
        <v>28.677600000000002</v>
      </c>
      <c r="J27" s="44">
        <v>33.7346</v>
      </c>
      <c r="K27" s="44">
        <v>25.167999999999999</v>
      </c>
      <c r="L27" s="44">
        <v>23.1084</v>
      </c>
      <c r="M27" s="44">
        <v>26.128299999999999</v>
      </c>
      <c r="N27" s="44">
        <v>28.808499999999999</v>
      </c>
      <c r="O27" s="44">
        <v>20.599299999999999</v>
      </c>
      <c r="P27" s="44">
        <v>47.260599999999997</v>
      </c>
      <c r="Q27" s="44">
        <v>13.6867</v>
      </c>
      <c r="R27" s="44" t="s">
        <v>271</v>
      </c>
      <c r="S27" s="44">
        <v>14.611700000000001</v>
      </c>
      <c r="T27" s="44">
        <v>13.5764</v>
      </c>
      <c r="U27" s="44">
        <v>17.851700000000001</v>
      </c>
      <c r="V27" s="44">
        <v>0</v>
      </c>
      <c r="W27" s="44">
        <v>17.851700000000001</v>
      </c>
      <c r="X27" s="44">
        <v>0</v>
      </c>
      <c r="Y27" s="44">
        <v>17.889700000000001</v>
      </c>
      <c r="Z27" s="44">
        <v>17.848600000000001</v>
      </c>
      <c r="AA27" s="44">
        <v>17.895099999999999</v>
      </c>
      <c r="AB27" s="44">
        <v>0</v>
      </c>
      <c r="AC27" s="44">
        <v>17.895099999999999</v>
      </c>
      <c r="AD27" s="44">
        <v>0</v>
      </c>
      <c r="AE27" s="44">
        <v>17.889700000000001</v>
      </c>
      <c r="AF27" s="44">
        <v>17.895600000000002</v>
      </c>
      <c r="AG27" s="44">
        <v>13.2851</v>
      </c>
      <c r="AH27" s="44">
        <v>0</v>
      </c>
      <c r="AI27" s="44">
        <v>13.2851</v>
      </c>
      <c r="AJ27" s="44" t="s">
        <v>271</v>
      </c>
      <c r="AK27" s="44">
        <v>0</v>
      </c>
      <c r="AL27" s="44">
        <v>13.2851</v>
      </c>
      <c r="AM27" s="44">
        <v>22.320699999999999</v>
      </c>
    </row>
    <row r="28" spans="1:39" hidden="1" outlineLevel="1">
      <c r="A28" s="8">
        <v>41061</v>
      </c>
      <c r="B28" s="44">
        <v>26.374500000000001</v>
      </c>
      <c r="C28" s="44">
        <v>27.533899999999999</v>
      </c>
      <c r="D28" s="44">
        <v>31.243200000000002</v>
      </c>
      <c r="E28" s="44">
        <v>25.531199999999998</v>
      </c>
      <c r="F28" s="44">
        <v>23.3294</v>
      </c>
      <c r="G28" s="44">
        <v>26.789100000000001</v>
      </c>
      <c r="H28" s="44">
        <v>27.888100000000001</v>
      </c>
      <c r="I28" s="44">
        <v>27.552800000000001</v>
      </c>
      <c r="J28" s="44">
        <v>31.262699999999999</v>
      </c>
      <c r="K28" s="44">
        <v>25.5502</v>
      </c>
      <c r="L28" s="44">
        <v>23.3294</v>
      </c>
      <c r="M28" s="44">
        <v>26.797999999999998</v>
      </c>
      <c r="N28" s="44">
        <v>28.037700000000001</v>
      </c>
      <c r="O28" s="44">
        <v>15.827500000000001</v>
      </c>
      <c r="P28" s="44">
        <v>20.258099999999999</v>
      </c>
      <c r="Q28" s="44">
        <v>13.06</v>
      </c>
      <c r="R28" s="44" t="s">
        <v>271</v>
      </c>
      <c r="S28" s="44">
        <v>14.686500000000001</v>
      </c>
      <c r="T28" s="44">
        <v>12.580500000000001</v>
      </c>
      <c r="U28" s="44">
        <v>18.7241</v>
      </c>
      <c r="V28" s="44">
        <v>0</v>
      </c>
      <c r="W28" s="44">
        <v>18.7241</v>
      </c>
      <c r="X28" s="44">
        <v>0</v>
      </c>
      <c r="Y28" s="44">
        <v>19.209</v>
      </c>
      <c r="Z28" s="44">
        <v>18.707899999999999</v>
      </c>
      <c r="AA28" s="44">
        <v>18.765899999999998</v>
      </c>
      <c r="AB28" s="44">
        <v>0</v>
      </c>
      <c r="AC28" s="44">
        <v>18.765899999999998</v>
      </c>
      <c r="AD28" s="44">
        <v>0</v>
      </c>
      <c r="AE28" s="44">
        <v>19.209</v>
      </c>
      <c r="AF28" s="44">
        <v>18.751000000000001</v>
      </c>
      <c r="AG28" s="44">
        <v>12.3475</v>
      </c>
      <c r="AH28" s="44">
        <v>0</v>
      </c>
      <c r="AI28" s="44">
        <v>12.3475</v>
      </c>
      <c r="AJ28" s="44" t="s">
        <v>271</v>
      </c>
      <c r="AK28" s="44">
        <v>0</v>
      </c>
      <c r="AL28" s="44">
        <v>12.3475</v>
      </c>
      <c r="AM28" s="44">
        <v>21.8019</v>
      </c>
    </row>
    <row r="29" spans="1:39" hidden="1" outlineLevel="1">
      <c r="A29" s="8">
        <v>41091</v>
      </c>
      <c r="B29" s="44">
        <v>27.048200000000001</v>
      </c>
      <c r="C29" s="44">
        <v>27.970199999999998</v>
      </c>
      <c r="D29" s="44">
        <v>32.198700000000002</v>
      </c>
      <c r="E29" s="44">
        <v>25.648499999999999</v>
      </c>
      <c r="F29" s="44">
        <v>24.0215</v>
      </c>
      <c r="G29" s="44">
        <v>27.264099999999999</v>
      </c>
      <c r="H29" s="44">
        <v>24.6248</v>
      </c>
      <c r="I29" s="44">
        <v>28.0702</v>
      </c>
      <c r="J29" s="44">
        <v>32.251199999999997</v>
      </c>
      <c r="K29" s="44">
        <v>25.766999999999999</v>
      </c>
      <c r="L29" s="44">
        <v>24.0215</v>
      </c>
      <c r="M29" s="44">
        <v>27.265499999999999</v>
      </c>
      <c r="N29" s="44">
        <v>25.598700000000001</v>
      </c>
      <c r="O29" s="44">
        <v>12.8401</v>
      </c>
      <c r="P29" s="44">
        <v>20.470800000000001</v>
      </c>
      <c r="Q29" s="44">
        <v>10.423299999999999</v>
      </c>
      <c r="R29" s="44" t="s">
        <v>271</v>
      </c>
      <c r="S29" s="44">
        <v>15.257099999999999</v>
      </c>
      <c r="T29" s="44">
        <v>10.388</v>
      </c>
      <c r="U29" s="44">
        <v>19.4773</v>
      </c>
      <c r="V29" s="44">
        <v>0</v>
      </c>
      <c r="W29" s="44">
        <v>19.4773</v>
      </c>
      <c r="X29" s="44">
        <v>0</v>
      </c>
      <c r="Y29" s="44">
        <v>25.009399999999999</v>
      </c>
      <c r="Z29" s="44">
        <v>18.056000000000001</v>
      </c>
      <c r="AA29" s="44">
        <v>19.7529</v>
      </c>
      <c r="AB29" s="44">
        <v>0</v>
      </c>
      <c r="AC29" s="44">
        <v>19.7529</v>
      </c>
      <c r="AD29" s="44">
        <v>0</v>
      </c>
      <c r="AE29" s="44">
        <v>25.009399999999999</v>
      </c>
      <c r="AF29" s="44">
        <v>18.369299999999999</v>
      </c>
      <c r="AG29" s="44">
        <v>5.2129000000000003</v>
      </c>
      <c r="AH29" s="44">
        <v>0</v>
      </c>
      <c r="AI29" s="44">
        <v>5.2129000000000003</v>
      </c>
      <c r="AJ29" s="44" t="s">
        <v>271</v>
      </c>
      <c r="AK29" s="44">
        <v>0</v>
      </c>
      <c r="AL29" s="44">
        <v>5.2129000000000003</v>
      </c>
      <c r="AM29" s="44">
        <v>23.002800000000001</v>
      </c>
    </row>
    <row r="30" spans="1:39" hidden="1" outlineLevel="1">
      <c r="A30" s="8">
        <v>41122</v>
      </c>
      <c r="B30" s="44">
        <v>27.1555</v>
      </c>
      <c r="C30" s="44">
        <v>28.1995</v>
      </c>
      <c r="D30" s="44">
        <v>32.665900000000001</v>
      </c>
      <c r="E30" s="44">
        <v>25.442299999999999</v>
      </c>
      <c r="F30" s="44">
        <v>23.731100000000001</v>
      </c>
      <c r="G30" s="44">
        <v>27.493400000000001</v>
      </c>
      <c r="H30" s="44">
        <v>23.074999999999999</v>
      </c>
      <c r="I30" s="44">
        <v>28.218299999999999</v>
      </c>
      <c r="J30" s="44">
        <v>32.6877</v>
      </c>
      <c r="K30" s="44">
        <v>25.460799999999999</v>
      </c>
      <c r="L30" s="44">
        <v>23.731100000000001</v>
      </c>
      <c r="M30" s="44">
        <v>27.496400000000001</v>
      </c>
      <c r="N30" s="44">
        <v>23.225300000000001</v>
      </c>
      <c r="O30" s="44">
        <v>17.077999999999999</v>
      </c>
      <c r="P30" s="44">
        <v>21.861699999999999</v>
      </c>
      <c r="Q30" s="44">
        <v>13.0829</v>
      </c>
      <c r="R30" s="44" t="s">
        <v>271</v>
      </c>
      <c r="S30" s="44">
        <v>14.447800000000001</v>
      </c>
      <c r="T30" s="44">
        <v>12.978199999999999</v>
      </c>
      <c r="U30" s="44">
        <v>17.923999999999999</v>
      </c>
      <c r="V30" s="44">
        <v>0</v>
      </c>
      <c r="W30" s="44">
        <v>17.923999999999999</v>
      </c>
      <c r="X30" s="44">
        <v>0</v>
      </c>
      <c r="Y30" s="44">
        <v>17.1126</v>
      </c>
      <c r="Z30" s="44">
        <v>18.0138</v>
      </c>
      <c r="AA30" s="44">
        <v>17.950500000000002</v>
      </c>
      <c r="AB30" s="44">
        <v>0</v>
      </c>
      <c r="AC30" s="44">
        <v>17.950500000000002</v>
      </c>
      <c r="AD30" s="44">
        <v>0</v>
      </c>
      <c r="AE30" s="44">
        <v>17.1126</v>
      </c>
      <c r="AF30" s="44">
        <v>18.0441</v>
      </c>
      <c r="AG30" s="44">
        <v>14.8523</v>
      </c>
      <c r="AH30" s="44">
        <v>0</v>
      </c>
      <c r="AI30" s="44">
        <v>14.8523</v>
      </c>
      <c r="AJ30" s="44" t="s">
        <v>271</v>
      </c>
      <c r="AK30" s="44">
        <v>0</v>
      </c>
      <c r="AL30" s="44">
        <v>14.8523</v>
      </c>
      <c r="AM30" s="44">
        <v>22.7364</v>
      </c>
    </row>
    <row r="31" spans="1:39" hidden="1" outlineLevel="1">
      <c r="A31" s="8">
        <v>41153</v>
      </c>
      <c r="B31" s="44">
        <v>27.099699999999999</v>
      </c>
      <c r="C31" s="44">
        <v>28.064399999999999</v>
      </c>
      <c r="D31" s="44">
        <v>32.518099999999997</v>
      </c>
      <c r="E31" s="44">
        <v>25.324300000000001</v>
      </c>
      <c r="F31" s="44">
        <v>23.406199999999998</v>
      </c>
      <c r="G31" s="44">
        <v>28.56</v>
      </c>
      <c r="H31" s="44">
        <v>19.1386</v>
      </c>
      <c r="I31" s="44">
        <v>28.067799999999998</v>
      </c>
      <c r="J31" s="44">
        <v>32.518000000000001</v>
      </c>
      <c r="K31" s="44">
        <v>25.328800000000001</v>
      </c>
      <c r="L31" s="44">
        <v>23.406199999999998</v>
      </c>
      <c r="M31" s="44">
        <v>28.56</v>
      </c>
      <c r="N31" s="44">
        <v>19.163</v>
      </c>
      <c r="O31" s="44">
        <v>15.1372</v>
      </c>
      <c r="P31" s="44">
        <v>36.254600000000003</v>
      </c>
      <c r="Q31" s="44">
        <v>14.247999999999999</v>
      </c>
      <c r="R31" s="44" t="s">
        <v>271</v>
      </c>
      <c r="S31" s="44" t="s">
        <v>271</v>
      </c>
      <c r="T31" s="44">
        <v>14.247999999999999</v>
      </c>
      <c r="U31" s="44">
        <v>18.447399999999998</v>
      </c>
      <c r="V31" s="44">
        <v>0</v>
      </c>
      <c r="W31" s="44">
        <v>18.447399999999998</v>
      </c>
      <c r="X31" s="44">
        <v>0</v>
      </c>
      <c r="Y31" s="44">
        <v>19.017700000000001</v>
      </c>
      <c r="Z31" s="44">
        <v>18.411000000000001</v>
      </c>
      <c r="AA31" s="44">
        <v>18.456199999999999</v>
      </c>
      <c r="AB31" s="44">
        <v>0</v>
      </c>
      <c r="AC31" s="44">
        <v>18.456199999999999</v>
      </c>
      <c r="AD31" s="44">
        <v>0</v>
      </c>
      <c r="AE31" s="44">
        <v>19.017700000000001</v>
      </c>
      <c r="AF31" s="44">
        <v>18.420300000000001</v>
      </c>
      <c r="AG31" s="44">
        <v>15.1295</v>
      </c>
      <c r="AH31" s="44">
        <v>0</v>
      </c>
      <c r="AI31" s="44">
        <v>15.1295</v>
      </c>
      <c r="AJ31" s="44" t="s">
        <v>271</v>
      </c>
      <c r="AK31" s="44" t="s">
        <v>271</v>
      </c>
      <c r="AL31" s="44">
        <v>15.1295</v>
      </c>
      <c r="AM31" s="44">
        <v>23.027899999999999</v>
      </c>
    </row>
    <row r="32" spans="1:39" hidden="1" outlineLevel="1">
      <c r="A32" s="8">
        <v>41183</v>
      </c>
      <c r="B32" s="44">
        <v>26.645800000000001</v>
      </c>
      <c r="C32" s="44">
        <v>27.383099999999999</v>
      </c>
      <c r="D32" s="44">
        <v>32.249699999999997</v>
      </c>
      <c r="E32" s="44">
        <v>24.841000000000001</v>
      </c>
      <c r="F32" s="44">
        <v>23.2804</v>
      </c>
      <c r="G32" s="44">
        <v>27.3033</v>
      </c>
      <c r="H32" s="44">
        <v>20.0472</v>
      </c>
      <c r="I32" s="44">
        <v>27.443300000000001</v>
      </c>
      <c r="J32" s="44">
        <v>32.249499999999998</v>
      </c>
      <c r="K32" s="44">
        <v>24.913399999999999</v>
      </c>
      <c r="L32" s="44">
        <v>23.2804</v>
      </c>
      <c r="M32" s="44">
        <v>27.3033</v>
      </c>
      <c r="N32" s="44">
        <v>20.456700000000001</v>
      </c>
      <c r="O32" s="44">
        <v>15.5008</v>
      </c>
      <c r="P32" s="44">
        <v>40.178899999999999</v>
      </c>
      <c r="Q32" s="44">
        <v>15.454599999999999</v>
      </c>
      <c r="R32" s="44" t="s">
        <v>271</v>
      </c>
      <c r="S32" s="44" t="s">
        <v>271</v>
      </c>
      <c r="T32" s="44">
        <v>15.454599999999999</v>
      </c>
      <c r="U32" s="44">
        <v>18.565000000000001</v>
      </c>
      <c r="V32" s="44">
        <v>0</v>
      </c>
      <c r="W32" s="44">
        <v>18.565000000000001</v>
      </c>
      <c r="X32" s="44">
        <v>0</v>
      </c>
      <c r="Y32" s="44">
        <v>20.136199999999999</v>
      </c>
      <c r="Z32" s="44">
        <v>18.529699999999998</v>
      </c>
      <c r="AA32" s="44">
        <v>18.754300000000001</v>
      </c>
      <c r="AB32" s="44">
        <v>0</v>
      </c>
      <c r="AC32" s="44">
        <v>18.754300000000001</v>
      </c>
      <c r="AD32" s="44">
        <v>0</v>
      </c>
      <c r="AE32" s="44">
        <v>20.136199999999999</v>
      </c>
      <c r="AF32" s="44">
        <v>18.721599999999999</v>
      </c>
      <c r="AG32" s="44">
        <v>15.0143</v>
      </c>
      <c r="AH32" s="44">
        <v>0</v>
      </c>
      <c r="AI32" s="44">
        <v>15.0143</v>
      </c>
      <c r="AJ32" s="44" t="s">
        <v>271</v>
      </c>
      <c r="AK32" s="44" t="s">
        <v>271</v>
      </c>
      <c r="AL32" s="44">
        <v>15.0143</v>
      </c>
      <c r="AM32" s="44">
        <v>23.754200000000001</v>
      </c>
    </row>
    <row r="33" spans="1:39" hidden="1" outlineLevel="1">
      <c r="A33" s="8">
        <v>41214</v>
      </c>
      <c r="B33" s="44">
        <v>27.826000000000001</v>
      </c>
      <c r="C33" s="44">
        <v>28.704799999999999</v>
      </c>
      <c r="D33" s="44">
        <v>32.635599999999997</v>
      </c>
      <c r="E33" s="44">
        <v>26.459499999999998</v>
      </c>
      <c r="F33" s="44">
        <v>24.001000000000001</v>
      </c>
      <c r="G33" s="44">
        <v>30.095300000000002</v>
      </c>
      <c r="H33" s="44">
        <v>21.685600000000001</v>
      </c>
      <c r="I33" s="44">
        <v>28.7056</v>
      </c>
      <c r="J33" s="44">
        <v>32.623899999999999</v>
      </c>
      <c r="K33" s="44">
        <v>26.4679</v>
      </c>
      <c r="L33" s="44">
        <v>24.001000000000001</v>
      </c>
      <c r="M33" s="44">
        <v>30.095300000000002</v>
      </c>
      <c r="N33" s="44">
        <v>21.747399999999999</v>
      </c>
      <c r="O33" s="44">
        <v>27.573699999999999</v>
      </c>
      <c r="P33" s="44">
        <v>47.296799999999998</v>
      </c>
      <c r="Q33" s="44">
        <v>12.5</v>
      </c>
      <c r="R33" s="44" t="s">
        <v>271</v>
      </c>
      <c r="S33" s="44">
        <v>0</v>
      </c>
      <c r="T33" s="44">
        <v>12.5</v>
      </c>
      <c r="U33" s="44">
        <v>19.301300000000001</v>
      </c>
      <c r="V33" s="44">
        <v>0</v>
      </c>
      <c r="W33" s="44">
        <v>19.301300000000001</v>
      </c>
      <c r="X33" s="44">
        <v>26.79</v>
      </c>
      <c r="Y33" s="44">
        <v>20.434100000000001</v>
      </c>
      <c r="Z33" s="44">
        <v>19.204899999999999</v>
      </c>
      <c r="AA33" s="44">
        <v>19.301300000000001</v>
      </c>
      <c r="AB33" s="44">
        <v>0</v>
      </c>
      <c r="AC33" s="44">
        <v>19.301300000000001</v>
      </c>
      <c r="AD33" s="44">
        <v>26.79</v>
      </c>
      <c r="AE33" s="44">
        <v>20.434100000000001</v>
      </c>
      <c r="AF33" s="44">
        <v>19.204899999999999</v>
      </c>
      <c r="AG33" s="44">
        <v>0</v>
      </c>
      <c r="AH33" s="44">
        <v>0</v>
      </c>
      <c r="AI33" s="44">
        <v>0</v>
      </c>
      <c r="AJ33" s="44" t="s">
        <v>271</v>
      </c>
      <c r="AK33" s="44">
        <v>0</v>
      </c>
      <c r="AL33" s="44">
        <v>0</v>
      </c>
      <c r="AM33" s="44">
        <v>24.063600000000001</v>
      </c>
    </row>
    <row r="34" spans="1:39" hidden="1" outlineLevel="1">
      <c r="A34" s="8">
        <v>41244</v>
      </c>
      <c r="B34" s="44">
        <v>27.5731</v>
      </c>
      <c r="C34" s="44">
        <v>28.376200000000001</v>
      </c>
      <c r="D34" s="44">
        <v>32.2256</v>
      </c>
      <c r="E34" s="44">
        <v>25.784400000000002</v>
      </c>
      <c r="F34" s="44">
        <v>23.6709</v>
      </c>
      <c r="G34" s="44">
        <v>28.0441</v>
      </c>
      <c r="H34" s="44">
        <v>21.7577</v>
      </c>
      <c r="I34" s="44">
        <v>28.374400000000001</v>
      </c>
      <c r="J34" s="44">
        <v>32.2224</v>
      </c>
      <c r="K34" s="44">
        <v>25.784400000000002</v>
      </c>
      <c r="L34" s="44">
        <v>23.6709</v>
      </c>
      <c r="M34" s="44">
        <v>28.0441</v>
      </c>
      <c r="N34" s="44">
        <v>21.7577</v>
      </c>
      <c r="O34" s="44">
        <v>43.163899999999998</v>
      </c>
      <c r="P34" s="44">
        <v>43.163899999999998</v>
      </c>
      <c r="Q34" s="44">
        <v>0</v>
      </c>
      <c r="R34" s="44" t="s">
        <v>271</v>
      </c>
      <c r="S34" s="44">
        <v>0</v>
      </c>
      <c r="T34" s="44" t="s">
        <v>271</v>
      </c>
      <c r="U34" s="44">
        <v>19.2864</v>
      </c>
      <c r="V34" s="44">
        <v>0</v>
      </c>
      <c r="W34" s="44">
        <v>19.2864</v>
      </c>
      <c r="X34" s="44">
        <v>0</v>
      </c>
      <c r="Y34" s="44">
        <v>24.081199999999999</v>
      </c>
      <c r="Z34" s="44">
        <v>19.0351</v>
      </c>
      <c r="AA34" s="44">
        <v>19.2864</v>
      </c>
      <c r="AB34" s="44">
        <v>0</v>
      </c>
      <c r="AC34" s="44">
        <v>19.2864</v>
      </c>
      <c r="AD34" s="44">
        <v>0</v>
      </c>
      <c r="AE34" s="44">
        <v>24.081199999999999</v>
      </c>
      <c r="AF34" s="44">
        <v>19.0351</v>
      </c>
      <c r="AG34" s="44">
        <v>0</v>
      </c>
      <c r="AH34" s="44">
        <v>0</v>
      </c>
      <c r="AI34" s="44">
        <v>0</v>
      </c>
      <c r="AJ34" s="44" t="s">
        <v>271</v>
      </c>
      <c r="AK34" s="44">
        <v>0</v>
      </c>
      <c r="AL34" s="44" t="s">
        <v>271</v>
      </c>
      <c r="AM34" s="44">
        <v>24.399100000000001</v>
      </c>
    </row>
    <row r="35" spans="1:39" hidden="1" outlineLevel="1">
      <c r="A35" s="8">
        <v>41275</v>
      </c>
      <c r="B35" s="44">
        <v>28.088899999999999</v>
      </c>
      <c r="C35" s="44">
        <v>29.067799999999998</v>
      </c>
      <c r="D35" s="44">
        <v>31.611000000000001</v>
      </c>
      <c r="E35" s="44">
        <v>27.1129</v>
      </c>
      <c r="F35" s="44">
        <v>23.938300000000002</v>
      </c>
      <c r="G35" s="44">
        <v>29.897500000000001</v>
      </c>
      <c r="H35" s="44">
        <v>28.001100000000001</v>
      </c>
      <c r="I35" s="44">
        <v>29.067799999999998</v>
      </c>
      <c r="J35" s="44">
        <v>31.611000000000001</v>
      </c>
      <c r="K35" s="44">
        <v>27.1129</v>
      </c>
      <c r="L35" s="44">
        <v>23.938300000000002</v>
      </c>
      <c r="M35" s="44">
        <v>29.897500000000001</v>
      </c>
      <c r="N35" s="44">
        <v>28.001100000000001</v>
      </c>
      <c r="O35" s="44">
        <v>25.408200000000001</v>
      </c>
      <c r="P35" s="44">
        <v>25.408200000000001</v>
      </c>
      <c r="Q35" s="44" t="s">
        <v>271</v>
      </c>
      <c r="R35" s="44" t="s">
        <v>271</v>
      </c>
      <c r="S35" s="44" t="s">
        <v>271</v>
      </c>
      <c r="T35" s="44" t="s">
        <v>271</v>
      </c>
      <c r="U35" s="44">
        <v>13.755699999999999</v>
      </c>
      <c r="V35" s="44">
        <v>0</v>
      </c>
      <c r="W35" s="44">
        <v>13.755699999999999</v>
      </c>
      <c r="X35" s="44">
        <v>0</v>
      </c>
      <c r="Y35" s="44">
        <v>25.969799999999999</v>
      </c>
      <c r="Z35" s="44">
        <v>12.8573</v>
      </c>
      <c r="AA35" s="44">
        <v>13.755699999999999</v>
      </c>
      <c r="AB35" s="44">
        <v>0</v>
      </c>
      <c r="AC35" s="44">
        <v>13.755699999999999</v>
      </c>
      <c r="AD35" s="44">
        <v>0</v>
      </c>
      <c r="AE35" s="44">
        <v>25.969799999999999</v>
      </c>
      <c r="AF35" s="44">
        <v>12.8573</v>
      </c>
      <c r="AG35" s="44">
        <v>0</v>
      </c>
      <c r="AH35" s="44">
        <v>0</v>
      </c>
      <c r="AI35" s="44" t="s">
        <v>271</v>
      </c>
      <c r="AJ35" s="44" t="s">
        <v>271</v>
      </c>
      <c r="AK35" s="44" t="s">
        <v>271</v>
      </c>
      <c r="AL35" s="44" t="s">
        <v>271</v>
      </c>
      <c r="AM35" s="44">
        <v>24.335999999999999</v>
      </c>
    </row>
    <row r="36" spans="1:39" hidden="1" outlineLevel="1">
      <c r="A36" s="8">
        <v>41306</v>
      </c>
      <c r="B36" s="44">
        <v>27.745000000000001</v>
      </c>
      <c r="C36" s="44">
        <v>28.802900000000001</v>
      </c>
      <c r="D36" s="44">
        <v>31.8872</v>
      </c>
      <c r="E36" s="44">
        <v>26.9526</v>
      </c>
      <c r="F36" s="44">
        <v>24.163699999999999</v>
      </c>
      <c r="G36" s="44">
        <v>28.821899999999999</v>
      </c>
      <c r="H36" s="44">
        <v>27.535900000000002</v>
      </c>
      <c r="I36" s="44">
        <v>28.805700000000002</v>
      </c>
      <c r="J36" s="44">
        <v>31.8886</v>
      </c>
      <c r="K36" s="44">
        <v>26.9559</v>
      </c>
      <c r="L36" s="44">
        <v>24.163699999999999</v>
      </c>
      <c r="M36" s="44">
        <v>28.821899999999999</v>
      </c>
      <c r="N36" s="44">
        <v>27.5837</v>
      </c>
      <c r="O36" s="44">
        <v>11.4842</v>
      </c>
      <c r="P36" s="44">
        <v>3.3580999999999999</v>
      </c>
      <c r="Q36" s="44">
        <v>12.5</v>
      </c>
      <c r="R36" s="44" t="s">
        <v>271</v>
      </c>
      <c r="S36" s="44">
        <v>0</v>
      </c>
      <c r="T36" s="44">
        <v>12.5</v>
      </c>
      <c r="U36" s="44">
        <v>14.206</v>
      </c>
      <c r="V36" s="44">
        <v>0</v>
      </c>
      <c r="W36" s="44">
        <v>14.206</v>
      </c>
      <c r="X36" s="44">
        <v>0</v>
      </c>
      <c r="Y36" s="44">
        <v>21.2272</v>
      </c>
      <c r="Z36" s="44">
        <v>13.792299999999999</v>
      </c>
      <c r="AA36" s="44">
        <v>14.206</v>
      </c>
      <c r="AB36" s="44">
        <v>0</v>
      </c>
      <c r="AC36" s="44">
        <v>14.206</v>
      </c>
      <c r="AD36" s="44">
        <v>0</v>
      </c>
      <c r="AE36" s="44">
        <v>21.2272</v>
      </c>
      <c r="AF36" s="44">
        <v>13.792299999999999</v>
      </c>
      <c r="AG36" s="44">
        <v>0</v>
      </c>
      <c r="AH36" s="44">
        <v>0</v>
      </c>
      <c r="AI36" s="44">
        <v>0</v>
      </c>
      <c r="AJ36" s="44" t="s">
        <v>271</v>
      </c>
      <c r="AK36" s="44">
        <v>0</v>
      </c>
      <c r="AL36" s="44">
        <v>0</v>
      </c>
      <c r="AM36" s="44">
        <v>24.210899999999999</v>
      </c>
    </row>
    <row r="37" spans="1:39" hidden="1" outlineLevel="1">
      <c r="A37" s="8">
        <v>41334</v>
      </c>
      <c r="B37" s="44">
        <v>27.557700000000001</v>
      </c>
      <c r="C37" s="44">
        <v>28.608499999999999</v>
      </c>
      <c r="D37" s="44">
        <v>33.216900000000003</v>
      </c>
      <c r="E37" s="44">
        <v>25.510100000000001</v>
      </c>
      <c r="F37" s="44">
        <v>24.203499999999998</v>
      </c>
      <c r="G37" s="44">
        <v>26.223099999999999</v>
      </c>
      <c r="H37" s="44">
        <v>24.666799999999999</v>
      </c>
      <c r="I37" s="44">
        <v>28.6234</v>
      </c>
      <c r="J37" s="44">
        <v>33.223300000000002</v>
      </c>
      <c r="K37" s="44">
        <v>25.527200000000001</v>
      </c>
      <c r="L37" s="44">
        <v>24.203499999999998</v>
      </c>
      <c r="M37" s="44">
        <v>26.223099999999999</v>
      </c>
      <c r="N37" s="44">
        <v>24.861699999999999</v>
      </c>
      <c r="O37" s="44">
        <v>12.257899999999999</v>
      </c>
      <c r="P37" s="44">
        <v>2.6233</v>
      </c>
      <c r="Q37" s="44">
        <v>13.2286</v>
      </c>
      <c r="R37" s="44" t="s">
        <v>271</v>
      </c>
      <c r="S37" s="44">
        <v>0</v>
      </c>
      <c r="T37" s="44">
        <v>13.2286</v>
      </c>
      <c r="U37" s="44">
        <v>19.629000000000001</v>
      </c>
      <c r="V37" s="44">
        <v>0</v>
      </c>
      <c r="W37" s="44">
        <v>19.629000000000001</v>
      </c>
      <c r="X37" s="44">
        <v>0</v>
      </c>
      <c r="Y37" s="44">
        <v>20.642299999999999</v>
      </c>
      <c r="Z37" s="44">
        <v>19.580100000000002</v>
      </c>
      <c r="AA37" s="44">
        <v>19.629000000000001</v>
      </c>
      <c r="AB37" s="44">
        <v>0</v>
      </c>
      <c r="AC37" s="44">
        <v>19.629000000000001</v>
      </c>
      <c r="AD37" s="44">
        <v>0</v>
      </c>
      <c r="AE37" s="44">
        <v>20.642299999999999</v>
      </c>
      <c r="AF37" s="44">
        <v>19.580100000000002</v>
      </c>
      <c r="AG37" s="44">
        <v>0</v>
      </c>
      <c r="AH37" s="44">
        <v>0</v>
      </c>
      <c r="AI37" s="44">
        <v>0</v>
      </c>
      <c r="AJ37" s="44" t="s">
        <v>271</v>
      </c>
      <c r="AK37" s="44">
        <v>0</v>
      </c>
      <c r="AL37" s="44">
        <v>0</v>
      </c>
      <c r="AM37" s="44">
        <v>24.001000000000001</v>
      </c>
    </row>
    <row r="38" spans="1:39" hidden="1" outlineLevel="1">
      <c r="A38" s="8">
        <v>41365</v>
      </c>
      <c r="B38" s="44">
        <v>26.883299999999998</v>
      </c>
      <c r="C38" s="44">
        <v>27.737400000000001</v>
      </c>
      <c r="D38" s="44">
        <v>31.842099999999999</v>
      </c>
      <c r="E38" s="44">
        <v>25.268699999999999</v>
      </c>
      <c r="F38" s="44">
        <v>24.7621</v>
      </c>
      <c r="G38" s="44">
        <v>25.782499999999999</v>
      </c>
      <c r="H38" s="44">
        <v>22.668800000000001</v>
      </c>
      <c r="I38" s="44">
        <v>27.750499999999999</v>
      </c>
      <c r="J38" s="44">
        <v>31.842400000000001</v>
      </c>
      <c r="K38" s="44">
        <v>25.287500000000001</v>
      </c>
      <c r="L38" s="44">
        <v>24.7621</v>
      </c>
      <c r="M38" s="44">
        <v>25.8094</v>
      </c>
      <c r="N38" s="44">
        <v>22.6785</v>
      </c>
      <c r="O38" s="44">
        <v>2.4636999999999998</v>
      </c>
      <c r="P38" s="44">
        <v>9.7712000000000003</v>
      </c>
      <c r="Q38" s="44">
        <v>2.3896000000000002</v>
      </c>
      <c r="R38" s="44" t="s">
        <v>271</v>
      </c>
      <c r="S38" s="44">
        <v>1</v>
      </c>
      <c r="T38" s="44">
        <v>13.4368</v>
      </c>
      <c r="U38" s="44">
        <v>20.459700000000002</v>
      </c>
      <c r="V38" s="44">
        <v>0</v>
      </c>
      <c r="W38" s="44">
        <v>20.459700000000002</v>
      </c>
      <c r="X38" s="44">
        <v>0</v>
      </c>
      <c r="Y38" s="44">
        <v>23.6051</v>
      </c>
      <c r="Z38" s="44">
        <v>19.069900000000001</v>
      </c>
      <c r="AA38" s="44">
        <v>20.459700000000002</v>
      </c>
      <c r="AB38" s="44">
        <v>0</v>
      </c>
      <c r="AC38" s="44">
        <v>20.459700000000002</v>
      </c>
      <c r="AD38" s="44">
        <v>0</v>
      </c>
      <c r="AE38" s="44">
        <v>23.6051</v>
      </c>
      <c r="AF38" s="44">
        <v>19.069900000000001</v>
      </c>
      <c r="AG38" s="44">
        <v>0</v>
      </c>
      <c r="AH38" s="44">
        <v>0</v>
      </c>
      <c r="AI38" s="44">
        <v>0</v>
      </c>
      <c r="AJ38" s="44" t="s">
        <v>271</v>
      </c>
      <c r="AK38" s="44">
        <v>0</v>
      </c>
      <c r="AL38" s="44">
        <v>0</v>
      </c>
      <c r="AM38" s="44">
        <v>23.7334</v>
      </c>
    </row>
    <row r="39" spans="1:39" hidden="1" outlineLevel="1">
      <c r="A39" s="8">
        <v>41395</v>
      </c>
      <c r="B39" s="44">
        <v>29.145600000000002</v>
      </c>
      <c r="C39" s="44">
        <v>30.7029</v>
      </c>
      <c r="D39" s="44">
        <v>33.120800000000003</v>
      </c>
      <c r="E39" s="44">
        <v>29.170500000000001</v>
      </c>
      <c r="F39" s="44">
        <v>35.834000000000003</v>
      </c>
      <c r="G39" s="44">
        <v>27.138500000000001</v>
      </c>
      <c r="H39" s="44">
        <v>23.120799999999999</v>
      </c>
      <c r="I39" s="44">
        <v>30.703099999999999</v>
      </c>
      <c r="J39" s="44">
        <v>33.121499999999997</v>
      </c>
      <c r="K39" s="44">
        <v>29.170500000000001</v>
      </c>
      <c r="L39" s="44">
        <v>35.834000000000003</v>
      </c>
      <c r="M39" s="44">
        <v>27.138500000000001</v>
      </c>
      <c r="N39" s="44">
        <v>23.120799999999999</v>
      </c>
      <c r="O39" s="44">
        <v>13.479699999999999</v>
      </c>
      <c r="P39" s="44">
        <v>13.479699999999999</v>
      </c>
      <c r="Q39" s="44">
        <v>0</v>
      </c>
      <c r="R39" s="44" t="s">
        <v>271</v>
      </c>
      <c r="S39" s="44">
        <v>0</v>
      </c>
      <c r="T39" s="44">
        <v>0</v>
      </c>
      <c r="U39" s="44">
        <v>18.807700000000001</v>
      </c>
      <c r="V39" s="44">
        <v>0</v>
      </c>
      <c r="W39" s="44">
        <v>18.807700000000001</v>
      </c>
      <c r="X39" s="44">
        <v>0</v>
      </c>
      <c r="Y39" s="44">
        <v>23</v>
      </c>
      <c r="Z39" s="44">
        <v>18.1478</v>
      </c>
      <c r="AA39" s="44">
        <v>19.099900000000002</v>
      </c>
      <c r="AB39" s="44">
        <v>0</v>
      </c>
      <c r="AC39" s="44">
        <v>19.099900000000002</v>
      </c>
      <c r="AD39" s="44">
        <v>0</v>
      </c>
      <c r="AE39" s="44">
        <v>23</v>
      </c>
      <c r="AF39" s="44">
        <v>18.436900000000001</v>
      </c>
      <c r="AG39" s="44">
        <v>14.54</v>
      </c>
      <c r="AH39" s="44">
        <v>0</v>
      </c>
      <c r="AI39" s="44">
        <v>14.54</v>
      </c>
      <c r="AJ39" s="44" t="s">
        <v>271</v>
      </c>
      <c r="AK39" s="44">
        <v>0</v>
      </c>
      <c r="AL39" s="44">
        <v>14.54</v>
      </c>
      <c r="AM39" s="44">
        <v>23.740400000000001</v>
      </c>
    </row>
    <row r="40" spans="1:39" hidden="1" outlineLevel="1">
      <c r="A40" s="8">
        <v>41426</v>
      </c>
      <c r="B40" s="44">
        <v>26.034600000000001</v>
      </c>
      <c r="C40" s="44">
        <v>26.735900000000001</v>
      </c>
      <c r="D40" s="44">
        <v>27.655200000000001</v>
      </c>
      <c r="E40" s="44">
        <v>26.4039</v>
      </c>
      <c r="F40" s="44">
        <v>25.6982</v>
      </c>
      <c r="G40" s="44">
        <v>26.548999999999999</v>
      </c>
      <c r="H40" s="44">
        <v>27.0382</v>
      </c>
      <c r="I40" s="44">
        <v>26.735800000000001</v>
      </c>
      <c r="J40" s="44">
        <v>27.654900000000001</v>
      </c>
      <c r="K40" s="44">
        <v>26.4039</v>
      </c>
      <c r="L40" s="44">
        <v>25.6982</v>
      </c>
      <c r="M40" s="44">
        <v>26.548999999999999</v>
      </c>
      <c r="N40" s="44">
        <v>27.0382</v>
      </c>
      <c r="O40" s="44">
        <v>43.290500000000002</v>
      </c>
      <c r="P40" s="44">
        <v>43.290500000000002</v>
      </c>
      <c r="Q40" s="44">
        <v>0</v>
      </c>
      <c r="R40" s="44" t="s">
        <v>271</v>
      </c>
      <c r="S40" s="44">
        <v>0</v>
      </c>
      <c r="T40" s="44" t="s">
        <v>271</v>
      </c>
      <c r="U40" s="44">
        <v>19.056100000000001</v>
      </c>
      <c r="V40" s="44">
        <v>0</v>
      </c>
      <c r="W40" s="44">
        <v>19.056100000000001</v>
      </c>
      <c r="X40" s="44">
        <v>0</v>
      </c>
      <c r="Y40" s="44">
        <v>0</v>
      </c>
      <c r="Z40" s="44">
        <v>19.056100000000001</v>
      </c>
      <c r="AA40" s="44">
        <v>19.056100000000001</v>
      </c>
      <c r="AB40" s="44">
        <v>0</v>
      </c>
      <c r="AC40" s="44">
        <v>19.056100000000001</v>
      </c>
      <c r="AD40" s="44">
        <v>0</v>
      </c>
      <c r="AE40" s="44">
        <v>0</v>
      </c>
      <c r="AF40" s="44">
        <v>19.056100000000001</v>
      </c>
      <c r="AG40" s="44">
        <v>0</v>
      </c>
      <c r="AH40" s="44">
        <v>0</v>
      </c>
      <c r="AI40" s="44">
        <v>0</v>
      </c>
      <c r="AJ40" s="44" t="s">
        <v>271</v>
      </c>
      <c r="AK40" s="44">
        <v>0</v>
      </c>
      <c r="AL40" s="44" t="s">
        <v>271</v>
      </c>
      <c r="AM40" s="44">
        <v>23.834900000000001</v>
      </c>
    </row>
    <row r="41" spans="1:39" hidden="1" outlineLevel="1">
      <c r="A41" s="8">
        <v>41456</v>
      </c>
      <c r="B41" s="44">
        <v>26.454000000000001</v>
      </c>
      <c r="C41" s="44">
        <v>27.180399999999999</v>
      </c>
      <c r="D41" s="44">
        <v>29.2974</v>
      </c>
      <c r="E41" s="44">
        <v>26.427199999999999</v>
      </c>
      <c r="F41" s="44">
        <v>25.069900000000001</v>
      </c>
      <c r="G41" s="44">
        <v>27.011299999999999</v>
      </c>
      <c r="H41" s="44">
        <v>25.011900000000001</v>
      </c>
      <c r="I41" s="44">
        <v>27.181000000000001</v>
      </c>
      <c r="J41" s="44">
        <v>29.2972</v>
      </c>
      <c r="K41" s="44">
        <v>26.428000000000001</v>
      </c>
      <c r="L41" s="44">
        <v>25.069900000000001</v>
      </c>
      <c r="M41" s="44">
        <v>27.011299999999999</v>
      </c>
      <c r="N41" s="44">
        <v>25.020399999999999</v>
      </c>
      <c r="O41" s="44">
        <v>18.8931</v>
      </c>
      <c r="P41" s="44">
        <v>45.240299999999998</v>
      </c>
      <c r="Q41" s="44">
        <v>17.484000000000002</v>
      </c>
      <c r="R41" s="44" t="s">
        <v>271</v>
      </c>
      <c r="S41" s="44">
        <v>0</v>
      </c>
      <c r="T41" s="44">
        <v>17.484000000000002</v>
      </c>
      <c r="U41" s="44">
        <v>20.164400000000001</v>
      </c>
      <c r="V41" s="44">
        <v>0</v>
      </c>
      <c r="W41" s="44">
        <v>20.164400000000001</v>
      </c>
      <c r="X41" s="44">
        <v>0</v>
      </c>
      <c r="Y41" s="44">
        <v>20.6419</v>
      </c>
      <c r="Z41" s="44">
        <v>20.142199999999999</v>
      </c>
      <c r="AA41" s="44">
        <v>20.164400000000001</v>
      </c>
      <c r="AB41" s="44">
        <v>0</v>
      </c>
      <c r="AC41" s="44">
        <v>20.164400000000001</v>
      </c>
      <c r="AD41" s="44">
        <v>0</v>
      </c>
      <c r="AE41" s="44">
        <v>20.6419</v>
      </c>
      <c r="AF41" s="44">
        <v>20.142199999999999</v>
      </c>
      <c r="AG41" s="44">
        <v>0</v>
      </c>
      <c r="AH41" s="44">
        <v>0</v>
      </c>
      <c r="AI41" s="44">
        <v>0</v>
      </c>
      <c r="AJ41" s="44" t="s">
        <v>271</v>
      </c>
      <c r="AK41" s="44">
        <v>0</v>
      </c>
      <c r="AL41" s="44">
        <v>0</v>
      </c>
      <c r="AM41" s="44">
        <v>24.213200000000001</v>
      </c>
    </row>
    <row r="42" spans="1:39" hidden="1" outlineLevel="1">
      <c r="A42" s="8">
        <v>41487</v>
      </c>
      <c r="B42" s="44">
        <v>25.653700000000001</v>
      </c>
      <c r="C42" s="44">
        <v>26.231000000000002</v>
      </c>
      <c r="D42" s="44">
        <v>28.355</v>
      </c>
      <c r="E42" s="44">
        <v>25.581499999999998</v>
      </c>
      <c r="F42" s="44">
        <v>25.311399999999999</v>
      </c>
      <c r="G42" s="44">
        <v>25.814</v>
      </c>
      <c r="H42" s="44">
        <v>23.5288</v>
      </c>
      <c r="I42" s="44">
        <v>26.2272</v>
      </c>
      <c r="J42" s="44">
        <v>28.3414</v>
      </c>
      <c r="K42" s="44">
        <v>25.581499999999998</v>
      </c>
      <c r="L42" s="44">
        <v>25.311399999999999</v>
      </c>
      <c r="M42" s="44">
        <v>25.814</v>
      </c>
      <c r="N42" s="44">
        <v>23.5288</v>
      </c>
      <c r="O42" s="44">
        <v>40.095799999999997</v>
      </c>
      <c r="P42" s="44">
        <v>40.095799999999997</v>
      </c>
      <c r="Q42" s="44">
        <v>0</v>
      </c>
      <c r="R42" s="44" t="s">
        <v>271</v>
      </c>
      <c r="S42" s="44">
        <v>0</v>
      </c>
      <c r="T42" s="44" t="s">
        <v>271</v>
      </c>
      <c r="U42" s="44">
        <v>18.005299999999998</v>
      </c>
      <c r="V42" s="44">
        <v>0</v>
      </c>
      <c r="W42" s="44">
        <v>18.005299999999998</v>
      </c>
      <c r="X42" s="44">
        <v>0</v>
      </c>
      <c r="Y42" s="44">
        <v>19.584900000000001</v>
      </c>
      <c r="Z42" s="44">
        <v>17.898</v>
      </c>
      <c r="AA42" s="44">
        <v>18.005299999999998</v>
      </c>
      <c r="AB42" s="44">
        <v>0</v>
      </c>
      <c r="AC42" s="44">
        <v>18.005299999999998</v>
      </c>
      <c r="AD42" s="44">
        <v>0</v>
      </c>
      <c r="AE42" s="44">
        <v>19.584900000000001</v>
      </c>
      <c r="AF42" s="44">
        <v>17.898</v>
      </c>
      <c r="AG42" s="44">
        <v>0</v>
      </c>
      <c r="AH42" s="44">
        <v>0</v>
      </c>
      <c r="AI42" s="44">
        <v>0</v>
      </c>
      <c r="AJ42" s="44" t="s">
        <v>271</v>
      </c>
      <c r="AK42" s="44">
        <v>0</v>
      </c>
      <c r="AL42" s="44" t="s">
        <v>271</v>
      </c>
      <c r="AM42" s="44">
        <v>23.877099999999999</v>
      </c>
    </row>
    <row r="43" spans="1:39" hidden="1" outlineLevel="1">
      <c r="A43" s="8">
        <v>41518</v>
      </c>
      <c r="B43" s="44">
        <v>26.173400000000001</v>
      </c>
      <c r="C43" s="44">
        <v>27.648900000000001</v>
      </c>
      <c r="D43" s="44">
        <v>28.9483</v>
      </c>
      <c r="E43" s="44">
        <v>27.1343</v>
      </c>
      <c r="F43" s="44">
        <v>25.059899999999999</v>
      </c>
      <c r="G43" s="44">
        <v>28.0105</v>
      </c>
      <c r="H43" s="44">
        <v>22.014299999999999</v>
      </c>
      <c r="I43" s="44">
        <v>27.5977</v>
      </c>
      <c r="J43" s="44">
        <v>28.765999999999998</v>
      </c>
      <c r="K43" s="44">
        <v>27.1389</v>
      </c>
      <c r="L43" s="44">
        <v>25.059899999999999</v>
      </c>
      <c r="M43" s="44">
        <v>28.0105</v>
      </c>
      <c r="N43" s="44">
        <v>22.057200000000002</v>
      </c>
      <c r="O43" s="44">
        <v>46.576999999999998</v>
      </c>
      <c r="P43" s="44">
        <v>49.998100000000001</v>
      </c>
      <c r="Q43" s="44">
        <v>14.35</v>
      </c>
      <c r="R43" s="44" t="s">
        <v>271</v>
      </c>
      <c r="S43" s="44">
        <v>0</v>
      </c>
      <c r="T43" s="44">
        <v>14.35</v>
      </c>
      <c r="U43" s="44">
        <v>18.151199999999999</v>
      </c>
      <c r="V43" s="44">
        <v>0</v>
      </c>
      <c r="W43" s="44">
        <v>18.151199999999999</v>
      </c>
      <c r="X43" s="44">
        <v>0</v>
      </c>
      <c r="Y43" s="44">
        <v>20.430599999999998</v>
      </c>
      <c r="Z43" s="44">
        <v>18.113299999999999</v>
      </c>
      <c r="AA43" s="44">
        <v>18.151199999999999</v>
      </c>
      <c r="AB43" s="44">
        <v>0</v>
      </c>
      <c r="AC43" s="44">
        <v>18.151199999999999</v>
      </c>
      <c r="AD43" s="44">
        <v>0</v>
      </c>
      <c r="AE43" s="44">
        <v>20.430599999999998</v>
      </c>
      <c r="AF43" s="44">
        <v>18.113299999999999</v>
      </c>
      <c r="AG43" s="44">
        <v>0</v>
      </c>
      <c r="AH43" s="44">
        <v>0</v>
      </c>
      <c r="AI43" s="44">
        <v>0</v>
      </c>
      <c r="AJ43" s="44" t="s">
        <v>271</v>
      </c>
      <c r="AK43" s="44">
        <v>0</v>
      </c>
      <c r="AL43" s="44">
        <v>0</v>
      </c>
      <c r="AM43" s="44">
        <v>22.248000000000001</v>
      </c>
    </row>
    <row r="44" spans="1:39" hidden="1" outlineLevel="1">
      <c r="A44" s="8">
        <v>41548</v>
      </c>
      <c r="B44" s="44">
        <v>26.010100000000001</v>
      </c>
      <c r="C44" s="44">
        <v>26.903600000000001</v>
      </c>
      <c r="D44" s="44">
        <v>27.997800000000002</v>
      </c>
      <c r="E44" s="44">
        <v>26.388000000000002</v>
      </c>
      <c r="F44" s="44">
        <v>24.548999999999999</v>
      </c>
      <c r="G44" s="44">
        <v>27.308700000000002</v>
      </c>
      <c r="H44" s="44">
        <v>20.927</v>
      </c>
      <c r="I44" s="44">
        <v>26.976400000000002</v>
      </c>
      <c r="J44" s="44">
        <v>27.997900000000001</v>
      </c>
      <c r="K44" s="44">
        <v>26.491800000000001</v>
      </c>
      <c r="L44" s="44">
        <v>24.548999999999999</v>
      </c>
      <c r="M44" s="44">
        <v>27.308700000000002</v>
      </c>
      <c r="N44" s="44">
        <v>22.017900000000001</v>
      </c>
      <c r="O44" s="44">
        <v>10.331200000000001</v>
      </c>
      <c r="P44" s="44">
        <v>1.5448999999999999</v>
      </c>
      <c r="Q44" s="44">
        <v>10.334</v>
      </c>
      <c r="R44" s="44" t="s">
        <v>271</v>
      </c>
      <c r="S44" s="44">
        <v>0</v>
      </c>
      <c r="T44" s="44">
        <v>10.334</v>
      </c>
      <c r="U44" s="44">
        <v>18.856100000000001</v>
      </c>
      <c r="V44" s="44">
        <v>0</v>
      </c>
      <c r="W44" s="44">
        <v>18.856100000000001</v>
      </c>
      <c r="X44" s="44">
        <v>0</v>
      </c>
      <c r="Y44" s="44">
        <v>19.462199999999999</v>
      </c>
      <c r="Z44" s="44">
        <v>18.770399999999999</v>
      </c>
      <c r="AA44" s="44">
        <v>18.856100000000001</v>
      </c>
      <c r="AB44" s="44">
        <v>0</v>
      </c>
      <c r="AC44" s="44">
        <v>18.856100000000001</v>
      </c>
      <c r="AD44" s="44">
        <v>0</v>
      </c>
      <c r="AE44" s="44">
        <v>19.462199999999999</v>
      </c>
      <c r="AF44" s="44">
        <v>18.770399999999999</v>
      </c>
      <c r="AG44" s="44">
        <v>0</v>
      </c>
      <c r="AH44" s="44">
        <v>0</v>
      </c>
      <c r="AI44" s="44">
        <v>0</v>
      </c>
      <c r="AJ44" s="44" t="s">
        <v>271</v>
      </c>
      <c r="AK44" s="44">
        <v>0</v>
      </c>
      <c r="AL44" s="44">
        <v>0</v>
      </c>
      <c r="AM44" s="44">
        <v>23.751000000000001</v>
      </c>
    </row>
    <row r="45" spans="1:39" hidden="1" outlineLevel="1">
      <c r="A45" s="8">
        <v>41579</v>
      </c>
      <c r="B45" s="44">
        <v>26.8565</v>
      </c>
      <c r="C45" s="44">
        <v>27.873200000000001</v>
      </c>
      <c r="D45" s="44">
        <v>31.148700000000002</v>
      </c>
      <c r="E45" s="44">
        <v>26.527000000000001</v>
      </c>
      <c r="F45" s="44">
        <v>24.628599999999999</v>
      </c>
      <c r="G45" s="44">
        <v>27.168900000000001</v>
      </c>
      <c r="H45" s="44">
        <v>22.7165</v>
      </c>
      <c r="I45" s="44">
        <v>27.8733</v>
      </c>
      <c r="J45" s="44">
        <v>31.1493</v>
      </c>
      <c r="K45" s="44">
        <v>26.527000000000001</v>
      </c>
      <c r="L45" s="44">
        <v>24.628599999999999</v>
      </c>
      <c r="M45" s="44">
        <v>27.168900000000001</v>
      </c>
      <c r="N45" s="44">
        <v>22.7165</v>
      </c>
      <c r="O45" s="44">
        <v>4.4008000000000003</v>
      </c>
      <c r="P45" s="44">
        <v>4.4008000000000003</v>
      </c>
      <c r="Q45" s="44" t="s">
        <v>271</v>
      </c>
      <c r="R45" s="44" t="s">
        <v>271</v>
      </c>
      <c r="S45" s="44" t="s">
        <v>271</v>
      </c>
      <c r="T45" s="44" t="s">
        <v>271</v>
      </c>
      <c r="U45" s="44">
        <v>19.137799999999999</v>
      </c>
      <c r="V45" s="44">
        <v>0</v>
      </c>
      <c r="W45" s="44">
        <v>19.137799999999999</v>
      </c>
      <c r="X45" s="44">
        <v>0</v>
      </c>
      <c r="Y45" s="44">
        <v>20.1372</v>
      </c>
      <c r="Z45" s="44">
        <v>19.000800000000002</v>
      </c>
      <c r="AA45" s="44">
        <v>19.137799999999999</v>
      </c>
      <c r="AB45" s="44">
        <v>0</v>
      </c>
      <c r="AC45" s="44">
        <v>19.137799999999999</v>
      </c>
      <c r="AD45" s="44">
        <v>0</v>
      </c>
      <c r="AE45" s="44">
        <v>20.1372</v>
      </c>
      <c r="AF45" s="44">
        <v>19.000800000000002</v>
      </c>
      <c r="AG45" s="44">
        <v>0</v>
      </c>
      <c r="AH45" s="44">
        <v>0</v>
      </c>
      <c r="AI45" s="44" t="s">
        <v>271</v>
      </c>
      <c r="AJ45" s="44" t="s">
        <v>271</v>
      </c>
      <c r="AK45" s="44" t="s">
        <v>271</v>
      </c>
      <c r="AL45" s="44" t="s">
        <v>271</v>
      </c>
      <c r="AM45" s="44">
        <v>24.000399999999999</v>
      </c>
    </row>
    <row r="46" spans="1:39" hidden="1" outlineLevel="1">
      <c r="A46" s="8">
        <v>41609</v>
      </c>
      <c r="B46" s="44">
        <v>26.985199999999999</v>
      </c>
      <c r="C46" s="44">
        <v>27.8643</v>
      </c>
      <c r="D46" s="44">
        <v>31.330400000000001</v>
      </c>
      <c r="E46" s="44">
        <v>26.368300000000001</v>
      </c>
      <c r="F46" s="44">
        <v>26.7378</v>
      </c>
      <c r="G46" s="44">
        <v>26.6387</v>
      </c>
      <c r="H46" s="44">
        <v>22.7195</v>
      </c>
      <c r="I46" s="44">
        <v>27.8643</v>
      </c>
      <c r="J46" s="44">
        <v>31.330500000000001</v>
      </c>
      <c r="K46" s="44">
        <v>26.368300000000001</v>
      </c>
      <c r="L46" s="44">
        <v>26.7378</v>
      </c>
      <c r="M46" s="44">
        <v>26.6387</v>
      </c>
      <c r="N46" s="44">
        <v>22.7195</v>
      </c>
      <c r="O46" s="44">
        <v>21.396000000000001</v>
      </c>
      <c r="P46" s="44">
        <v>21.396000000000001</v>
      </c>
      <c r="Q46" s="44" t="s">
        <v>271</v>
      </c>
      <c r="R46" s="44" t="s">
        <v>271</v>
      </c>
      <c r="S46" s="44" t="s">
        <v>271</v>
      </c>
      <c r="T46" s="44" t="s">
        <v>271</v>
      </c>
      <c r="U46" s="44">
        <v>18.423100000000002</v>
      </c>
      <c r="V46" s="44">
        <v>0</v>
      </c>
      <c r="W46" s="44">
        <v>18.423100000000002</v>
      </c>
      <c r="X46" s="44">
        <v>0</v>
      </c>
      <c r="Y46" s="44">
        <v>19.8825</v>
      </c>
      <c r="Z46" s="44">
        <v>18.331900000000001</v>
      </c>
      <c r="AA46" s="44">
        <v>18.423100000000002</v>
      </c>
      <c r="AB46" s="44">
        <v>0</v>
      </c>
      <c r="AC46" s="44">
        <v>18.423100000000002</v>
      </c>
      <c r="AD46" s="44">
        <v>0</v>
      </c>
      <c r="AE46" s="44">
        <v>19.8825</v>
      </c>
      <c r="AF46" s="44">
        <v>18.331900000000001</v>
      </c>
      <c r="AG46" s="44">
        <v>0</v>
      </c>
      <c r="AH46" s="44">
        <v>0</v>
      </c>
      <c r="AI46" s="44" t="s">
        <v>271</v>
      </c>
      <c r="AJ46" s="44" t="s">
        <v>271</v>
      </c>
      <c r="AK46" s="44" t="s">
        <v>271</v>
      </c>
      <c r="AL46" s="44" t="s">
        <v>271</v>
      </c>
      <c r="AM46" s="44">
        <v>24.520199999999999</v>
      </c>
    </row>
    <row r="47" spans="1:39" hidden="1" outlineLevel="1">
      <c r="A47" s="8">
        <v>41640</v>
      </c>
      <c r="B47" s="44">
        <v>27.058399999999999</v>
      </c>
      <c r="C47" s="44">
        <v>28.253799999999998</v>
      </c>
      <c r="D47" s="44">
        <v>31.9588</v>
      </c>
      <c r="E47" s="44">
        <v>26.672899999999998</v>
      </c>
      <c r="F47" s="44">
        <v>26.870899999999999</v>
      </c>
      <c r="G47" s="44">
        <v>26.776399999999999</v>
      </c>
      <c r="H47" s="44">
        <v>24.5822</v>
      </c>
      <c r="I47" s="44">
        <v>28.254100000000001</v>
      </c>
      <c r="J47" s="44">
        <v>31.9588</v>
      </c>
      <c r="K47" s="44">
        <v>26.673300000000001</v>
      </c>
      <c r="L47" s="44">
        <v>26.870899999999999</v>
      </c>
      <c r="M47" s="44">
        <v>26.776399999999999</v>
      </c>
      <c r="N47" s="44">
        <v>24.589200000000002</v>
      </c>
      <c r="O47" s="44">
        <v>12.2821</v>
      </c>
      <c r="P47" s="44">
        <v>28.190899999999999</v>
      </c>
      <c r="Q47" s="44">
        <v>12.2529</v>
      </c>
      <c r="R47" s="44" t="s">
        <v>271</v>
      </c>
      <c r="S47" s="44" t="s">
        <v>271</v>
      </c>
      <c r="T47" s="44">
        <v>12.2529</v>
      </c>
      <c r="U47" s="44">
        <v>18.170400000000001</v>
      </c>
      <c r="V47" s="44">
        <v>0</v>
      </c>
      <c r="W47" s="44">
        <v>18.170400000000001</v>
      </c>
      <c r="X47" s="44">
        <v>0</v>
      </c>
      <c r="Y47" s="44">
        <v>19.3901</v>
      </c>
      <c r="Z47" s="44">
        <v>18.069400000000002</v>
      </c>
      <c r="AA47" s="44">
        <v>18.170400000000001</v>
      </c>
      <c r="AB47" s="44">
        <v>0</v>
      </c>
      <c r="AC47" s="44">
        <v>18.170400000000001</v>
      </c>
      <c r="AD47" s="44">
        <v>0</v>
      </c>
      <c r="AE47" s="44">
        <v>19.3901</v>
      </c>
      <c r="AF47" s="44">
        <v>18.069400000000002</v>
      </c>
      <c r="AG47" s="44">
        <v>0</v>
      </c>
      <c r="AH47" s="44">
        <v>0</v>
      </c>
      <c r="AI47" s="44">
        <v>0</v>
      </c>
      <c r="AJ47" s="44" t="s">
        <v>271</v>
      </c>
      <c r="AK47" s="44" t="s">
        <v>271</v>
      </c>
      <c r="AL47" s="44">
        <v>0</v>
      </c>
      <c r="AM47" s="44">
        <v>23.884899999999998</v>
      </c>
    </row>
    <row r="48" spans="1:39" hidden="1" outlineLevel="1">
      <c r="A48" s="8">
        <v>41671</v>
      </c>
      <c r="B48" s="44">
        <v>26.6661</v>
      </c>
      <c r="C48" s="44">
        <v>27.964700000000001</v>
      </c>
      <c r="D48" s="44">
        <v>31.858499999999999</v>
      </c>
      <c r="E48" s="44">
        <v>26.043700000000001</v>
      </c>
      <c r="F48" s="44">
        <v>25.1951</v>
      </c>
      <c r="G48" s="44">
        <v>26.3596</v>
      </c>
      <c r="H48" s="44">
        <v>23.840499999999999</v>
      </c>
      <c r="I48" s="44">
        <v>27.960999999999999</v>
      </c>
      <c r="J48" s="44">
        <v>31.847999999999999</v>
      </c>
      <c r="K48" s="44">
        <v>26.044499999999999</v>
      </c>
      <c r="L48" s="44">
        <v>25.1951</v>
      </c>
      <c r="M48" s="44">
        <v>26.3596</v>
      </c>
      <c r="N48" s="44">
        <v>23.852900000000002</v>
      </c>
      <c r="O48" s="44">
        <v>41.656700000000001</v>
      </c>
      <c r="P48" s="44">
        <v>47.3127</v>
      </c>
      <c r="Q48" s="44">
        <v>12.5</v>
      </c>
      <c r="R48" s="44">
        <v>0</v>
      </c>
      <c r="S48" s="44" t="s">
        <v>271</v>
      </c>
      <c r="T48" s="44">
        <v>12.5</v>
      </c>
      <c r="U48" s="44">
        <v>19.4453</v>
      </c>
      <c r="V48" s="44">
        <v>0</v>
      </c>
      <c r="W48" s="44">
        <v>19.4453</v>
      </c>
      <c r="X48" s="44">
        <v>0</v>
      </c>
      <c r="Y48" s="44">
        <v>18.2</v>
      </c>
      <c r="Z48" s="44">
        <v>19.497699999999998</v>
      </c>
      <c r="AA48" s="44">
        <v>19.4453</v>
      </c>
      <c r="AB48" s="44">
        <v>0</v>
      </c>
      <c r="AC48" s="44">
        <v>19.4453</v>
      </c>
      <c r="AD48" s="44">
        <v>0</v>
      </c>
      <c r="AE48" s="44">
        <v>18.2</v>
      </c>
      <c r="AF48" s="44">
        <v>19.497699999999998</v>
      </c>
      <c r="AG48" s="44">
        <v>0</v>
      </c>
      <c r="AH48" s="44">
        <v>0</v>
      </c>
      <c r="AI48" s="44">
        <v>0</v>
      </c>
      <c r="AJ48" s="44">
        <v>0</v>
      </c>
      <c r="AK48" s="44" t="s">
        <v>271</v>
      </c>
      <c r="AL48" s="44">
        <v>0</v>
      </c>
      <c r="AM48" s="44">
        <v>24.311699999999998</v>
      </c>
    </row>
    <row r="49" spans="1:39" hidden="1" outlineLevel="1">
      <c r="A49" s="8">
        <v>41699</v>
      </c>
      <c r="B49" s="44">
        <v>26.561199999999999</v>
      </c>
      <c r="C49" s="44">
        <v>27.500599999999999</v>
      </c>
      <c r="D49" s="44">
        <v>30.735499999999998</v>
      </c>
      <c r="E49" s="44">
        <v>25.331099999999999</v>
      </c>
      <c r="F49" s="44">
        <v>24.540500000000002</v>
      </c>
      <c r="G49" s="44">
        <v>25.526</v>
      </c>
      <c r="H49" s="44">
        <v>24.558700000000002</v>
      </c>
      <c r="I49" s="44">
        <v>27.508700000000001</v>
      </c>
      <c r="J49" s="44">
        <v>30.735199999999999</v>
      </c>
      <c r="K49" s="44">
        <v>25.342700000000001</v>
      </c>
      <c r="L49" s="44">
        <v>24.540500000000002</v>
      </c>
      <c r="M49" s="44">
        <v>25.526</v>
      </c>
      <c r="N49" s="44">
        <v>24.782399999999999</v>
      </c>
      <c r="O49" s="44">
        <v>13.7019</v>
      </c>
      <c r="P49" s="44">
        <v>41.252299999999998</v>
      </c>
      <c r="Q49" s="44">
        <v>13.2286</v>
      </c>
      <c r="R49" s="44" t="s">
        <v>271</v>
      </c>
      <c r="S49" s="44" t="s">
        <v>271</v>
      </c>
      <c r="T49" s="44">
        <v>13.2286</v>
      </c>
      <c r="U49" s="44">
        <v>27.032299999999999</v>
      </c>
      <c r="V49" s="44">
        <v>0</v>
      </c>
      <c r="W49" s="44">
        <v>27.032299999999999</v>
      </c>
      <c r="X49" s="44">
        <v>0</v>
      </c>
      <c r="Y49" s="44">
        <v>0</v>
      </c>
      <c r="Z49" s="44">
        <v>27.032299999999999</v>
      </c>
      <c r="AA49" s="44">
        <v>27.032299999999999</v>
      </c>
      <c r="AB49" s="44">
        <v>0</v>
      </c>
      <c r="AC49" s="44">
        <v>27.032299999999999</v>
      </c>
      <c r="AD49" s="44">
        <v>0</v>
      </c>
      <c r="AE49" s="44">
        <v>0</v>
      </c>
      <c r="AF49" s="44">
        <v>27.032299999999999</v>
      </c>
      <c r="AG49" s="44">
        <v>0</v>
      </c>
      <c r="AH49" s="44">
        <v>0</v>
      </c>
      <c r="AI49" s="44">
        <v>0</v>
      </c>
      <c r="AJ49" s="44" t="s">
        <v>271</v>
      </c>
      <c r="AK49" s="44" t="s">
        <v>271</v>
      </c>
      <c r="AL49" s="44">
        <v>0</v>
      </c>
      <c r="AM49" s="44">
        <v>24.412600000000001</v>
      </c>
    </row>
    <row r="50" spans="1:39" hidden="1" outlineLevel="1">
      <c r="A50" s="8">
        <v>41730</v>
      </c>
      <c r="B50" s="44">
        <v>27.1417</v>
      </c>
      <c r="C50" s="44">
        <v>28.035699999999999</v>
      </c>
      <c r="D50" s="44">
        <v>31.590900000000001</v>
      </c>
      <c r="E50" s="44">
        <v>26.156400000000001</v>
      </c>
      <c r="F50" s="44">
        <v>25.6831</v>
      </c>
      <c r="G50" s="44">
        <v>26.345700000000001</v>
      </c>
      <c r="H50" s="44">
        <v>23.387799999999999</v>
      </c>
      <c r="I50" s="44">
        <v>28.035599999999999</v>
      </c>
      <c r="J50" s="44">
        <v>31.590800000000002</v>
      </c>
      <c r="K50" s="44">
        <v>26.156400000000001</v>
      </c>
      <c r="L50" s="44">
        <v>25.6831</v>
      </c>
      <c r="M50" s="44">
        <v>26.345700000000001</v>
      </c>
      <c r="N50" s="44">
        <v>23.387799999999999</v>
      </c>
      <c r="O50" s="44">
        <v>33.932600000000001</v>
      </c>
      <c r="P50" s="44">
        <v>33.932600000000001</v>
      </c>
      <c r="Q50" s="44" t="s">
        <v>271</v>
      </c>
      <c r="R50" s="44" t="s">
        <v>271</v>
      </c>
      <c r="S50" s="44" t="s">
        <v>271</v>
      </c>
      <c r="T50" s="44" t="s">
        <v>271</v>
      </c>
      <c r="U50" s="44">
        <v>20.819400000000002</v>
      </c>
      <c r="V50" s="44">
        <v>0</v>
      </c>
      <c r="W50" s="44">
        <v>20.819400000000002</v>
      </c>
      <c r="X50" s="44">
        <v>0</v>
      </c>
      <c r="Y50" s="44">
        <v>0</v>
      </c>
      <c r="Z50" s="44">
        <v>20.819400000000002</v>
      </c>
      <c r="AA50" s="44">
        <v>20.819400000000002</v>
      </c>
      <c r="AB50" s="44">
        <v>0</v>
      </c>
      <c r="AC50" s="44">
        <v>20.819400000000002</v>
      </c>
      <c r="AD50" s="44">
        <v>0</v>
      </c>
      <c r="AE50" s="44">
        <v>0</v>
      </c>
      <c r="AF50" s="44">
        <v>20.819400000000002</v>
      </c>
      <c r="AG50" s="44">
        <v>0</v>
      </c>
      <c r="AH50" s="44">
        <v>0</v>
      </c>
      <c r="AI50" s="44" t="s">
        <v>271</v>
      </c>
      <c r="AJ50" s="44" t="s">
        <v>271</v>
      </c>
      <c r="AK50" s="44" t="s">
        <v>271</v>
      </c>
      <c r="AL50" s="44" t="s">
        <v>271</v>
      </c>
      <c r="AM50" s="44">
        <v>23.848600000000001</v>
      </c>
    </row>
    <row r="51" spans="1:39" hidden="1" outlineLevel="1">
      <c r="A51" s="8">
        <v>41760</v>
      </c>
      <c r="B51" s="44">
        <v>26.681699999999999</v>
      </c>
      <c r="C51" s="44">
        <v>27.595400000000001</v>
      </c>
      <c r="D51" s="44">
        <v>30.8309</v>
      </c>
      <c r="E51" s="44">
        <v>25.107500000000002</v>
      </c>
      <c r="F51" s="44">
        <v>24.8704</v>
      </c>
      <c r="G51" s="44">
        <v>25.242999999999999</v>
      </c>
      <c r="H51" s="44">
        <v>18.610900000000001</v>
      </c>
      <c r="I51" s="44">
        <v>27.595800000000001</v>
      </c>
      <c r="J51" s="44">
        <v>30.8262</v>
      </c>
      <c r="K51" s="44">
        <v>25.1114</v>
      </c>
      <c r="L51" s="44">
        <v>24.8704</v>
      </c>
      <c r="M51" s="44">
        <v>25.247800000000002</v>
      </c>
      <c r="N51" s="44">
        <v>18.610900000000001</v>
      </c>
      <c r="O51" s="44">
        <v>26.456099999999999</v>
      </c>
      <c r="P51" s="44">
        <v>49.958300000000001</v>
      </c>
      <c r="Q51" s="44">
        <v>13.07</v>
      </c>
      <c r="R51" s="44" t="s">
        <v>271</v>
      </c>
      <c r="S51" s="44">
        <v>13.07</v>
      </c>
      <c r="T51" s="44" t="s">
        <v>271</v>
      </c>
      <c r="U51" s="44">
        <v>24.7986</v>
      </c>
      <c r="V51" s="44">
        <v>0</v>
      </c>
      <c r="W51" s="44">
        <v>24.7986</v>
      </c>
      <c r="X51" s="44">
        <v>0</v>
      </c>
      <c r="Y51" s="44">
        <v>36</v>
      </c>
      <c r="Z51" s="44">
        <v>20.640799999999999</v>
      </c>
      <c r="AA51" s="44">
        <v>24.7986</v>
      </c>
      <c r="AB51" s="44">
        <v>0</v>
      </c>
      <c r="AC51" s="44">
        <v>24.7986</v>
      </c>
      <c r="AD51" s="44">
        <v>0</v>
      </c>
      <c r="AE51" s="44">
        <v>36</v>
      </c>
      <c r="AF51" s="44">
        <v>20.640799999999999</v>
      </c>
      <c r="AG51" s="44">
        <v>0</v>
      </c>
      <c r="AH51" s="44">
        <v>0</v>
      </c>
      <c r="AI51" s="44">
        <v>0</v>
      </c>
      <c r="AJ51" s="44" t="s">
        <v>271</v>
      </c>
      <c r="AK51" s="44">
        <v>0</v>
      </c>
      <c r="AL51" s="44" t="s">
        <v>271</v>
      </c>
      <c r="AM51" s="44">
        <v>23.282399999999999</v>
      </c>
    </row>
    <row r="52" spans="1:39" hidden="1" outlineLevel="1">
      <c r="A52" s="8">
        <v>41791</v>
      </c>
      <c r="B52" s="44">
        <v>26.4495</v>
      </c>
      <c r="C52" s="44">
        <v>27.2241</v>
      </c>
      <c r="D52" s="44">
        <v>31.952100000000002</v>
      </c>
      <c r="E52" s="44">
        <v>25.080500000000001</v>
      </c>
      <c r="F52" s="44">
        <v>25.6313</v>
      </c>
      <c r="G52" s="44">
        <v>24.9117</v>
      </c>
      <c r="H52" s="44">
        <v>23.7041</v>
      </c>
      <c r="I52" s="44">
        <v>27.223700000000001</v>
      </c>
      <c r="J52" s="44">
        <v>31.951599999999999</v>
      </c>
      <c r="K52" s="44">
        <v>25.080500000000001</v>
      </c>
      <c r="L52" s="44">
        <v>25.6313</v>
      </c>
      <c r="M52" s="44">
        <v>24.9117</v>
      </c>
      <c r="N52" s="44">
        <v>23.7041</v>
      </c>
      <c r="O52" s="44">
        <v>36.327599999999997</v>
      </c>
      <c r="P52" s="44">
        <v>36.327599999999997</v>
      </c>
      <c r="Q52" s="44" t="s">
        <v>271</v>
      </c>
      <c r="R52" s="44" t="s">
        <v>271</v>
      </c>
      <c r="S52" s="44" t="s">
        <v>271</v>
      </c>
      <c r="T52" s="44" t="s">
        <v>271</v>
      </c>
      <c r="U52" s="44">
        <v>23.8507</v>
      </c>
      <c r="V52" s="44">
        <v>0</v>
      </c>
      <c r="W52" s="44">
        <v>23.8507</v>
      </c>
      <c r="X52" s="44">
        <v>0</v>
      </c>
      <c r="Y52" s="44">
        <v>0</v>
      </c>
      <c r="Z52" s="44">
        <v>23.8507</v>
      </c>
      <c r="AA52" s="44">
        <v>23.8507</v>
      </c>
      <c r="AB52" s="44">
        <v>0</v>
      </c>
      <c r="AC52" s="44">
        <v>23.8507</v>
      </c>
      <c r="AD52" s="44">
        <v>0</v>
      </c>
      <c r="AE52" s="44">
        <v>0</v>
      </c>
      <c r="AF52" s="44">
        <v>23.8507</v>
      </c>
      <c r="AG52" s="44">
        <v>0</v>
      </c>
      <c r="AH52" s="44">
        <v>0</v>
      </c>
      <c r="AI52" s="44" t="s">
        <v>271</v>
      </c>
      <c r="AJ52" s="44" t="s">
        <v>271</v>
      </c>
      <c r="AK52" s="44" t="s">
        <v>271</v>
      </c>
      <c r="AL52" s="44" t="s">
        <v>271</v>
      </c>
      <c r="AM52" s="44">
        <v>23.253399999999999</v>
      </c>
    </row>
    <row r="53" spans="1:39" hidden="1" outlineLevel="1">
      <c r="A53" s="8">
        <v>41821</v>
      </c>
      <c r="B53" s="44">
        <v>26.590199999999999</v>
      </c>
      <c r="C53" s="44">
        <v>27.462599999999998</v>
      </c>
      <c r="D53" s="44">
        <v>31.448</v>
      </c>
      <c r="E53" s="44">
        <v>24.7486</v>
      </c>
      <c r="F53" s="44">
        <v>25.0138</v>
      </c>
      <c r="G53" s="44">
        <v>24.7088</v>
      </c>
      <c r="H53" s="44">
        <v>21.672599999999999</v>
      </c>
      <c r="I53" s="44">
        <v>27.462399999999999</v>
      </c>
      <c r="J53" s="44">
        <v>31.447600000000001</v>
      </c>
      <c r="K53" s="44">
        <v>24.7486</v>
      </c>
      <c r="L53" s="44">
        <v>25.0138</v>
      </c>
      <c r="M53" s="44">
        <v>24.7088</v>
      </c>
      <c r="N53" s="44">
        <v>21.672599999999999</v>
      </c>
      <c r="O53" s="44">
        <v>45.609400000000001</v>
      </c>
      <c r="P53" s="44">
        <v>45.609400000000001</v>
      </c>
      <c r="Q53" s="44">
        <v>0</v>
      </c>
      <c r="R53" s="44" t="s">
        <v>271</v>
      </c>
      <c r="S53" s="44" t="s">
        <v>271</v>
      </c>
      <c r="T53" s="44">
        <v>0</v>
      </c>
      <c r="U53" s="44">
        <v>10.843999999999999</v>
      </c>
      <c r="V53" s="44">
        <v>0</v>
      </c>
      <c r="W53" s="44">
        <v>10.843999999999999</v>
      </c>
      <c r="X53" s="44">
        <v>0</v>
      </c>
      <c r="Y53" s="44">
        <v>0</v>
      </c>
      <c r="Z53" s="44">
        <v>10.843999999999999</v>
      </c>
      <c r="AA53" s="44">
        <v>5.4272</v>
      </c>
      <c r="AB53" s="44">
        <v>0</v>
      </c>
      <c r="AC53" s="44">
        <v>5.4272</v>
      </c>
      <c r="AD53" s="44">
        <v>0</v>
      </c>
      <c r="AE53" s="44">
        <v>0</v>
      </c>
      <c r="AF53" s="44">
        <v>5.4272</v>
      </c>
      <c r="AG53" s="44">
        <v>18.508600000000001</v>
      </c>
      <c r="AH53" s="44">
        <v>0</v>
      </c>
      <c r="AI53" s="44">
        <v>18.508600000000001</v>
      </c>
      <c r="AJ53" s="44" t="s">
        <v>271</v>
      </c>
      <c r="AK53" s="44" t="s">
        <v>271</v>
      </c>
      <c r="AL53" s="44">
        <v>18.508600000000001</v>
      </c>
      <c r="AM53" s="44">
        <v>21.918199999999999</v>
      </c>
    </row>
    <row r="54" spans="1:39" hidden="1" outlineLevel="1">
      <c r="A54" s="8">
        <v>41852</v>
      </c>
      <c r="B54" s="44">
        <v>25.427499999999998</v>
      </c>
      <c r="C54" s="44">
        <v>26.633600000000001</v>
      </c>
      <c r="D54" s="44">
        <v>28.988600000000002</v>
      </c>
      <c r="E54" s="44">
        <v>24.116900000000001</v>
      </c>
      <c r="F54" s="44">
        <v>25.533799999999999</v>
      </c>
      <c r="G54" s="44">
        <v>23.845500000000001</v>
      </c>
      <c r="H54" s="44">
        <v>17.401700000000002</v>
      </c>
      <c r="I54" s="44">
        <v>26.660599999999999</v>
      </c>
      <c r="J54" s="44">
        <v>28.988499999999998</v>
      </c>
      <c r="K54" s="44">
        <v>24.1584</v>
      </c>
      <c r="L54" s="44">
        <v>25.533799999999999</v>
      </c>
      <c r="M54" s="44">
        <v>23.845500000000001</v>
      </c>
      <c r="N54" s="44">
        <v>17.716200000000001</v>
      </c>
      <c r="O54" s="44">
        <v>17.127199999999998</v>
      </c>
      <c r="P54" s="44">
        <v>33.812100000000001</v>
      </c>
      <c r="Q54" s="44">
        <v>17.079999999999998</v>
      </c>
      <c r="R54" s="44" t="s">
        <v>271</v>
      </c>
      <c r="S54" s="44" t="s">
        <v>271</v>
      </c>
      <c r="T54" s="44">
        <v>17.079999999999998</v>
      </c>
      <c r="U54" s="44">
        <v>20.65</v>
      </c>
      <c r="V54" s="44">
        <v>0</v>
      </c>
      <c r="W54" s="44">
        <v>20.65</v>
      </c>
      <c r="X54" s="44">
        <v>0</v>
      </c>
      <c r="Y54" s="44">
        <v>0</v>
      </c>
      <c r="Z54" s="44">
        <v>20.65</v>
      </c>
      <c r="AA54" s="44">
        <v>20.65</v>
      </c>
      <c r="AB54" s="44">
        <v>0</v>
      </c>
      <c r="AC54" s="44">
        <v>20.65</v>
      </c>
      <c r="AD54" s="44">
        <v>0</v>
      </c>
      <c r="AE54" s="44">
        <v>0</v>
      </c>
      <c r="AF54" s="44">
        <v>20.65</v>
      </c>
      <c r="AG54" s="44">
        <v>0</v>
      </c>
      <c r="AH54" s="44">
        <v>0</v>
      </c>
      <c r="AI54" s="44">
        <v>0</v>
      </c>
      <c r="AJ54" s="44" t="s">
        <v>271</v>
      </c>
      <c r="AK54" s="44" t="s">
        <v>271</v>
      </c>
      <c r="AL54" s="44">
        <v>0</v>
      </c>
      <c r="AM54" s="44">
        <v>20.588899999999999</v>
      </c>
    </row>
    <row r="55" spans="1:39" hidden="1" outlineLevel="1">
      <c r="A55" s="8">
        <v>41883</v>
      </c>
      <c r="B55" s="44">
        <v>24.623000000000001</v>
      </c>
      <c r="C55" s="44">
        <v>25.168299999999999</v>
      </c>
      <c r="D55" s="44">
        <v>31.505299999999998</v>
      </c>
      <c r="E55" s="44">
        <v>19.096900000000002</v>
      </c>
      <c r="F55" s="44">
        <v>1.0125999999999999</v>
      </c>
      <c r="G55" s="44">
        <v>23.121200000000002</v>
      </c>
      <c r="H55" s="44">
        <v>20.428100000000001</v>
      </c>
      <c r="I55" s="44">
        <v>25.1538</v>
      </c>
      <c r="J55" s="44">
        <v>31.4831</v>
      </c>
      <c r="K55" s="44">
        <v>19.096900000000002</v>
      </c>
      <c r="L55" s="44">
        <v>1.0125999999999999</v>
      </c>
      <c r="M55" s="44">
        <v>23.121200000000002</v>
      </c>
      <c r="N55" s="44">
        <v>20.428100000000001</v>
      </c>
      <c r="O55" s="44">
        <v>49.928899999999999</v>
      </c>
      <c r="P55" s="44">
        <v>49.928899999999999</v>
      </c>
      <c r="Q55" s="44" t="s">
        <v>271</v>
      </c>
      <c r="R55" s="44" t="s">
        <v>271</v>
      </c>
      <c r="S55" s="44" t="s">
        <v>271</v>
      </c>
      <c r="T55" s="44" t="s">
        <v>271</v>
      </c>
      <c r="U55" s="44">
        <v>12.1661</v>
      </c>
      <c r="V55" s="44">
        <v>0</v>
      </c>
      <c r="W55" s="44">
        <v>12.1661</v>
      </c>
      <c r="X55" s="44">
        <v>0</v>
      </c>
      <c r="Y55" s="44">
        <v>0</v>
      </c>
      <c r="Z55" s="44">
        <v>12.1661</v>
      </c>
      <c r="AA55" s="44">
        <v>12.1661</v>
      </c>
      <c r="AB55" s="44">
        <v>0</v>
      </c>
      <c r="AC55" s="44">
        <v>12.1661</v>
      </c>
      <c r="AD55" s="44">
        <v>0</v>
      </c>
      <c r="AE55" s="44">
        <v>0</v>
      </c>
      <c r="AF55" s="44">
        <v>12.1661</v>
      </c>
      <c r="AG55" s="44">
        <v>0</v>
      </c>
      <c r="AH55" s="44">
        <v>0</v>
      </c>
      <c r="AI55" s="44" t="s">
        <v>271</v>
      </c>
      <c r="AJ55" s="44" t="s">
        <v>271</v>
      </c>
      <c r="AK55" s="44" t="s">
        <v>271</v>
      </c>
      <c r="AL55" s="44" t="s">
        <v>271</v>
      </c>
      <c r="AM55" s="44">
        <v>23.2376</v>
      </c>
    </row>
    <row r="56" spans="1:39" hidden="1" outlineLevel="1">
      <c r="A56" s="8">
        <v>41913</v>
      </c>
      <c r="B56" s="44">
        <v>25.953199999999999</v>
      </c>
      <c r="C56" s="44">
        <v>27.252600000000001</v>
      </c>
      <c r="D56" s="44">
        <v>33.293799999999997</v>
      </c>
      <c r="E56" s="44">
        <v>25.653600000000001</v>
      </c>
      <c r="F56" s="44">
        <v>24.933800000000002</v>
      </c>
      <c r="G56" s="44">
        <v>25.755400000000002</v>
      </c>
      <c r="H56" s="44">
        <v>17.932600000000001</v>
      </c>
      <c r="I56" s="44">
        <v>27.2517</v>
      </c>
      <c r="J56" s="44">
        <v>33.291200000000003</v>
      </c>
      <c r="K56" s="44">
        <v>25.653600000000001</v>
      </c>
      <c r="L56" s="44">
        <v>24.933800000000002</v>
      </c>
      <c r="M56" s="44">
        <v>25.755400000000002</v>
      </c>
      <c r="N56" s="44">
        <v>17.932600000000001</v>
      </c>
      <c r="O56" s="44">
        <v>44.812800000000003</v>
      </c>
      <c r="P56" s="44">
        <v>44.812800000000003</v>
      </c>
      <c r="Q56" s="44" t="s">
        <v>271</v>
      </c>
      <c r="R56" s="44" t="s">
        <v>271</v>
      </c>
      <c r="S56" s="44" t="s">
        <v>271</v>
      </c>
      <c r="T56" s="44" t="s">
        <v>271</v>
      </c>
      <c r="U56" s="44">
        <v>7.9211999999999998</v>
      </c>
      <c r="V56" s="44">
        <v>0</v>
      </c>
      <c r="W56" s="44">
        <v>7.9211999999999998</v>
      </c>
      <c r="X56" s="44">
        <v>0</v>
      </c>
      <c r="Y56" s="44">
        <v>1.32E-2</v>
      </c>
      <c r="Z56" s="44">
        <v>10.1271</v>
      </c>
      <c r="AA56" s="44">
        <v>7.9211999999999998</v>
      </c>
      <c r="AB56" s="44">
        <v>0</v>
      </c>
      <c r="AC56" s="44">
        <v>7.9211999999999998</v>
      </c>
      <c r="AD56" s="44">
        <v>0</v>
      </c>
      <c r="AE56" s="44">
        <v>1.32E-2</v>
      </c>
      <c r="AF56" s="44">
        <v>10.1271</v>
      </c>
      <c r="AG56" s="44">
        <v>0</v>
      </c>
      <c r="AH56" s="44">
        <v>0</v>
      </c>
      <c r="AI56" s="44" t="s">
        <v>271</v>
      </c>
      <c r="AJ56" s="44" t="s">
        <v>271</v>
      </c>
      <c r="AK56" s="44" t="s">
        <v>271</v>
      </c>
      <c r="AL56" s="44" t="s">
        <v>271</v>
      </c>
      <c r="AM56" s="44">
        <v>19.626000000000001</v>
      </c>
    </row>
    <row r="57" spans="1:39" hidden="1" outlineLevel="1">
      <c r="A57" s="8">
        <v>41944</v>
      </c>
      <c r="B57" s="44">
        <v>23.739799999999999</v>
      </c>
      <c r="C57" s="44">
        <v>25.373000000000001</v>
      </c>
      <c r="D57" s="44">
        <v>35.070099999999996</v>
      </c>
      <c r="E57" s="44">
        <v>21.3841</v>
      </c>
      <c r="F57" s="44">
        <v>25.007400000000001</v>
      </c>
      <c r="G57" s="44">
        <v>21.416799999999999</v>
      </c>
      <c r="H57" s="44">
        <v>11.3636</v>
      </c>
      <c r="I57" s="44">
        <v>25.707899999999999</v>
      </c>
      <c r="J57" s="44">
        <v>35.07</v>
      </c>
      <c r="K57" s="44">
        <v>21.770600000000002</v>
      </c>
      <c r="L57" s="44">
        <v>25.007400000000001</v>
      </c>
      <c r="M57" s="44">
        <v>21.416799999999999</v>
      </c>
      <c r="N57" s="44">
        <v>24.304400000000001</v>
      </c>
      <c r="O57" s="44">
        <v>4.1996000000000002</v>
      </c>
      <c r="P57" s="44">
        <v>37.127200000000002</v>
      </c>
      <c r="Q57" s="44">
        <v>4.1680000000000001</v>
      </c>
      <c r="R57" s="44" t="s">
        <v>271</v>
      </c>
      <c r="S57" s="44" t="s">
        <v>271</v>
      </c>
      <c r="T57" s="44">
        <v>4.1680000000000001</v>
      </c>
      <c r="U57" s="44">
        <v>5.2911999999999999</v>
      </c>
      <c r="V57" s="44">
        <v>0</v>
      </c>
      <c r="W57" s="44">
        <v>5.2911999999999999</v>
      </c>
      <c r="X57" s="44">
        <v>0</v>
      </c>
      <c r="Y57" s="44">
        <v>0</v>
      </c>
      <c r="Z57" s="44">
        <v>5.2911999999999999</v>
      </c>
      <c r="AA57" s="44">
        <v>23.113</v>
      </c>
      <c r="AB57" s="44">
        <v>0</v>
      </c>
      <c r="AC57" s="44">
        <v>23.113</v>
      </c>
      <c r="AD57" s="44">
        <v>0</v>
      </c>
      <c r="AE57" s="44">
        <v>0</v>
      </c>
      <c r="AF57" s="44">
        <v>23.113</v>
      </c>
      <c r="AG57" s="44">
        <v>5.2164999999999999</v>
      </c>
      <c r="AH57" s="44">
        <v>0</v>
      </c>
      <c r="AI57" s="44">
        <v>5.2164999999999999</v>
      </c>
      <c r="AJ57" s="44" t="s">
        <v>271</v>
      </c>
      <c r="AK57" s="44" t="s">
        <v>271</v>
      </c>
      <c r="AL57" s="44">
        <v>5.2164999999999999</v>
      </c>
      <c r="AM57" s="44">
        <v>18.4375</v>
      </c>
    </row>
    <row r="58" spans="1:39" hidden="1" outlineLevel="1">
      <c r="A58" s="8">
        <v>41974</v>
      </c>
      <c r="B58" s="44">
        <v>25.5654</v>
      </c>
      <c r="C58" s="44">
        <v>25.8568</v>
      </c>
      <c r="D58" s="44">
        <v>29.434899999999999</v>
      </c>
      <c r="E58" s="44">
        <v>18.893699999999999</v>
      </c>
      <c r="F58" s="44">
        <v>24.936199999999999</v>
      </c>
      <c r="G58" s="44">
        <v>18.607900000000001</v>
      </c>
      <c r="H58" s="44">
        <v>15.946300000000001</v>
      </c>
      <c r="I58" s="44">
        <v>25.9025</v>
      </c>
      <c r="J58" s="44">
        <v>29.434799999999999</v>
      </c>
      <c r="K58" s="44">
        <v>18.966200000000001</v>
      </c>
      <c r="L58" s="44">
        <v>24.936199999999999</v>
      </c>
      <c r="M58" s="44">
        <v>18.607900000000001</v>
      </c>
      <c r="N58" s="44">
        <v>19.670300000000001</v>
      </c>
      <c r="O58" s="44">
        <v>10.9666</v>
      </c>
      <c r="P58" s="44">
        <v>37.238999999999997</v>
      </c>
      <c r="Q58" s="44">
        <v>10.9046</v>
      </c>
      <c r="R58" s="44" t="s">
        <v>271</v>
      </c>
      <c r="S58" s="44" t="s">
        <v>271</v>
      </c>
      <c r="T58" s="44">
        <v>10.9046</v>
      </c>
      <c r="U58" s="44">
        <v>20.199400000000001</v>
      </c>
      <c r="V58" s="44">
        <v>0</v>
      </c>
      <c r="W58" s="44">
        <v>20.199400000000001</v>
      </c>
      <c r="X58" s="44">
        <v>0</v>
      </c>
      <c r="Y58" s="44">
        <v>23.04</v>
      </c>
      <c r="Z58" s="44">
        <v>20.1861</v>
      </c>
      <c r="AA58" s="44">
        <v>20.199400000000001</v>
      </c>
      <c r="AB58" s="44">
        <v>0</v>
      </c>
      <c r="AC58" s="44">
        <v>20.199400000000001</v>
      </c>
      <c r="AD58" s="44">
        <v>0</v>
      </c>
      <c r="AE58" s="44">
        <v>23.04</v>
      </c>
      <c r="AF58" s="44">
        <v>20.1861</v>
      </c>
      <c r="AG58" s="44">
        <v>0</v>
      </c>
      <c r="AH58" s="44">
        <v>0</v>
      </c>
      <c r="AI58" s="44">
        <v>0</v>
      </c>
      <c r="AJ58" s="44" t="s">
        <v>271</v>
      </c>
      <c r="AK58" s="44" t="s">
        <v>271</v>
      </c>
      <c r="AL58" s="44">
        <v>0</v>
      </c>
      <c r="AM58" s="44">
        <v>23.178799999999999</v>
      </c>
    </row>
    <row r="59" spans="1:39" hidden="1" outlineLevel="1">
      <c r="A59" s="8">
        <v>42005</v>
      </c>
      <c r="B59" s="44">
        <v>25.154499999999999</v>
      </c>
      <c r="C59" s="44">
        <v>29.375699999999998</v>
      </c>
      <c r="D59" s="44">
        <v>30.776700000000002</v>
      </c>
      <c r="E59" s="44">
        <v>27.369199999999999</v>
      </c>
      <c r="F59" s="44">
        <v>23.864599999999999</v>
      </c>
      <c r="G59" s="44">
        <v>29.650600000000001</v>
      </c>
      <c r="H59" s="44">
        <v>17.9573</v>
      </c>
      <c r="I59" s="44">
        <v>29.949200000000001</v>
      </c>
      <c r="J59" s="44">
        <v>30.776</v>
      </c>
      <c r="K59" s="44">
        <v>28.660299999999999</v>
      </c>
      <c r="L59" s="44">
        <v>23.864599999999999</v>
      </c>
      <c r="M59" s="44">
        <v>29.650600000000001</v>
      </c>
      <c r="N59" s="44">
        <v>21.8886</v>
      </c>
      <c r="O59" s="44">
        <v>12.8261</v>
      </c>
      <c r="P59" s="44">
        <v>36.5</v>
      </c>
      <c r="Q59" s="44">
        <v>12.775499999999999</v>
      </c>
      <c r="R59" s="44" t="s">
        <v>271</v>
      </c>
      <c r="S59" s="44" t="s">
        <v>271</v>
      </c>
      <c r="T59" s="44">
        <v>12.775499999999999</v>
      </c>
      <c r="U59" s="44">
        <v>11.3047</v>
      </c>
      <c r="V59" s="44">
        <v>0</v>
      </c>
      <c r="W59" s="44">
        <v>11.3047</v>
      </c>
      <c r="X59" s="44">
        <v>0</v>
      </c>
      <c r="Y59" s="44">
        <v>0</v>
      </c>
      <c r="Z59" s="44">
        <v>11.3047</v>
      </c>
      <c r="AA59" s="44">
        <v>11.3047</v>
      </c>
      <c r="AB59" s="44">
        <v>0</v>
      </c>
      <c r="AC59" s="44">
        <v>11.3047</v>
      </c>
      <c r="AD59" s="44">
        <v>0</v>
      </c>
      <c r="AE59" s="44">
        <v>0</v>
      </c>
      <c r="AF59" s="44">
        <v>11.3047</v>
      </c>
      <c r="AG59" s="44">
        <v>0</v>
      </c>
      <c r="AH59" s="44">
        <v>0</v>
      </c>
      <c r="AI59" s="44">
        <v>0</v>
      </c>
      <c r="AJ59" s="44" t="s">
        <v>271</v>
      </c>
      <c r="AK59" s="44" t="s">
        <v>271</v>
      </c>
      <c r="AL59" s="44">
        <v>0</v>
      </c>
      <c r="AM59" s="44">
        <v>20.3323</v>
      </c>
    </row>
    <row r="60" spans="1:39" hidden="1" outlineLevel="1">
      <c r="A60" s="8">
        <v>42036</v>
      </c>
      <c r="B60" s="44">
        <v>22.5946</v>
      </c>
      <c r="C60" s="44">
        <v>22.62</v>
      </c>
      <c r="D60" s="44">
        <v>32.203200000000002</v>
      </c>
      <c r="E60" s="44">
        <v>20.136900000000001</v>
      </c>
      <c r="F60" s="44">
        <v>24.878900000000002</v>
      </c>
      <c r="G60" s="44">
        <v>19.8462</v>
      </c>
      <c r="H60" s="44">
        <v>16.608699999999999</v>
      </c>
      <c r="I60" s="44">
        <v>22.695900000000002</v>
      </c>
      <c r="J60" s="44">
        <v>32.195300000000003</v>
      </c>
      <c r="K60" s="44">
        <v>20.207000000000001</v>
      </c>
      <c r="L60" s="44">
        <v>24.878900000000002</v>
      </c>
      <c r="M60" s="44">
        <v>19.8462</v>
      </c>
      <c r="N60" s="44">
        <v>20.790400000000002</v>
      </c>
      <c r="O60" s="44">
        <v>14.2798</v>
      </c>
      <c r="P60" s="44">
        <v>65.347499999999997</v>
      </c>
      <c r="Q60" s="44">
        <v>14</v>
      </c>
      <c r="R60" s="44" t="s">
        <v>271</v>
      </c>
      <c r="S60" s="44" t="s">
        <v>271</v>
      </c>
      <c r="T60" s="44">
        <v>14</v>
      </c>
      <c r="U60" s="44">
        <v>18.609400000000001</v>
      </c>
      <c r="V60" s="44">
        <v>0</v>
      </c>
      <c r="W60" s="44">
        <v>18.609400000000001</v>
      </c>
      <c r="X60" s="44">
        <v>0</v>
      </c>
      <c r="Y60" s="44">
        <v>0</v>
      </c>
      <c r="Z60" s="44">
        <v>18.609400000000001</v>
      </c>
      <c r="AA60" s="44">
        <v>18.609400000000001</v>
      </c>
      <c r="AB60" s="44">
        <v>0</v>
      </c>
      <c r="AC60" s="44">
        <v>18.609400000000001</v>
      </c>
      <c r="AD60" s="44">
        <v>0</v>
      </c>
      <c r="AE60" s="44">
        <v>0</v>
      </c>
      <c r="AF60" s="44">
        <v>18.609400000000001</v>
      </c>
      <c r="AG60" s="44">
        <v>0</v>
      </c>
      <c r="AH60" s="44">
        <v>0</v>
      </c>
      <c r="AI60" s="44">
        <v>0</v>
      </c>
      <c r="AJ60" s="44" t="s">
        <v>271</v>
      </c>
      <c r="AK60" s="44" t="s">
        <v>271</v>
      </c>
      <c r="AL60" s="44">
        <v>0</v>
      </c>
      <c r="AM60" s="44">
        <v>23.097200000000001</v>
      </c>
    </row>
    <row r="61" spans="1:39" hidden="1" outlineLevel="1">
      <c r="A61" s="8">
        <v>42064</v>
      </c>
      <c r="B61" s="44">
        <v>26.249300000000002</v>
      </c>
      <c r="C61" s="44">
        <v>26.5626</v>
      </c>
      <c r="D61" s="44">
        <v>32.646000000000001</v>
      </c>
      <c r="E61" s="44">
        <v>25.5425</v>
      </c>
      <c r="F61" s="44">
        <v>24.855599999999999</v>
      </c>
      <c r="G61" s="44">
        <v>25.602499999999999</v>
      </c>
      <c r="H61" s="44">
        <v>23.9038</v>
      </c>
      <c r="I61" s="44">
        <v>26.563800000000001</v>
      </c>
      <c r="J61" s="44">
        <v>32.657299999999999</v>
      </c>
      <c r="K61" s="44">
        <v>25.5425</v>
      </c>
      <c r="L61" s="44">
        <v>24.855599999999999</v>
      </c>
      <c r="M61" s="44">
        <v>25.602499999999999</v>
      </c>
      <c r="N61" s="44">
        <v>23.9038</v>
      </c>
      <c r="O61" s="44">
        <v>9.0053000000000001</v>
      </c>
      <c r="P61" s="44">
        <v>9.0053000000000001</v>
      </c>
      <c r="Q61" s="44" t="s">
        <v>271</v>
      </c>
      <c r="R61" s="44" t="s">
        <v>271</v>
      </c>
      <c r="S61" s="44" t="s">
        <v>271</v>
      </c>
      <c r="T61" s="44" t="s">
        <v>271</v>
      </c>
      <c r="U61" s="44">
        <v>17.582899999999999</v>
      </c>
      <c r="V61" s="44">
        <v>0</v>
      </c>
      <c r="W61" s="44">
        <v>17.582899999999999</v>
      </c>
      <c r="X61" s="44">
        <v>0</v>
      </c>
      <c r="Y61" s="44">
        <v>0</v>
      </c>
      <c r="Z61" s="44">
        <v>17.582899999999999</v>
      </c>
      <c r="AA61" s="44">
        <v>17.582899999999999</v>
      </c>
      <c r="AB61" s="44">
        <v>0</v>
      </c>
      <c r="AC61" s="44">
        <v>17.582899999999999</v>
      </c>
      <c r="AD61" s="44">
        <v>0</v>
      </c>
      <c r="AE61" s="44">
        <v>0</v>
      </c>
      <c r="AF61" s="44">
        <v>17.582899999999999</v>
      </c>
      <c r="AG61" s="44">
        <v>0</v>
      </c>
      <c r="AH61" s="44">
        <v>0</v>
      </c>
      <c r="AI61" s="44" t="s">
        <v>271</v>
      </c>
      <c r="AJ61" s="44" t="s">
        <v>271</v>
      </c>
      <c r="AK61" s="44" t="s">
        <v>271</v>
      </c>
      <c r="AL61" s="44" t="s">
        <v>271</v>
      </c>
      <c r="AM61" s="44">
        <v>26.883900000000001</v>
      </c>
    </row>
    <row r="62" spans="1:39" hidden="1" outlineLevel="1">
      <c r="A62" s="8">
        <v>42095</v>
      </c>
      <c r="B62" s="44">
        <v>24.488199999999999</v>
      </c>
      <c r="C62" s="44">
        <v>23.8506</v>
      </c>
      <c r="D62" s="44">
        <v>31.4254</v>
      </c>
      <c r="E62" s="44">
        <v>23.189599999999999</v>
      </c>
      <c r="F62" s="44">
        <v>24.818100000000001</v>
      </c>
      <c r="G62" s="44">
        <v>23.0943</v>
      </c>
      <c r="H62" s="44">
        <v>25.433900000000001</v>
      </c>
      <c r="I62" s="44">
        <v>23.845600000000001</v>
      </c>
      <c r="J62" s="44">
        <v>31.400600000000001</v>
      </c>
      <c r="K62" s="44">
        <v>23.189599999999999</v>
      </c>
      <c r="L62" s="44">
        <v>24.818100000000001</v>
      </c>
      <c r="M62" s="44">
        <v>23.0943</v>
      </c>
      <c r="N62" s="44">
        <v>25.433900000000001</v>
      </c>
      <c r="O62" s="44">
        <v>36.499099999999999</v>
      </c>
      <c r="P62" s="44">
        <v>36.499099999999999</v>
      </c>
      <c r="Q62" s="44" t="s">
        <v>271</v>
      </c>
      <c r="R62" s="44" t="s">
        <v>271</v>
      </c>
      <c r="S62" s="44" t="s">
        <v>271</v>
      </c>
      <c r="T62" s="44" t="s">
        <v>271</v>
      </c>
      <c r="U62" s="44">
        <v>17.155799999999999</v>
      </c>
      <c r="V62" s="44">
        <v>0</v>
      </c>
      <c r="W62" s="44">
        <v>17.155799999999999</v>
      </c>
      <c r="X62" s="44">
        <v>0</v>
      </c>
      <c r="Y62" s="44">
        <v>0</v>
      </c>
      <c r="Z62" s="44">
        <v>17.155799999999999</v>
      </c>
      <c r="AA62" s="44">
        <v>17.155799999999999</v>
      </c>
      <c r="AB62" s="44">
        <v>0</v>
      </c>
      <c r="AC62" s="44">
        <v>17.155799999999999</v>
      </c>
      <c r="AD62" s="44">
        <v>0</v>
      </c>
      <c r="AE62" s="44">
        <v>0</v>
      </c>
      <c r="AF62" s="44">
        <v>17.155799999999999</v>
      </c>
      <c r="AG62" s="44">
        <v>0</v>
      </c>
      <c r="AH62" s="44">
        <v>0</v>
      </c>
      <c r="AI62" s="44" t="s">
        <v>271</v>
      </c>
      <c r="AJ62" s="44" t="s">
        <v>271</v>
      </c>
      <c r="AK62" s="44" t="s">
        <v>271</v>
      </c>
      <c r="AL62" s="44" t="s">
        <v>271</v>
      </c>
      <c r="AM62" s="44">
        <v>27.722100000000001</v>
      </c>
    </row>
    <row r="63" spans="1:39" hidden="1" outlineLevel="1">
      <c r="A63" s="8">
        <v>42125</v>
      </c>
      <c r="B63" s="44">
        <v>20.335100000000001</v>
      </c>
      <c r="C63" s="44">
        <v>21.392099999999999</v>
      </c>
      <c r="D63" s="44">
        <v>30.5518</v>
      </c>
      <c r="E63" s="44">
        <v>21.093399999999999</v>
      </c>
      <c r="F63" s="44">
        <v>24.8264</v>
      </c>
      <c r="G63" s="44">
        <v>22.6327</v>
      </c>
      <c r="H63" s="44">
        <v>18.389600000000002</v>
      </c>
      <c r="I63" s="44">
        <v>21.799399999999999</v>
      </c>
      <c r="J63" s="44">
        <v>30.550699999999999</v>
      </c>
      <c r="K63" s="44">
        <v>21.494900000000001</v>
      </c>
      <c r="L63" s="44">
        <v>24.8264</v>
      </c>
      <c r="M63" s="44">
        <v>22.6327</v>
      </c>
      <c r="N63" s="44">
        <v>19.0532</v>
      </c>
      <c r="O63" s="44">
        <v>15.083399999999999</v>
      </c>
      <c r="P63" s="44">
        <v>35.895099999999999</v>
      </c>
      <c r="Q63" s="44">
        <v>15.081200000000001</v>
      </c>
      <c r="R63" s="44" t="s">
        <v>271</v>
      </c>
      <c r="S63" s="44" t="s">
        <v>271</v>
      </c>
      <c r="T63" s="44">
        <v>15.081200000000001</v>
      </c>
      <c r="U63" s="44">
        <v>18.1325</v>
      </c>
      <c r="V63" s="44">
        <v>0</v>
      </c>
      <c r="W63" s="44">
        <v>18.1325</v>
      </c>
      <c r="X63" s="44">
        <v>0</v>
      </c>
      <c r="Y63" s="44">
        <v>19.925799999999999</v>
      </c>
      <c r="Z63" s="44">
        <v>18.086600000000001</v>
      </c>
      <c r="AA63" s="44">
        <v>18.7364</v>
      </c>
      <c r="AB63" s="44">
        <v>0</v>
      </c>
      <c r="AC63" s="44">
        <v>18.7364</v>
      </c>
      <c r="AD63" s="44">
        <v>0</v>
      </c>
      <c r="AE63" s="44">
        <v>19.925799999999999</v>
      </c>
      <c r="AF63" s="44">
        <v>18.699000000000002</v>
      </c>
      <c r="AG63" s="44">
        <v>15.4206</v>
      </c>
      <c r="AH63" s="44">
        <v>0</v>
      </c>
      <c r="AI63" s="44">
        <v>15.4206</v>
      </c>
      <c r="AJ63" s="44" t="s">
        <v>271</v>
      </c>
      <c r="AK63" s="44" t="s">
        <v>271</v>
      </c>
      <c r="AL63" s="44">
        <v>15.4206</v>
      </c>
      <c r="AM63" s="44">
        <v>21.382999999999999</v>
      </c>
    </row>
    <row r="64" spans="1:39" hidden="1" outlineLevel="1">
      <c r="A64" s="8">
        <v>42156</v>
      </c>
      <c r="B64" s="44">
        <v>26.992899999999999</v>
      </c>
      <c r="C64" s="44">
        <v>26.331600000000002</v>
      </c>
      <c r="D64" s="44">
        <v>32.186399999999999</v>
      </c>
      <c r="E64" s="44">
        <v>25.7592</v>
      </c>
      <c r="F64" s="44">
        <v>24.775300000000001</v>
      </c>
      <c r="G64" s="44">
        <v>25.830400000000001</v>
      </c>
      <c r="H64" s="44">
        <v>31.7165</v>
      </c>
      <c r="I64" s="44">
        <v>26.331600000000002</v>
      </c>
      <c r="J64" s="44">
        <v>32.186199999999999</v>
      </c>
      <c r="K64" s="44">
        <v>25.7592</v>
      </c>
      <c r="L64" s="44">
        <v>24.775300000000001</v>
      </c>
      <c r="M64" s="44">
        <v>25.830400000000001</v>
      </c>
      <c r="N64" s="44">
        <v>31.7165</v>
      </c>
      <c r="O64" s="44">
        <v>35.041499999999999</v>
      </c>
      <c r="P64" s="44">
        <v>35.041499999999999</v>
      </c>
      <c r="Q64" s="44" t="s">
        <v>271</v>
      </c>
      <c r="R64" s="44" t="s">
        <v>271</v>
      </c>
      <c r="S64" s="44" t="s">
        <v>271</v>
      </c>
      <c r="T64" s="44" t="s">
        <v>271</v>
      </c>
      <c r="U64" s="44">
        <v>17.040900000000001</v>
      </c>
      <c r="V64" s="44">
        <v>0</v>
      </c>
      <c r="W64" s="44">
        <v>17.040900000000001</v>
      </c>
      <c r="X64" s="44">
        <v>0</v>
      </c>
      <c r="Y64" s="44">
        <v>0</v>
      </c>
      <c r="Z64" s="44">
        <v>17.040900000000001</v>
      </c>
      <c r="AA64" s="44">
        <v>17.040900000000001</v>
      </c>
      <c r="AB64" s="44">
        <v>0</v>
      </c>
      <c r="AC64" s="44">
        <v>17.040900000000001</v>
      </c>
      <c r="AD64" s="44">
        <v>0</v>
      </c>
      <c r="AE64" s="44">
        <v>0</v>
      </c>
      <c r="AF64" s="44">
        <v>17.040900000000001</v>
      </c>
      <c r="AG64" s="44">
        <v>0</v>
      </c>
      <c r="AH64" s="44">
        <v>0</v>
      </c>
      <c r="AI64" s="44" t="s">
        <v>271</v>
      </c>
      <c r="AJ64" s="44" t="s">
        <v>271</v>
      </c>
      <c r="AK64" s="44" t="s">
        <v>271</v>
      </c>
      <c r="AL64" s="44" t="s">
        <v>271</v>
      </c>
      <c r="AM64" s="44">
        <v>31.415900000000001</v>
      </c>
    </row>
    <row r="65" spans="1:39" hidden="1" outlineLevel="1">
      <c r="A65" s="8">
        <v>42186</v>
      </c>
      <c r="B65" s="44">
        <v>27.166</v>
      </c>
      <c r="C65" s="44">
        <v>26.316600000000001</v>
      </c>
      <c r="D65" s="44">
        <v>32.685400000000001</v>
      </c>
      <c r="E65" s="44">
        <v>25.6433</v>
      </c>
      <c r="F65" s="44">
        <v>24.815799999999999</v>
      </c>
      <c r="G65" s="44">
        <v>25.703900000000001</v>
      </c>
      <c r="H65" s="44">
        <v>24.856200000000001</v>
      </c>
      <c r="I65" s="44">
        <v>26.316500000000001</v>
      </c>
      <c r="J65" s="44">
        <v>32.685200000000002</v>
      </c>
      <c r="K65" s="44">
        <v>25.6433</v>
      </c>
      <c r="L65" s="44">
        <v>24.815799999999999</v>
      </c>
      <c r="M65" s="44">
        <v>25.703900000000001</v>
      </c>
      <c r="N65" s="44">
        <v>24.856200000000001</v>
      </c>
      <c r="O65" s="44">
        <v>36.620600000000003</v>
      </c>
      <c r="P65" s="44">
        <v>36.620600000000003</v>
      </c>
      <c r="Q65" s="44" t="s">
        <v>271</v>
      </c>
      <c r="R65" s="44" t="s">
        <v>271</v>
      </c>
      <c r="S65" s="44" t="s">
        <v>271</v>
      </c>
      <c r="T65" s="44" t="s">
        <v>271</v>
      </c>
      <c r="U65" s="44">
        <v>24.401900000000001</v>
      </c>
      <c r="V65" s="44">
        <v>0</v>
      </c>
      <c r="W65" s="44">
        <v>24.401900000000001</v>
      </c>
      <c r="X65" s="44">
        <v>0</v>
      </c>
      <c r="Y65" s="44">
        <v>0</v>
      </c>
      <c r="Z65" s="44">
        <v>24.401900000000001</v>
      </c>
      <c r="AA65" s="44">
        <v>24.401900000000001</v>
      </c>
      <c r="AB65" s="44">
        <v>0</v>
      </c>
      <c r="AC65" s="44">
        <v>24.401900000000001</v>
      </c>
      <c r="AD65" s="44">
        <v>0</v>
      </c>
      <c r="AE65" s="44">
        <v>0</v>
      </c>
      <c r="AF65" s="44">
        <v>24.401900000000001</v>
      </c>
      <c r="AG65" s="44">
        <v>0</v>
      </c>
      <c r="AH65" s="44">
        <v>0</v>
      </c>
      <c r="AI65" s="44" t="s">
        <v>271</v>
      </c>
      <c r="AJ65" s="44" t="s">
        <v>271</v>
      </c>
      <c r="AK65" s="44" t="s">
        <v>271</v>
      </c>
      <c r="AL65" s="44" t="s">
        <v>271</v>
      </c>
      <c r="AM65" s="44">
        <v>30.9343</v>
      </c>
    </row>
    <row r="66" spans="1:39" hidden="1" outlineLevel="1">
      <c r="A66" s="8">
        <v>42217</v>
      </c>
      <c r="B66" s="44">
        <v>27.191099999999999</v>
      </c>
      <c r="C66" s="44">
        <v>26.3187</v>
      </c>
      <c r="D66" s="44">
        <v>32.888199999999998</v>
      </c>
      <c r="E66" s="44">
        <v>25.698</v>
      </c>
      <c r="F66" s="44">
        <v>24.9207</v>
      </c>
      <c r="G66" s="44">
        <v>25.752099999999999</v>
      </c>
      <c r="H66" s="44">
        <v>28.360600000000002</v>
      </c>
      <c r="I66" s="44">
        <v>26.3187</v>
      </c>
      <c r="J66" s="44">
        <v>32.888199999999998</v>
      </c>
      <c r="K66" s="44">
        <v>25.698</v>
      </c>
      <c r="L66" s="44">
        <v>24.9207</v>
      </c>
      <c r="M66" s="44">
        <v>25.752099999999999</v>
      </c>
      <c r="N66" s="44">
        <v>28.360600000000002</v>
      </c>
      <c r="O66" s="44">
        <v>37.294199999999996</v>
      </c>
      <c r="P66" s="44">
        <v>37.294199999999996</v>
      </c>
      <c r="Q66" s="44" t="s">
        <v>271</v>
      </c>
      <c r="R66" s="44" t="s">
        <v>271</v>
      </c>
      <c r="S66" s="44" t="s">
        <v>271</v>
      </c>
      <c r="T66" s="44" t="s">
        <v>271</v>
      </c>
      <c r="U66" s="44">
        <v>34.851799999999997</v>
      </c>
      <c r="V66" s="44">
        <v>0</v>
      </c>
      <c r="W66" s="44">
        <v>34.851799999999997</v>
      </c>
      <c r="X66" s="44">
        <v>0</v>
      </c>
      <c r="Y66" s="44">
        <v>0</v>
      </c>
      <c r="Z66" s="44">
        <v>34.851799999999997</v>
      </c>
      <c r="AA66" s="44">
        <v>34.851799999999997</v>
      </c>
      <c r="AB66" s="44">
        <v>0</v>
      </c>
      <c r="AC66" s="44">
        <v>34.851799999999997</v>
      </c>
      <c r="AD66" s="44">
        <v>0</v>
      </c>
      <c r="AE66" s="44">
        <v>0</v>
      </c>
      <c r="AF66" s="44">
        <v>34.851799999999997</v>
      </c>
      <c r="AG66" s="44">
        <v>0</v>
      </c>
      <c r="AH66" s="44">
        <v>0</v>
      </c>
      <c r="AI66" s="44" t="s">
        <v>271</v>
      </c>
      <c r="AJ66" s="44" t="s">
        <v>271</v>
      </c>
      <c r="AK66" s="44" t="s">
        <v>271</v>
      </c>
      <c r="AL66" s="44" t="s">
        <v>271</v>
      </c>
      <c r="AM66" s="44">
        <v>30.9649</v>
      </c>
    </row>
    <row r="67" spans="1:39" hidden="1" outlineLevel="1">
      <c r="A67" s="8">
        <v>42248</v>
      </c>
      <c r="B67" s="44">
        <v>27.706299999999999</v>
      </c>
      <c r="C67" s="44">
        <v>26.979600000000001</v>
      </c>
      <c r="D67" s="44">
        <v>35.319200000000002</v>
      </c>
      <c r="E67" s="44">
        <v>26.0259</v>
      </c>
      <c r="F67" s="44">
        <v>25.006699999999999</v>
      </c>
      <c r="G67" s="44">
        <v>26.110800000000001</v>
      </c>
      <c r="H67" s="44">
        <v>18.200299999999999</v>
      </c>
      <c r="I67" s="44">
        <v>26.978999999999999</v>
      </c>
      <c r="J67" s="44">
        <v>35.317399999999999</v>
      </c>
      <c r="K67" s="44">
        <v>26.0259</v>
      </c>
      <c r="L67" s="44">
        <v>25.006699999999999</v>
      </c>
      <c r="M67" s="44">
        <v>26.110800000000001</v>
      </c>
      <c r="N67" s="44">
        <v>18.200299999999999</v>
      </c>
      <c r="O67" s="44">
        <v>39.907800000000002</v>
      </c>
      <c r="P67" s="44">
        <v>39.907800000000002</v>
      </c>
      <c r="Q67" s="44" t="s">
        <v>271</v>
      </c>
      <c r="R67" s="44" t="s">
        <v>271</v>
      </c>
      <c r="S67" s="44" t="s">
        <v>271</v>
      </c>
      <c r="T67" s="44" t="s">
        <v>271</v>
      </c>
      <c r="U67" s="44">
        <v>23.720600000000001</v>
      </c>
      <c r="V67" s="44">
        <v>0</v>
      </c>
      <c r="W67" s="44">
        <v>23.720600000000001</v>
      </c>
      <c r="X67" s="44">
        <v>0</v>
      </c>
      <c r="Y67" s="44">
        <v>0</v>
      </c>
      <c r="Z67" s="44">
        <v>23.720600000000001</v>
      </c>
      <c r="AA67" s="44">
        <v>23.720600000000001</v>
      </c>
      <c r="AB67" s="44">
        <v>0</v>
      </c>
      <c r="AC67" s="44">
        <v>23.720600000000001</v>
      </c>
      <c r="AD67" s="44">
        <v>0</v>
      </c>
      <c r="AE67" s="44">
        <v>0</v>
      </c>
      <c r="AF67" s="44">
        <v>23.720600000000001</v>
      </c>
      <c r="AG67" s="44">
        <v>0</v>
      </c>
      <c r="AH67" s="44">
        <v>0</v>
      </c>
      <c r="AI67" s="44" t="s">
        <v>271</v>
      </c>
      <c r="AJ67" s="44" t="s">
        <v>271</v>
      </c>
      <c r="AK67" s="44" t="s">
        <v>271</v>
      </c>
      <c r="AL67" s="44" t="s">
        <v>271</v>
      </c>
      <c r="AM67" s="44">
        <v>31.4663</v>
      </c>
    </row>
    <row r="68" spans="1:39" hidden="1" outlineLevel="1">
      <c r="A68" s="8">
        <v>42278</v>
      </c>
      <c r="B68" s="44">
        <v>28.211400000000001</v>
      </c>
      <c r="C68" s="44">
        <v>26.9328</v>
      </c>
      <c r="D68" s="44">
        <v>32.156799999999997</v>
      </c>
      <c r="E68" s="44">
        <v>26.453299999999999</v>
      </c>
      <c r="F68" s="44">
        <v>25.063199999999998</v>
      </c>
      <c r="G68" s="44">
        <v>26.6723</v>
      </c>
      <c r="H68" s="44">
        <v>13.9162</v>
      </c>
      <c r="I68" s="44">
        <v>27.0473</v>
      </c>
      <c r="J68" s="44">
        <v>32.156100000000002</v>
      </c>
      <c r="K68" s="44">
        <v>26.574000000000002</v>
      </c>
      <c r="L68" s="44">
        <v>25.063199999999998</v>
      </c>
      <c r="M68" s="44">
        <v>26.6723</v>
      </c>
      <c r="N68" s="44">
        <v>27.974399999999999</v>
      </c>
      <c r="O68" s="44">
        <v>13.8231</v>
      </c>
      <c r="P68" s="44">
        <v>39.738999999999997</v>
      </c>
      <c r="Q68" s="44">
        <v>13.8</v>
      </c>
      <c r="R68" s="44" t="s">
        <v>271</v>
      </c>
      <c r="S68" s="44" t="s">
        <v>271</v>
      </c>
      <c r="T68" s="44">
        <v>13.8</v>
      </c>
      <c r="U68" s="44">
        <v>24.1831</v>
      </c>
      <c r="V68" s="44">
        <v>0</v>
      </c>
      <c r="W68" s="44">
        <v>24.1831</v>
      </c>
      <c r="X68" s="44">
        <v>0</v>
      </c>
      <c r="Y68" s="44">
        <v>25.6037</v>
      </c>
      <c r="Z68" s="44">
        <v>23.771100000000001</v>
      </c>
      <c r="AA68" s="44">
        <v>24.1831</v>
      </c>
      <c r="AB68" s="44">
        <v>0</v>
      </c>
      <c r="AC68" s="44">
        <v>24.1831</v>
      </c>
      <c r="AD68" s="44">
        <v>0</v>
      </c>
      <c r="AE68" s="44">
        <v>25.6037</v>
      </c>
      <c r="AF68" s="44">
        <v>23.771100000000001</v>
      </c>
      <c r="AG68" s="44">
        <v>0</v>
      </c>
      <c r="AH68" s="44">
        <v>0</v>
      </c>
      <c r="AI68" s="44">
        <v>0</v>
      </c>
      <c r="AJ68" s="44" t="s">
        <v>271</v>
      </c>
      <c r="AK68" s="44" t="s">
        <v>271</v>
      </c>
      <c r="AL68" s="44">
        <v>0</v>
      </c>
      <c r="AM68" s="44">
        <v>35.688000000000002</v>
      </c>
    </row>
    <row r="69" spans="1:39" hidden="1" outlineLevel="1">
      <c r="A69" s="8">
        <v>42309</v>
      </c>
      <c r="B69" s="44">
        <v>27.018599999999999</v>
      </c>
      <c r="C69" s="44">
        <v>26.379000000000001</v>
      </c>
      <c r="D69" s="44">
        <v>33.191699999999997</v>
      </c>
      <c r="E69" s="44">
        <v>25.777000000000001</v>
      </c>
      <c r="F69" s="44">
        <v>25.1906</v>
      </c>
      <c r="G69" s="44">
        <v>26.122399999999999</v>
      </c>
      <c r="H69" s="44">
        <v>6.4143999999999997</v>
      </c>
      <c r="I69" s="44">
        <v>26.378699999999998</v>
      </c>
      <c r="J69" s="44">
        <v>33.189500000000002</v>
      </c>
      <c r="K69" s="44">
        <v>25.777000000000001</v>
      </c>
      <c r="L69" s="44">
        <v>25.1906</v>
      </c>
      <c r="M69" s="44">
        <v>26.122399999999999</v>
      </c>
      <c r="N69" s="44">
        <v>6.4143999999999997</v>
      </c>
      <c r="O69" s="44">
        <v>39.988100000000003</v>
      </c>
      <c r="P69" s="44">
        <v>39.988100000000003</v>
      </c>
      <c r="Q69" s="44">
        <v>0</v>
      </c>
      <c r="R69" s="44" t="s">
        <v>271</v>
      </c>
      <c r="S69" s="44" t="s">
        <v>271</v>
      </c>
      <c r="T69" s="44">
        <v>0</v>
      </c>
      <c r="U69" s="44">
        <v>8.4110999999999994</v>
      </c>
      <c r="V69" s="44">
        <v>0</v>
      </c>
      <c r="W69" s="44">
        <v>8.4110999999999994</v>
      </c>
      <c r="X69" s="44">
        <v>0</v>
      </c>
      <c r="Y69" s="44">
        <v>0</v>
      </c>
      <c r="Z69" s="44">
        <v>8.4110999999999994</v>
      </c>
      <c r="AA69" s="44">
        <v>0.25140000000000001</v>
      </c>
      <c r="AB69" s="44">
        <v>0</v>
      </c>
      <c r="AC69" s="44">
        <v>0.25140000000000001</v>
      </c>
      <c r="AD69" s="44">
        <v>0</v>
      </c>
      <c r="AE69" s="44">
        <v>0</v>
      </c>
      <c r="AF69" s="44">
        <v>0.25140000000000001</v>
      </c>
      <c r="AG69" s="44">
        <v>12.53</v>
      </c>
      <c r="AH69" s="44">
        <v>0</v>
      </c>
      <c r="AI69" s="44">
        <v>12.53</v>
      </c>
      <c r="AJ69" s="44" t="s">
        <v>271</v>
      </c>
      <c r="AK69" s="44" t="s">
        <v>271</v>
      </c>
      <c r="AL69" s="44">
        <v>12.53</v>
      </c>
      <c r="AM69" s="44">
        <v>32.875399999999999</v>
      </c>
    </row>
    <row r="70" spans="1:39" hidden="1" outlineLevel="1">
      <c r="A70" s="8">
        <v>42339</v>
      </c>
      <c r="B70" s="44">
        <v>28.033899999999999</v>
      </c>
      <c r="C70" s="44">
        <v>27.4377</v>
      </c>
      <c r="D70" s="44">
        <v>32.311300000000003</v>
      </c>
      <c r="E70" s="44">
        <v>27.160399999999999</v>
      </c>
      <c r="F70" s="44">
        <v>25.545999999999999</v>
      </c>
      <c r="G70" s="44">
        <v>27.3599</v>
      </c>
      <c r="H70" s="44">
        <v>10.0306</v>
      </c>
      <c r="I70" s="44">
        <v>27.516500000000001</v>
      </c>
      <c r="J70" s="44">
        <v>32.199100000000001</v>
      </c>
      <c r="K70" s="44">
        <v>27.250499999999999</v>
      </c>
      <c r="L70" s="44">
        <v>25.545999999999999</v>
      </c>
      <c r="M70" s="44">
        <v>27.3599</v>
      </c>
      <c r="N70" s="44">
        <v>32.266300000000001</v>
      </c>
      <c r="O70" s="44">
        <v>12.277100000000001</v>
      </c>
      <c r="P70" s="44">
        <v>49.482599999999998</v>
      </c>
      <c r="Q70" s="44">
        <v>9.5809999999999995</v>
      </c>
      <c r="R70" s="44" t="s">
        <v>271</v>
      </c>
      <c r="S70" s="44" t="s">
        <v>271</v>
      </c>
      <c r="T70" s="44">
        <v>9.5809999999999995</v>
      </c>
      <c r="U70" s="44">
        <v>24.809699999999999</v>
      </c>
      <c r="V70" s="44">
        <v>0</v>
      </c>
      <c r="W70" s="44">
        <v>24.809699999999999</v>
      </c>
      <c r="X70" s="44">
        <v>0</v>
      </c>
      <c r="Y70" s="44">
        <v>23.04</v>
      </c>
      <c r="Z70" s="44">
        <v>25.075399999999998</v>
      </c>
      <c r="AA70" s="44">
        <v>24.809699999999999</v>
      </c>
      <c r="AB70" s="44">
        <v>0</v>
      </c>
      <c r="AC70" s="44">
        <v>24.809699999999999</v>
      </c>
      <c r="AD70" s="44">
        <v>0</v>
      </c>
      <c r="AE70" s="44">
        <v>23.04</v>
      </c>
      <c r="AF70" s="44">
        <v>25.075399999999998</v>
      </c>
      <c r="AG70" s="44">
        <v>0</v>
      </c>
      <c r="AH70" s="44">
        <v>0</v>
      </c>
      <c r="AI70" s="44">
        <v>0</v>
      </c>
      <c r="AJ70" s="44" t="s">
        <v>271</v>
      </c>
      <c r="AK70" s="44" t="s">
        <v>271</v>
      </c>
      <c r="AL70" s="44">
        <v>0</v>
      </c>
      <c r="AM70" s="44">
        <v>33.185400000000001</v>
      </c>
    </row>
    <row r="71" spans="1:39" hidden="1" outlineLevel="1">
      <c r="A71" s="8">
        <v>42370</v>
      </c>
      <c r="B71" s="44">
        <v>28.9529</v>
      </c>
      <c r="C71" s="44">
        <v>27.816099999999999</v>
      </c>
      <c r="D71" s="44">
        <v>31.479700000000001</v>
      </c>
      <c r="E71" s="44">
        <v>26.835599999999999</v>
      </c>
      <c r="F71" s="44">
        <v>26.020299999999999</v>
      </c>
      <c r="G71" s="44">
        <v>27.1629</v>
      </c>
      <c r="H71" s="44">
        <v>12.4611</v>
      </c>
      <c r="I71" s="44">
        <v>28.014299999999999</v>
      </c>
      <c r="J71" s="44">
        <v>31.479700000000001</v>
      </c>
      <c r="K71" s="44">
        <v>27.071899999999999</v>
      </c>
      <c r="L71" s="44">
        <v>26.020299999999999</v>
      </c>
      <c r="M71" s="44">
        <v>27.1629</v>
      </c>
      <c r="N71" s="44">
        <v>33.782299999999999</v>
      </c>
      <c r="O71" s="44">
        <v>12.3126</v>
      </c>
      <c r="P71" s="44">
        <v>39.345100000000002</v>
      </c>
      <c r="Q71" s="44">
        <v>12.311</v>
      </c>
      <c r="R71" s="44" t="s">
        <v>271</v>
      </c>
      <c r="S71" s="44" t="s">
        <v>271</v>
      </c>
      <c r="T71" s="44">
        <v>12.311</v>
      </c>
      <c r="U71" s="44">
        <v>17.2288</v>
      </c>
      <c r="V71" s="44">
        <v>0</v>
      </c>
      <c r="W71" s="44">
        <v>17.2288</v>
      </c>
      <c r="X71" s="44">
        <v>0</v>
      </c>
      <c r="Y71" s="44">
        <v>0</v>
      </c>
      <c r="Z71" s="44">
        <v>17.2288</v>
      </c>
      <c r="AA71" s="44">
        <v>17.2288</v>
      </c>
      <c r="AB71" s="44">
        <v>0</v>
      </c>
      <c r="AC71" s="44">
        <v>17.2288</v>
      </c>
      <c r="AD71" s="44">
        <v>0</v>
      </c>
      <c r="AE71" s="44">
        <v>0</v>
      </c>
      <c r="AF71" s="44">
        <v>17.2288</v>
      </c>
      <c r="AG71" s="44">
        <v>0</v>
      </c>
      <c r="AH71" s="44">
        <v>0</v>
      </c>
      <c r="AI71" s="44">
        <v>0</v>
      </c>
      <c r="AJ71" s="44" t="s">
        <v>271</v>
      </c>
      <c r="AK71" s="44" t="s">
        <v>271</v>
      </c>
      <c r="AL71" s="44">
        <v>0</v>
      </c>
      <c r="AM71" s="44">
        <v>35.190800000000003</v>
      </c>
    </row>
    <row r="72" spans="1:39" hidden="1" outlineLevel="1">
      <c r="A72" s="8">
        <v>42401</v>
      </c>
      <c r="B72" s="44">
        <v>28.592099999999999</v>
      </c>
      <c r="C72" s="44">
        <v>27.662800000000001</v>
      </c>
      <c r="D72" s="44">
        <v>31.7044</v>
      </c>
      <c r="E72" s="44">
        <v>26.849</v>
      </c>
      <c r="F72" s="44">
        <v>26.031300000000002</v>
      </c>
      <c r="G72" s="44">
        <v>27.024799999999999</v>
      </c>
      <c r="H72" s="44">
        <v>9.9616000000000007</v>
      </c>
      <c r="I72" s="44">
        <v>27.659300000000002</v>
      </c>
      <c r="J72" s="44">
        <v>31.6873</v>
      </c>
      <c r="K72" s="44">
        <v>26.849</v>
      </c>
      <c r="L72" s="44">
        <v>26.031300000000002</v>
      </c>
      <c r="M72" s="44">
        <v>27.024799999999999</v>
      </c>
      <c r="N72" s="44">
        <v>9.9616000000000007</v>
      </c>
      <c r="O72" s="44">
        <v>49.939100000000003</v>
      </c>
      <c r="P72" s="44">
        <v>49.939100000000003</v>
      </c>
      <c r="Q72" s="44" t="s">
        <v>271</v>
      </c>
      <c r="R72" s="44" t="s">
        <v>271</v>
      </c>
      <c r="S72" s="44" t="s">
        <v>271</v>
      </c>
      <c r="T72" s="44" t="s">
        <v>271</v>
      </c>
      <c r="U72" s="44">
        <v>18.048400000000001</v>
      </c>
      <c r="V72" s="44">
        <v>0</v>
      </c>
      <c r="W72" s="44">
        <v>18.048400000000001</v>
      </c>
      <c r="X72" s="44">
        <v>0</v>
      </c>
      <c r="Y72" s="44">
        <v>0</v>
      </c>
      <c r="Z72" s="44">
        <v>18.048400000000001</v>
      </c>
      <c r="AA72" s="44">
        <v>18.048400000000001</v>
      </c>
      <c r="AB72" s="44">
        <v>0</v>
      </c>
      <c r="AC72" s="44">
        <v>18.048400000000001</v>
      </c>
      <c r="AD72" s="44">
        <v>0</v>
      </c>
      <c r="AE72" s="44">
        <v>0</v>
      </c>
      <c r="AF72" s="44">
        <v>18.048400000000001</v>
      </c>
      <c r="AG72" s="44">
        <v>0</v>
      </c>
      <c r="AH72" s="44">
        <v>0</v>
      </c>
      <c r="AI72" s="44" t="s">
        <v>271</v>
      </c>
      <c r="AJ72" s="44" t="s">
        <v>271</v>
      </c>
      <c r="AK72" s="44" t="s">
        <v>271</v>
      </c>
      <c r="AL72" s="44" t="s">
        <v>271</v>
      </c>
      <c r="AM72" s="44">
        <v>34.667499999999997</v>
      </c>
    </row>
    <row r="73" spans="1:39" hidden="1" outlineLevel="1">
      <c r="A73" s="8">
        <v>42430</v>
      </c>
      <c r="B73" s="44">
        <v>28.370200000000001</v>
      </c>
      <c r="C73" s="44">
        <v>27.4709</v>
      </c>
      <c r="D73" s="44">
        <v>31.236699999999999</v>
      </c>
      <c r="E73" s="44">
        <v>26.741</v>
      </c>
      <c r="F73" s="44">
        <v>26.122900000000001</v>
      </c>
      <c r="G73" s="44">
        <v>27.295100000000001</v>
      </c>
      <c r="H73" s="44">
        <v>3.5150999999999999</v>
      </c>
      <c r="I73" s="44">
        <v>27.4709</v>
      </c>
      <c r="J73" s="44">
        <v>31.236599999999999</v>
      </c>
      <c r="K73" s="44">
        <v>26.741</v>
      </c>
      <c r="L73" s="44">
        <v>26.122900000000001</v>
      </c>
      <c r="M73" s="44">
        <v>27.295100000000001</v>
      </c>
      <c r="N73" s="44">
        <v>3.5150999999999999</v>
      </c>
      <c r="O73" s="44">
        <v>37.357999999999997</v>
      </c>
      <c r="P73" s="44">
        <v>37.357999999999997</v>
      </c>
      <c r="Q73" s="44" t="s">
        <v>271</v>
      </c>
      <c r="R73" s="44" t="s">
        <v>271</v>
      </c>
      <c r="S73" s="44" t="s">
        <v>271</v>
      </c>
      <c r="T73" s="44" t="s">
        <v>271</v>
      </c>
      <c r="U73" s="44">
        <v>18.230799999999999</v>
      </c>
      <c r="V73" s="44">
        <v>0</v>
      </c>
      <c r="W73" s="44">
        <v>18.230799999999999</v>
      </c>
      <c r="X73" s="44">
        <v>0</v>
      </c>
      <c r="Y73" s="44">
        <v>0</v>
      </c>
      <c r="Z73" s="44">
        <v>18.230799999999999</v>
      </c>
      <c r="AA73" s="44">
        <v>18.230799999999999</v>
      </c>
      <c r="AB73" s="44">
        <v>0</v>
      </c>
      <c r="AC73" s="44">
        <v>18.230799999999999</v>
      </c>
      <c r="AD73" s="44">
        <v>0</v>
      </c>
      <c r="AE73" s="44">
        <v>0</v>
      </c>
      <c r="AF73" s="44">
        <v>18.230799999999999</v>
      </c>
      <c r="AG73" s="44">
        <v>0</v>
      </c>
      <c r="AH73" s="44">
        <v>0</v>
      </c>
      <c r="AI73" s="44" t="s">
        <v>271</v>
      </c>
      <c r="AJ73" s="44" t="s">
        <v>271</v>
      </c>
      <c r="AK73" s="44" t="s">
        <v>271</v>
      </c>
      <c r="AL73" s="44" t="s">
        <v>271</v>
      </c>
      <c r="AM73" s="44">
        <v>34.248800000000003</v>
      </c>
    </row>
    <row r="74" spans="1:39" hidden="1" outlineLevel="1">
      <c r="A74" s="8">
        <v>42461</v>
      </c>
      <c r="B74" s="44">
        <v>28.071100000000001</v>
      </c>
      <c r="C74" s="44">
        <v>27.491</v>
      </c>
      <c r="D74" s="44">
        <v>31.116499999999998</v>
      </c>
      <c r="E74" s="44">
        <v>26.906099999999999</v>
      </c>
      <c r="F74" s="44">
        <v>26.151499999999999</v>
      </c>
      <c r="G74" s="44">
        <v>26.959800000000001</v>
      </c>
      <c r="H74" s="44">
        <v>24.975100000000001</v>
      </c>
      <c r="I74" s="44">
        <v>27.491</v>
      </c>
      <c r="J74" s="44">
        <v>31.116499999999998</v>
      </c>
      <c r="K74" s="44">
        <v>26.906099999999999</v>
      </c>
      <c r="L74" s="44">
        <v>26.151499999999999</v>
      </c>
      <c r="M74" s="44">
        <v>26.959800000000001</v>
      </c>
      <c r="N74" s="44">
        <v>24.975100000000001</v>
      </c>
      <c r="O74" s="44">
        <v>39.100299999999997</v>
      </c>
      <c r="P74" s="44">
        <v>39.100299999999997</v>
      </c>
      <c r="Q74" s="44" t="s">
        <v>271</v>
      </c>
      <c r="R74" s="44" t="s">
        <v>271</v>
      </c>
      <c r="S74" s="44" t="s">
        <v>271</v>
      </c>
      <c r="T74" s="44" t="s">
        <v>271</v>
      </c>
      <c r="U74" s="44">
        <v>18.9679</v>
      </c>
      <c r="V74" s="44">
        <v>0</v>
      </c>
      <c r="W74" s="44">
        <v>18.9679</v>
      </c>
      <c r="X74" s="44">
        <v>0</v>
      </c>
      <c r="Y74" s="44">
        <v>0</v>
      </c>
      <c r="Z74" s="44">
        <v>18.9679</v>
      </c>
      <c r="AA74" s="44">
        <v>18.9679</v>
      </c>
      <c r="AB74" s="44">
        <v>0</v>
      </c>
      <c r="AC74" s="44">
        <v>18.9679</v>
      </c>
      <c r="AD74" s="44">
        <v>0</v>
      </c>
      <c r="AE74" s="44">
        <v>0</v>
      </c>
      <c r="AF74" s="44">
        <v>18.9679</v>
      </c>
      <c r="AG74" s="44">
        <v>0</v>
      </c>
      <c r="AH74" s="44">
        <v>0</v>
      </c>
      <c r="AI74" s="44" t="s">
        <v>271</v>
      </c>
      <c r="AJ74" s="44" t="s">
        <v>271</v>
      </c>
      <c r="AK74" s="44" t="s">
        <v>271</v>
      </c>
      <c r="AL74" s="44" t="s">
        <v>271</v>
      </c>
      <c r="AM74" s="44">
        <v>33.798099999999998</v>
      </c>
    </row>
    <row r="75" spans="1:39" hidden="1" outlineLevel="1">
      <c r="A75" s="8">
        <v>42491</v>
      </c>
      <c r="B75" s="44">
        <v>28.564299999999999</v>
      </c>
      <c r="C75" s="44">
        <v>27.638000000000002</v>
      </c>
      <c r="D75" s="44">
        <v>30.720300000000002</v>
      </c>
      <c r="E75" s="44">
        <v>27.121300000000002</v>
      </c>
      <c r="F75" s="44">
        <v>26.105599999999999</v>
      </c>
      <c r="G75" s="44">
        <v>27.188400000000001</v>
      </c>
      <c r="H75" s="44">
        <v>28.548200000000001</v>
      </c>
      <c r="I75" s="44">
        <v>27.624400000000001</v>
      </c>
      <c r="J75" s="44">
        <v>30.638999999999999</v>
      </c>
      <c r="K75" s="44">
        <v>27.121300000000002</v>
      </c>
      <c r="L75" s="44">
        <v>26.105599999999999</v>
      </c>
      <c r="M75" s="44">
        <v>27.188400000000001</v>
      </c>
      <c r="N75" s="44">
        <v>28.548200000000001</v>
      </c>
      <c r="O75" s="44">
        <v>49.778599999999997</v>
      </c>
      <c r="P75" s="44">
        <v>49.778599999999997</v>
      </c>
      <c r="Q75" s="44" t="s">
        <v>271</v>
      </c>
      <c r="R75" s="44" t="s">
        <v>271</v>
      </c>
      <c r="S75" s="44" t="s">
        <v>271</v>
      </c>
      <c r="T75" s="44" t="s">
        <v>271</v>
      </c>
      <c r="U75" s="44">
        <v>19.239899999999999</v>
      </c>
      <c r="V75" s="44">
        <v>0</v>
      </c>
      <c r="W75" s="44">
        <v>19.239899999999999</v>
      </c>
      <c r="X75" s="44">
        <v>0</v>
      </c>
      <c r="Y75" s="44">
        <v>18</v>
      </c>
      <c r="Z75" s="44">
        <v>19.5047</v>
      </c>
      <c r="AA75" s="44">
        <v>19.239899999999999</v>
      </c>
      <c r="AB75" s="44">
        <v>0</v>
      </c>
      <c r="AC75" s="44">
        <v>19.239899999999999</v>
      </c>
      <c r="AD75" s="44">
        <v>0</v>
      </c>
      <c r="AE75" s="44">
        <v>18</v>
      </c>
      <c r="AF75" s="44">
        <v>19.5047</v>
      </c>
      <c r="AG75" s="44">
        <v>0</v>
      </c>
      <c r="AH75" s="44">
        <v>0</v>
      </c>
      <c r="AI75" s="44" t="s">
        <v>271</v>
      </c>
      <c r="AJ75" s="44" t="s">
        <v>271</v>
      </c>
      <c r="AK75" s="44" t="s">
        <v>271</v>
      </c>
      <c r="AL75" s="44" t="s">
        <v>271</v>
      </c>
      <c r="AM75" s="44">
        <v>35.028399999999998</v>
      </c>
    </row>
    <row r="76" spans="1:39" hidden="1" outlineLevel="1">
      <c r="A76" s="8">
        <v>42522</v>
      </c>
      <c r="B76" s="44">
        <v>26.937799999999999</v>
      </c>
      <c r="C76" s="44">
        <v>26.652999999999999</v>
      </c>
      <c r="D76" s="44">
        <v>30.005700000000001</v>
      </c>
      <c r="E76" s="44">
        <v>25.9907</v>
      </c>
      <c r="F76" s="44">
        <v>17.248999999999999</v>
      </c>
      <c r="G76" s="44">
        <v>27.0075</v>
      </c>
      <c r="H76" s="44">
        <v>31.4954</v>
      </c>
      <c r="I76" s="44">
        <v>26.652999999999999</v>
      </c>
      <c r="J76" s="44">
        <v>30.005700000000001</v>
      </c>
      <c r="K76" s="44">
        <v>25.9907</v>
      </c>
      <c r="L76" s="44">
        <v>17.248999999999999</v>
      </c>
      <c r="M76" s="44">
        <v>27.0075</v>
      </c>
      <c r="N76" s="44">
        <v>31.4954</v>
      </c>
      <c r="O76" s="44">
        <v>37.6008</v>
      </c>
      <c r="P76" s="44">
        <v>37.6008</v>
      </c>
      <c r="Q76" s="44" t="s">
        <v>271</v>
      </c>
      <c r="R76" s="44" t="s">
        <v>271</v>
      </c>
      <c r="S76" s="44" t="s">
        <v>271</v>
      </c>
      <c r="T76" s="44" t="s">
        <v>271</v>
      </c>
      <c r="U76" s="44">
        <v>0.20699999999999999</v>
      </c>
      <c r="V76" s="44">
        <v>0</v>
      </c>
      <c r="W76" s="44">
        <v>0.20699999999999999</v>
      </c>
      <c r="X76" s="44">
        <v>0</v>
      </c>
      <c r="Y76" s="44">
        <v>0</v>
      </c>
      <c r="Z76" s="44">
        <v>0.20699999999999999</v>
      </c>
      <c r="AA76" s="44">
        <v>0.20699999999999999</v>
      </c>
      <c r="AB76" s="44">
        <v>0</v>
      </c>
      <c r="AC76" s="44">
        <v>0.20699999999999999</v>
      </c>
      <c r="AD76" s="44">
        <v>0</v>
      </c>
      <c r="AE76" s="44">
        <v>0</v>
      </c>
      <c r="AF76" s="44">
        <v>0.20699999999999999</v>
      </c>
      <c r="AG76" s="44">
        <v>0</v>
      </c>
      <c r="AH76" s="44">
        <v>0</v>
      </c>
      <c r="AI76" s="44" t="s">
        <v>271</v>
      </c>
      <c r="AJ76" s="44" t="s">
        <v>271</v>
      </c>
      <c r="AK76" s="44" t="s">
        <v>271</v>
      </c>
      <c r="AL76" s="44" t="s">
        <v>271</v>
      </c>
      <c r="AM76" s="44">
        <v>30.187899999999999</v>
      </c>
    </row>
    <row r="77" spans="1:39" hidden="1" outlineLevel="1">
      <c r="A77" s="8">
        <v>42552</v>
      </c>
      <c r="B77" s="44">
        <v>27.901800000000001</v>
      </c>
      <c r="C77" s="44">
        <v>27.3858</v>
      </c>
      <c r="D77" s="44">
        <v>30.49</v>
      </c>
      <c r="E77" s="44">
        <v>26.678699999999999</v>
      </c>
      <c r="F77" s="44">
        <v>24.072099999999999</v>
      </c>
      <c r="G77" s="44">
        <v>26.9712</v>
      </c>
      <c r="H77" s="44">
        <v>28.6053</v>
      </c>
      <c r="I77" s="44">
        <v>27.3858</v>
      </c>
      <c r="J77" s="44">
        <v>30.49</v>
      </c>
      <c r="K77" s="44">
        <v>26.678699999999999</v>
      </c>
      <c r="L77" s="44">
        <v>24.072099999999999</v>
      </c>
      <c r="M77" s="44">
        <v>26.9712</v>
      </c>
      <c r="N77" s="44">
        <v>28.6053</v>
      </c>
      <c r="O77" s="44">
        <v>39.682400000000001</v>
      </c>
      <c r="P77" s="44">
        <v>39.682400000000001</v>
      </c>
      <c r="Q77" s="44" t="s">
        <v>271</v>
      </c>
      <c r="R77" s="44" t="s">
        <v>271</v>
      </c>
      <c r="S77" s="44" t="s">
        <v>271</v>
      </c>
      <c r="T77" s="44" t="s">
        <v>271</v>
      </c>
      <c r="U77" s="44">
        <v>1.0923</v>
      </c>
      <c r="V77" s="44">
        <v>0</v>
      </c>
      <c r="W77" s="44">
        <v>1.0923</v>
      </c>
      <c r="X77" s="44">
        <v>0</v>
      </c>
      <c r="Y77" s="44">
        <v>0</v>
      </c>
      <c r="Z77" s="44">
        <v>1.0923</v>
      </c>
      <c r="AA77" s="44">
        <v>1.0923</v>
      </c>
      <c r="AB77" s="44">
        <v>0</v>
      </c>
      <c r="AC77" s="44">
        <v>1.0923</v>
      </c>
      <c r="AD77" s="44">
        <v>0</v>
      </c>
      <c r="AE77" s="44">
        <v>0</v>
      </c>
      <c r="AF77" s="44">
        <v>1.0923</v>
      </c>
      <c r="AG77" s="44">
        <v>0</v>
      </c>
      <c r="AH77" s="44">
        <v>0</v>
      </c>
      <c r="AI77" s="44" t="s">
        <v>271</v>
      </c>
      <c r="AJ77" s="44" t="s">
        <v>271</v>
      </c>
      <c r="AK77" s="44" t="s">
        <v>271</v>
      </c>
      <c r="AL77" s="44" t="s">
        <v>271</v>
      </c>
      <c r="AM77" s="44">
        <v>31.734100000000002</v>
      </c>
    </row>
    <row r="78" spans="1:39" hidden="1" outlineLevel="1">
      <c r="A78" s="8">
        <v>42583</v>
      </c>
      <c r="B78" s="44">
        <v>28.636800000000001</v>
      </c>
      <c r="C78" s="44">
        <v>28.3217</v>
      </c>
      <c r="D78" s="44">
        <v>31.4757</v>
      </c>
      <c r="E78" s="44">
        <v>26.898299999999999</v>
      </c>
      <c r="F78" s="44">
        <v>21.4057</v>
      </c>
      <c r="G78" s="44">
        <v>27.540600000000001</v>
      </c>
      <c r="H78" s="44">
        <v>28.2377</v>
      </c>
      <c r="I78" s="44">
        <v>28.316299999999998</v>
      </c>
      <c r="J78" s="44">
        <v>31.4618</v>
      </c>
      <c r="K78" s="44">
        <v>26.898299999999999</v>
      </c>
      <c r="L78" s="44">
        <v>21.4057</v>
      </c>
      <c r="M78" s="44">
        <v>27.540600000000001</v>
      </c>
      <c r="N78" s="44">
        <v>28.2377</v>
      </c>
      <c r="O78" s="44">
        <v>45.006100000000004</v>
      </c>
      <c r="P78" s="44">
        <v>45.006100000000004</v>
      </c>
      <c r="Q78" s="44" t="s">
        <v>271</v>
      </c>
      <c r="R78" s="44" t="s">
        <v>271</v>
      </c>
      <c r="S78" s="44" t="s">
        <v>271</v>
      </c>
      <c r="T78" s="44" t="s">
        <v>271</v>
      </c>
      <c r="U78" s="44">
        <v>21.422899999999998</v>
      </c>
      <c r="V78" s="44">
        <v>0</v>
      </c>
      <c r="W78" s="44">
        <v>21.422899999999998</v>
      </c>
      <c r="X78" s="44">
        <v>0</v>
      </c>
      <c r="Y78" s="44">
        <v>0</v>
      </c>
      <c r="Z78" s="44">
        <v>21.422899999999998</v>
      </c>
      <c r="AA78" s="44">
        <v>21.422899999999998</v>
      </c>
      <c r="AB78" s="44">
        <v>0</v>
      </c>
      <c r="AC78" s="44">
        <v>21.422899999999998</v>
      </c>
      <c r="AD78" s="44">
        <v>0</v>
      </c>
      <c r="AE78" s="44">
        <v>0</v>
      </c>
      <c r="AF78" s="44">
        <v>21.422899999999998</v>
      </c>
      <c r="AG78" s="44">
        <v>0</v>
      </c>
      <c r="AH78" s="44">
        <v>0</v>
      </c>
      <c r="AI78" s="44" t="s">
        <v>271</v>
      </c>
      <c r="AJ78" s="44" t="s">
        <v>271</v>
      </c>
      <c r="AK78" s="44" t="s">
        <v>271</v>
      </c>
      <c r="AL78" s="44" t="s">
        <v>271</v>
      </c>
      <c r="AM78" s="44">
        <v>31.002199999999998</v>
      </c>
    </row>
    <row r="79" spans="1:39" hidden="1" outlineLevel="1">
      <c r="A79" s="8">
        <v>42614</v>
      </c>
      <c r="B79" s="44">
        <v>26.4633</v>
      </c>
      <c r="C79" s="44">
        <v>25.828900000000001</v>
      </c>
      <c r="D79" s="44">
        <v>30.7211</v>
      </c>
      <c r="E79" s="44">
        <v>24.589300000000001</v>
      </c>
      <c r="F79" s="44">
        <v>26.1676</v>
      </c>
      <c r="G79" s="44">
        <v>27.266500000000001</v>
      </c>
      <c r="H79" s="44">
        <v>0.18779999999999999</v>
      </c>
      <c r="I79" s="44">
        <v>25.8262</v>
      </c>
      <c r="J79" s="44">
        <v>30.7105</v>
      </c>
      <c r="K79" s="44">
        <v>24.589300000000001</v>
      </c>
      <c r="L79" s="44">
        <v>26.1676</v>
      </c>
      <c r="M79" s="44">
        <v>27.266500000000001</v>
      </c>
      <c r="N79" s="44">
        <v>0.18779999999999999</v>
      </c>
      <c r="O79" s="44">
        <v>49.823900000000002</v>
      </c>
      <c r="P79" s="44">
        <v>49.823900000000002</v>
      </c>
      <c r="Q79" s="44" t="s">
        <v>271</v>
      </c>
      <c r="R79" s="44" t="s">
        <v>271</v>
      </c>
      <c r="S79" s="44" t="s">
        <v>271</v>
      </c>
      <c r="T79" s="44" t="s">
        <v>271</v>
      </c>
      <c r="U79" s="44">
        <v>21.046900000000001</v>
      </c>
      <c r="V79" s="44">
        <v>0</v>
      </c>
      <c r="W79" s="44">
        <v>21.046900000000001</v>
      </c>
      <c r="X79" s="44">
        <v>0</v>
      </c>
      <c r="Y79" s="44">
        <v>0</v>
      </c>
      <c r="Z79" s="44">
        <v>21.046900000000001</v>
      </c>
      <c r="AA79" s="44">
        <v>21.046900000000001</v>
      </c>
      <c r="AB79" s="44">
        <v>0</v>
      </c>
      <c r="AC79" s="44">
        <v>21.046900000000001</v>
      </c>
      <c r="AD79" s="44">
        <v>0</v>
      </c>
      <c r="AE79" s="44">
        <v>0</v>
      </c>
      <c r="AF79" s="44">
        <v>21.046900000000001</v>
      </c>
      <c r="AG79" s="44">
        <v>0</v>
      </c>
      <c r="AH79" s="44">
        <v>0</v>
      </c>
      <c r="AI79" s="44" t="s">
        <v>271</v>
      </c>
      <c r="AJ79" s="44" t="s">
        <v>271</v>
      </c>
      <c r="AK79" s="44" t="s">
        <v>271</v>
      </c>
      <c r="AL79" s="44" t="s">
        <v>271</v>
      </c>
      <c r="AM79" s="44">
        <v>31.762799999999999</v>
      </c>
    </row>
    <row r="80" spans="1:39" hidden="1" outlineLevel="1">
      <c r="A80" s="8">
        <v>42644</v>
      </c>
      <c r="B80" s="44">
        <v>27.8687</v>
      </c>
      <c r="C80" s="44">
        <v>27.590299999999999</v>
      </c>
      <c r="D80" s="44">
        <v>31.2502</v>
      </c>
      <c r="E80" s="44">
        <v>26.8919</v>
      </c>
      <c r="F80" s="44">
        <v>19.885000000000002</v>
      </c>
      <c r="G80" s="44">
        <v>27.717700000000001</v>
      </c>
      <c r="H80" s="44">
        <v>33.385199999999998</v>
      </c>
      <c r="I80" s="44">
        <v>27.5809</v>
      </c>
      <c r="J80" s="44">
        <v>31.203099999999999</v>
      </c>
      <c r="K80" s="44">
        <v>26.8919</v>
      </c>
      <c r="L80" s="44">
        <v>19.885000000000002</v>
      </c>
      <c r="M80" s="44">
        <v>27.717700000000001</v>
      </c>
      <c r="N80" s="44">
        <v>33.385199999999998</v>
      </c>
      <c r="O80" s="44">
        <v>46.1372</v>
      </c>
      <c r="P80" s="44">
        <v>46.1372</v>
      </c>
      <c r="Q80" s="44" t="s">
        <v>271</v>
      </c>
      <c r="R80" s="44" t="s">
        <v>271</v>
      </c>
      <c r="S80" s="44" t="s">
        <v>271</v>
      </c>
      <c r="T80" s="44" t="s">
        <v>271</v>
      </c>
      <c r="U80" s="44">
        <v>18.524100000000001</v>
      </c>
      <c r="V80" s="44">
        <v>0</v>
      </c>
      <c r="W80" s="44">
        <v>18.524100000000001</v>
      </c>
      <c r="X80" s="44">
        <v>0</v>
      </c>
      <c r="Y80" s="44">
        <v>0</v>
      </c>
      <c r="Z80" s="44">
        <v>18.524100000000001</v>
      </c>
      <c r="AA80" s="44">
        <v>18.524100000000001</v>
      </c>
      <c r="AB80" s="44">
        <v>0</v>
      </c>
      <c r="AC80" s="44">
        <v>18.524100000000001</v>
      </c>
      <c r="AD80" s="44">
        <v>0</v>
      </c>
      <c r="AE80" s="44">
        <v>0</v>
      </c>
      <c r="AF80" s="44">
        <v>18.524100000000001</v>
      </c>
      <c r="AG80" s="44">
        <v>0</v>
      </c>
      <c r="AH80" s="44">
        <v>0</v>
      </c>
      <c r="AI80" s="44" t="s">
        <v>271</v>
      </c>
      <c r="AJ80" s="44" t="s">
        <v>271</v>
      </c>
      <c r="AK80" s="44" t="s">
        <v>271</v>
      </c>
      <c r="AL80" s="44" t="s">
        <v>271</v>
      </c>
      <c r="AM80" s="44">
        <v>31.041799999999999</v>
      </c>
    </row>
    <row r="81" spans="1:39" hidden="1" outlineLevel="1">
      <c r="A81" s="8">
        <v>42675</v>
      </c>
      <c r="B81" s="44">
        <v>28.434000000000001</v>
      </c>
      <c r="C81" s="44">
        <v>28.1859</v>
      </c>
      <c r="D81" s="44">
        <v>30.299600000000002</v>
      </c>
      <c r="E81" s="44">
        <v>27.379799999999999</v>
      </c>
      <c r="F81" s="44">
        <v>26.599900000000002</v>
      </c>
      <c r="G81" s="44">
        <v>27.4451</v>
      </c>
      <c r="H81" s="44">
        <v>34.725900000000003</v>
      </c>
      <c r="I81" s="44">
        <v>28.184799999999999</v>
      </c>
      <c r="J81" s="44">
        <v>30.2959</v>
      </c>
      <c r="K81" s="44">
        <v>27.379799999999999</v>
      </c>
      <c r="L81" s="44">
        <v>26.599900000000002</v>
      </c>
      <c r="M81" s="44">
        <v>27.4451</v>
      </c>
      <c r="N81" s="44">
        <v>34.725900000000003</v>
      </c>
      <c r="O81" s="44">
        <v>49.997</v>
      </c>
      <c r="P81" s="44">
        <v>49.997</v>
      </c>
      <c r="Q81" s="44" t="s">
        <v>271</v>
      </c>
      <c r="R81" s="44" t="s">
        <v>271</v>
      </c>
      <c r="S81" s="44" t="s">
        <v>271</v>
      </c>
      <c r="T81" s="44" t="s">
        <v>271</v>
      </c>
      <c r="U81" s="44">
        <v>22.680099999999999</v>
      </c>
      <c r="V81" s="44">
        <v>0</v>
      </c>
      <c r="W81" s="44">
        <v>22.680099999999999</v>
      </c>
      <c r="X81" s="44">
        <v>0</v>
      </c>
      <c r="Y81" s="44">
        <v>0</v>
      </c>
      <c r="Z81" s="44">
        <v>22.680099999999999</v>
      </c>
      <c r="AA81" s="44">
        <v>22.680099999999999</v>
      </c>
      <c r="AB81" s="44">
        <v>0</v>
      </c>
      <c r="AC81" s="44">
        <v>22.680099999999999</v>
      </c>
      <c r="AD81" s="44">
        <v>0</v>
      </c>
      <c r="AE81" s="44">
        <v>0</v>
      </c>
      <c r="AF81" s="44">
        <v>22.680099999999999</v>
      </c>
      <c r="AG81" s="44">
        <v>0</v>
      </c>
      <c r="AH81" s="44">
        <v>0</v>
      </c>
      <c r="AI81" s="44" t="s">
        <v>271</v>
      </c>
      <c r="AJ81" s="44" t="s">
        <v>271</v>
      </c>
      <c r="AK81" s="44" t="s">
        <v>271</v>
      </c>
      <c r="AL81" s="44" t="s">
        <v>271</v>
      </c>
      <c r="AM81" s="44">
        <v>30.732500000000002</v>
      </c>
    </row>
    <row r="82" spans="1:39" hidden="1" outlineLevel="1">
      <c r="A82" s="8">
        <v>42705</v>
      </c>
      <c r="B82" s="44">
        <v>28.0776</v>
      </c>
      <c r="C82" s="44">
        <v>27.921600000000002</v>
      </c>
      <c r="D82" s="44">
        <v>31.468499999999999</v>
      </c>
      <c r="E82" s="44">
        <v>26.935500000000001</v>
      </c>
      <c r="F82" s="44">
        <v>25.336200000000002</v>
      </c>
      <c r="G82" s="44">
        <v>27.091899999999999</v>
      </c>
      <c r="H82" s="44">
        <v>34.279200000000003</v>
      </c>
      <c r="I82" s="44">
        <v>27.92</v>
      </c>
      <c r="J82" s="44">
        <v>31.462299999999999</v>
      </c>
      <c r="K82" s="44">
        <v>26.935500000000001</v>
      </c>
      <c r="L82" s="44">
        <v>25.336200000000002</v>
      </c>
      <c r="M82" s="44">
        <v>27.091899999999999</v>
      </c>
      <c r="N82" s="44">
        <v>34.279200000000003</v>
      </c>
      <c r="O82" s="44">
        <v>49.898400000000002</v>
      </c>
      <c r="P82" s="44">
        <v>49.898400000000002</v>
      </c>
      <c r="Q82" s="44" t="s">
        <v>271</v>
      </c>
      <c r="R82" s="44" t="s">
        <v>271</v>
      </c>
      <c r="S82" s="44" t="s">
        <v>271</v>
      </c>
      <c r="T82" s="44" t="s">
        <v>271</v>
      </c>
      <c r="U82" s="44">
        <v>24.197700000000001</v>
      </c>
      <c r="V82" s="44">
        <v>0</v>
      </c>
      <c r="W82" s="44">
        <v>24.197700000000001</v>
      </c>
      <c r="X82" s="44">
        <v>0</v>
      </c>
      <c r="Y82" s="44">
        <v>0</v>
      </c>
      <c r="Z82" s="44">
        <v>24.197700000000001</v>
      </c>
      <c r="AA82" s="44">
        <v>24.197700000000001</v>
      </c>
      <c r="AB82" s="44">
        <v>0</v>
      </c>
      <c r="AC82" s="44">
        <v>24.197700000000001</v>
      </c>
      <c r="AD82" s="44">
        <v>0</v>
      </c>
      <c r="AE82" s="44">
        <v>0</v>
      </c>
      <c r="AF82" s="44">
        <v>24.197700000000001</v>
      </c>
      <c r="AG82" s="44">
        <v>0</v>
      </c>
      <c r="AH82" s="44">
        <v>0</v>
      </c>
      <c r="AI82" s="44" t="s">
        <v>271</v>
      </c>
      <c r="AJ82" s="44" t="s">
        <v>271</v>
      </c>
      <c r="AK82" s="44" t="s">
        <v>271</v>
      </c>
      <c r="AL82" s="44" t="s">
        <v>271</v>
      </c>
      <c r="AM82" s="44">
        <v>29.975999999999999</v>
      </c>
    </row>
    <row r="83" spans="1:39" hidden="1" outlineLevel="1">
      <c r="A83" s="8">
        <v>42736</v>
      </c>
      <c r="B83" s="44">
        <v>28.4938</v>
      </c>
      <c r="C83" s="44">
        <v>28.346800000000002</v>
      </c>
      <c r="D83" s="44">
        <v>30.8292</v>
      </c>
      <c r="E83" s="44">
        <v>27.418700000000001</v>
      </c>
      <c r="F83" s="44">
        <v>25.335699999999999</v>
      </c>
      <c r="G83" s="44">
        <v>27.5868</v>
      </c>
      <c r="H83" s="44">
        <v>39.573300000000003</v>
      </c>
      <c r="I83" s="44">
        <v>28.3324</v>
      </c>
      <c r="J83" s="44">
        <v>30.7822</v>
      </c>
      <c r="K83" s="44">
        <v>27.418700000000001</v>
      </c>
      <c r="L83" s="44">
        <v>25.335699999999999</v>
      </c>
      <c r="M83" s="44">
        <v>27.5868</v>
      </c>
      <c r="N83" s="44">
        <v>39.573300000000003</v>
      </c>
      <c r="O83" s="44">
        <v>49.999499999999998</v>
      </c>
      <c r="P83" s="44">
        <v>49.999499999999998</v>
      </c>
      <c r="Q83" s="44" t="s">
        <v>271</v>
      </c>
      <c r="R83" s="44" t="s">
        <v>271</v>
      </c>
      <c r="S83" s="44" t="s">
        <v>271</v>
      </c>
      <c r="T83" s="44" t="s">
        <v>271</v>
      </c>
      <c r="U83" s="44">
        <v>22.520499999999998</v>
      </c>
      <c r="V83" s="44">
        <v>0</v>
      </c>
      <c r="W83" s="44">
        <v>22.520499999999998</v>
      </c>
      <c r="X83" s="44">
        <v>0</v>
      </c>
      <c r="Y83" s="44">
        <v>0</v>
      </c>
      <c r="Z83" s="44">
        <v>22.520499999999998</v>
      </c>
      <c r="AA83" s="44">
        <v>22.520499999999998</v>
      </c>
      <c r="AB83" s="44">
        <v>0</v>
      </c>
      <c r="AC83" s="44">
        <v>22.520499999999998</v>
      </c>
      <c r="AD83" s="44">
        <v>0</v>
      </c>
      <c r="AE83" s="44">
        <v>0</v>
      </c>
      <c r="AF83" s="44">
        <v>22.520499999999998</v>
      </c>
      <c r="AG83" s="44">
        <v>0</v>
      </c>
      <c r="AH83" s="44">
        <v>0</v>
      </c>
      <c r="AI83" s="44" t="s">
        <v>271</v>
      </c>
      <c r="AJ83" s="44" t="s">
        <v>271</v>
      </c>
      <c r="AK83" s="44" t="s">
        <v>271</v>
      </c>
      <c r="AL83" s="44" t="s">
        <v>271</v>
      </c>
      <c r="AM83" s="44">
        <v>30.018599999999999</v>
      </c>
    </row>
    <row r="84" spans="1:39" hidden="1" outlineLevel="1">
      <c r="A84" s="8">
        <v>42767</v>
      </c>
      <c r="B84" s="44">
        <v>28.661000000000001</v>
      </c>
      <c r="C84" s="44">
        <v>28.484400000000001</v>
      </c>
      <c r="D84" s="44">
        <v>30.452200000000001</v>
      </c>
      <c r="E84" s="44">
        <v>27.265499999999999</v>
      </c>
      <c r="F84" s="44">
        <v>25.3047</v>
      </c>
      <c r="G84" s="44">
        <v>27.4328</v>
      </c>
      <c r="H84" s="44">
        <v>36.968800000000002</v>
      </c>
      <c r="I84" s="44">
        <v>28.484400000000001</v>
      </c>
      <c r="J84" s="44">
        <v>30.452200000000001</v>
      </c>
      <c r="K84" s="44">
        <v>27.265499999999999</v>
      </c>
      <c r="L84" s="44">
        <v>25.3047</v>
      </c>
      <c r="M84" s="44">
        <v>27.4328</v>
      </c>
      <c r="N84" s="44">
        <v>36.968800000000002</v>
      </c>
      <c r="O84" s="44">
        <v>36.5</v>
      </c>
      <c r="P84" s="44">
        <v>36.5</v>
      </c>
      <c r="Q84" s="44" t="s">
        <v>271</v>
      </c>
      <c r="R84" s="44" t="s">
        <v>271</v>
      </c>
      <c r="S84" s="44" t="s">
        <v>271</v>
      </c>
      <c r="T84" s="44" t="s">
        <v>271</v>
      </c>
      <c r="U84" s="44">
        <v>22.009899999999998</v>
      </c>
      <c r="V84" s="44">
        <v>0</v>
      </c>
      <c r="W84" s="44">
        <v>22.009899999999998</v>
      </c>
      <c r="X84" s="44">
        <v>0</v>
      </c>
      <c r="Y84" s="44">
        <v>0</v>
      </c>
      <c r="Z84" s="44">
        <v>22.009899999999998</v>
      </c>
      <c r="AA84" s="44">
        <v>22.009899999999998</v>
      </c>
      <c r="AB84" s="44">
        <v>0</v>
      </c>
      <c r="AC84" s="44">
        <v>22.009899999999998</v>
      </c>
      <c r="AD84" s="44">
        <v>0</v>
      </c>
      <c r="AE84" s="44">
        <v>0</v>
      </c>
      <c r="AF84" s="44">
        <v>22.009899999999998</v>
      </c>
      <c r="AG84" s="44">
        <v>0</v>
      </c>
      <c r="AH84" s="44">
        <v>0</v>
      </c>
      <c r="AI84" s="44" t="s">
        <v>271</v>
      </c>
      <c r="AJ84" s="44" t="s">
        <v>271</v>
      </c>
      <c r="AK84" s="44" t="s">
        <v>271</v>
      </c>
      <c r="AL84" s="44" t="s">
        <v>271</v>
      </c>
      <c r="AM84" s="44">
        <v>30.891400000000001</v>
      </c>
    </row>
    <row r="85" spans="1:39" hidden="1" outlineLevel="1">
      <c r="A85" s="8">
        <v>42795</v>
      </c>
      <c r="B85" s="44">
        <v>27.081800000000001</v>
      </c>
      <c r="C85" s="44">
        <v>27.0335</v>
      </c>
      <c r="D85" s="44">
        <v>30.796500000000002</v>
      </c>
      <c r="E85" s="44">
        <v>25.607700000000001</v>
      </c>
      <c r="F85" s="44">
        <v>22.377500000000001</v>
      </c>
      <c r="G85" s="44">
        <v>25.8613</v>
      </c>
      <c r="H85" s="44">
        <v>39.365000000000002</v>
      </c>
      <c r="I85" s="44">
        <v>27.0032</v>
      </c>
      <c r="J85" s="44">
        <v>30.703800000000001</v>
      </c>
      <c r="K85" s="44">
        <v>25.607700000000001</v>
      </c>
      <c r="L85" s="44">
        <v>22.377500000000001</v>
      </c>
      <c r="M85" s="44">
        <v>25.8613</v>
      </c>
      <c r="N85" s="44">
        <v>39.365000000000002</v>
      </c>
      <c r="O85" s="44">
        <v>49.996899999999997</v>
      </c>
      <c r="P85" s="44">
        <v>49.996899999999997</v>
      </c>
      <c r="Q85" s="44" t="s">
        <v>271</v>
      </c>
      <c r="R85" s="44" t="s">
        <v>271</v>
      </c>
      <c r="S85" s="44" t="s">
        <v>271</v>
      </c>
      <c r="T85" s="44" t="s">
        <v>271</v>
      </c>
      <c r="U85" s="44">
        <v>25.707799999999999</v>
      </c>
      <c r="V85" s="44">
        <v>0</v>
      </c>
      <c r="W85" s="44">
        <v>25.707799999999999</v>
      </c>
      <c r="X85" s="44">
        <v>0</v>
      </c>
      <c r="Y85" s="44">
        <v>0</v>
      </c>
      <c r="Z85" s="44">
        <v>25.707799999999999</v>
      </c>
      <c r="AA85" s="44">
        <v>25.707799999999999</v>
      </c>
      <c r="AB85" s="44">
        <v>0</v>
      </c>
      <c r="AC85" s="44">
        <v>25.707799999999999</v>
      </c>
      <c r="AD85" s="44">
        <v>0</v>
      </c>
      <c r="AE85" s="44">
        <v>0</v>
      </c>
      <c r="AF85" s="44">
        <v>25.707799999999999</v>
      </c>
      <c r="AG85" s="44">
        <v>0</v>
      </c>
      <c r="AH85" s="44">
        <v>0</v>
      </c>
      <c r="AI85" s="44" t="s">
        <v>271</v>
      </c>
      <c r="AJ85" s="44" t="s">
        <v>271</v>
      </c>
      <c r="AK85" s="44" t="s">
        <v>271</v>
      </c>
      <c r="AL85" s="44" t="s">
        <v>271</v>
      </c>
      <c r="AM85" s="44">
        <v>27.5776</v>
      </c>
    </row>
    <row r="86" spans="1:39" hidden="1" outlineLevel="1">
      <c r="A86" s="8">
        <v>42826</v>
      </c>
      <c r="B86" s="44">
        <v>26.7987</v>
      </c>
      <c r="C86" s="44">
        <v>26.7821</v>
      </c>
      <c r="D86" s="44">
        <v>31.1767</v>
      </c>
      <c r="E86" s="44">
        <v>25.9603</v>
      </c>
      <c r="F86" s="44">
        <v>25.106200000000001</v>
      </c>
      <c r="G86" s="44">
        <v>26.034500000000001</v>
      </c>
      <c r="H86" s="44">
        <v>25.07</v>
      </c>
      <c r="I86" s="44">
        <v>26.7821</v>
      </c>
      <c r="J86" s="44">
        <v>31.1767</v>
      </c>
      <c r="K86" s="44">
        <v>25.9603</v>
      </c>
      <c r="L86" s="44">
        <v>25.106200000000001</v>
      </c>
      <c r="M86" s="44">
        <v>26.034500000000001</v>
      </c>
      <c r="N86" s="44">
        <v>25.07</v>
      </c>
      <c r="O86" s="44">
        <v>37.191699999999997</v>
      </c>
      <c r="P86" s="44">
        <v>37.191699999999997</v>
      </c>
      <c r="Q86" s="44" t="s">
        <v>271</v>
      </c>
      <c r="R86" s="44" t="s">
        <v>271</v>
      </c>
      <c r="S86" s="44" t="s">
        <v>271</v>
      </c>
      <c r="T86" s="44" t="s">
        <v>271</v>
      </c>
      <c r="U86" s="44">
        <v>25.269100000000002</v>
      </c>
      <c r="V86" s="44">
        <v>0</v>
      </c>
      <c r="W86" s="44">
        <v>25.269100000000002</v>
      </c>
      <c r="X86" s="44">
        <v>0</v>
      </c>
      <c r="Y86" s="44">
        <v>0</v>
      </c>
      <c r="Z86" s="44">
        <v>25.269100000000002</v>
      </c>
      <c r="AA86" s="44">
        <v>25.269100000000002</v>
      </c>
      <c r="AB86" s="44">
        <v>0</v>
      </c>
      <c r="AC86" s="44">
        <v>25.269100000000002</v>
      </c>
      <c r="AD86" s="44">
        <v>0</v>
      </c>
      <c r="AE86" s="44">
        <v>0</v>
      </c>
      <c r="AF86" s="44">
        <v>25.269100000000002</v>
      </c>
      <c r="AG86" s="44">
        <v>0</v>
      </c>
      <c r="AH86" s="44">
        <v>0</v>
      </c>
      <c r="AI86" s="44" t="s">
        <v>271</v>
      </c>
      <c r="AJ86" s="44" t="s">
        <v>271</v>
      </c>
      <c r="AK86" s="44" t="s">
        <v>271</v>
      </c>
      <c r="AL86" s="44" t="s">
        <v>271</v>
      </c>
      <c r="AM86" s="44">
        <v>26.9941</v>
      </c>
    </row>
    <row r="87" spans="1:39" hidden="1" outlineLevel="1">
      <c r="A87" s="8">
        <v>42856</v>
      </c>
      <c r="B87" s="44">
        <v>27.100999999999999</v>
      </c>
      <c r="C87" s="44">
        <v>27.238499999999998</v>
      </c>
      <c r="D87" s="44">
        <v>30.685500000000001</v>
      </c>
      <c r="E87" s="44">
        <v>26.107299999999999</v>
      </c>
      <c r="F87" s="44">
        <v>17.755099999999999</v>
      </c>
      <c r="G87" s="44">
        <v>27.2273</v>
      </c>
      <c r="H87" s="44">
        <v>32.569299999999998</v>
      </c>
      <c r="I87" s="44">
        <v>27.2103</v>
      </c>
      <c r="J87" s="44">
        <v>30.5886</v>
      </c>
      <c r="K87" s="44">
        <v>26.107299999999999</v>
      </c>
      <c r="L87" s="44">
        <v>17.755099999999999</v>
      </c>
      <c r="M87" s="44">
        <v>27.2273</v>
      </c>
      <c r="N87" s="44">
        <v>32.569299999999998</v>
      </c>
      <c r="O87" s="44">
        <v>49.965299999999999</v>
      </c>
      <c r="P87" s="44">
        <v>49.965299999999999</v>
      </c>
      <c r="Q87" s="44" t="s">
        <v>271</v>
      </c>
      <c r="R87" s="44" t="s">
        <v>271</v>
      </c>
      <c r="S87" s="44" t="s">
        <v>271</v>
      </c>
      <c r="T87" s="44" t="s">
        <v>271</v>
      </c>
      <c r="U87" s="44">
        <v>16.932200000000002</v>
      </c>
      <c r="V87" s="44">
        <v>0</v>
      </c>
      <c r="W87" s="44">
        <v>16.932200000000002</v>
      </c>
      <c r="X87" s="44">
        <v>0</v>
      </c>
      <c r="Y87" s="44">
        <v>0</v>
      </c>
      <c r="Z87" s="44">
        <v>16.932200000000002</v>
      </c>
      <c r="AA87" s="44">
        <v>16.932200000000002</v>
      </c>
      <c r="AB87" s="44">
        <v>0</v>
      </c>
      <c r="AC87" s="44">
        <v>16.932200000000002</v>
      </c>
      <c r="AD87" s="44">
        <v>0</v>
      </c>
      <c r="AE87" s="44">
        <v>0</v>
      </c>
      <c r="AF87" s="44">
        <v>16.932200000000002</v>
      </c>
      <c r="AG87" s="44">
        <v>0</v>
      </c>
      <c r="AH87" s="44">
        <v>0</v>
      </c>
      <c r="AI87" s="44" t="s">
        <v>271</v>
      </c>
      <c r="AJ87" s="44" t="s">
        <v>271</v>
      </c>
      <c r="AK87" s="44" t="s">
        <v>271</v>
      </c>
      <c r="AL87" s="44" t="s">
        <v>271</v>
      </c>
      <c r="AM87" s="44">
        <v>25.660499999999999</v>
      </c>
    </row>
    <row r="88" spans="1:39" hidden="1" outlineLevel="1">
      <c r="A88" s="8">
        <v>42887</v>
      </c>
      <c r="B88" s="44">
        <v>26.9557</v>
      </c>
      <c r="C88" s="44">
        <v>27.053000000000001</v>
      </c>
      <c r="D88" s="44">
        <v>30.979199999999999</v>
      </c>
      <c r="E88" s="44">
        <v>26.027999999999999</v>
      </c>
      <c r="F88" s="44">
        <v>25.319700000000001</v>
      </c>
      <c r="G88" s="44">
        <v>26.3461</v>
      </c>
      <c r="H88" s="44">
        <v>21.349699999999999</v>
      </c>
      <c r="I88" s="44">
        <v>27.0381</v>
      </c>
      <c r="J88" s="44">
        <v>30.9193</v>
      </c>
      <c r="K88" s="44">
        <v>26.027999999999999</v>
      </c>
      <c r="L88" s="44">
        <v>25.319700000000001</v>
      </c>
      <c r="M88" s="44">
        <v>26.3461</v>
      </c>
      <c r="N88" s="44">
        <v>21.349699999999999</v>
      </c>
      <c r="O88" s="44">
        <v>49.991100000000003</v>
      </c>
      <c r="P88" s="44">
        <v>49.991100000000003</v>
      </c>
      <c r="Q88" s="44" t="s">
        <v>271</v>
      </c>
      <c r="R88" s="44" t="s">
        <v>271</v>
      </c>
      <c r="S88" s="44" t="s">
        <v>271</v>
      </c>
      <c r="T88" s="44" t="s">
        <v>271</v>
      </c>
      <c r="U88" s="44">
        <v>22.962900000000001</v>
      </c>
      <c r="V88" s="44">
        <v>0</v>
      </c>
      <c r="W88" s="44">
        <v>22.962900000000001</v>
      </c>
      <c r="X88" s="44">
        <v>0</v>
      </c>
      <c r="Y88" s="44">
        <v>18</v>
      </c>
      <c r="Z88" s="44">
        <v>24.734300000000001</v>
      </c>
      <c r="AA88" s="44">
        <v>22.962900000000001</v>
      </c>
      <c r="AB88" s="44">
        <v>0</v>
      </c>
      <c r="AC88" s="44">
        <v>22.962900000000001</v>
      </c>
      <c r="AD88" s="44">
        <v>0</v>
      </c>
      <c r="AE88" s="44">
        <v>18</v>
      </c>
      <c r="AF88" s="44">
        <v>24.734300000000001</v>
      </c>
      <c r="AG88" s="44">
        <v>0</v>
      </c>
      <c r="AH88" s="44">
        <v>0</v>
      </c>
      <c r="AI88" s="44" t="s">
        <v>271</v>
      </c>
      <c r="AJ88" s="44" t="s">
        <v>271</v>
      </c>
      <c r="AK88" s="44" t="s">
        <v>271</v>
      </c>
      <c r="AL88" s="44" t="s">
        <v>271</v>
      </c>
      <c r="AM88" s="44">
        <v>25.944700000000001</v>
      </c>
    </row>
    <row r="89" spans="1:39" hidden="1" outlineLevel="1">
      <c r="A89" s="8">
        <v>42917</v>
      </c>
      <c r="B89" s="44">
        <v>25.909300000000002</v>
      </c>
      <c r="C89" s="44">
        <v>25.985299999999999</v>
      </c>
      <c r="D89" s="44">
        <v>31.6282</v>
      </c>
      <c r="E89" s="44">
        <v>24.546500000000002</v>
      </c>
      <c r="F89" s="44">
        <v>15.186299999999999</v>
      </c>
      <c r="G89" s="44">
        <v>26.319900000000001</v>
      </c>
      <c r="H89" s="44">
        <v>36.226500000000001</v>
      </c>
      <c r="I89" s="44">
        <v>25.981000000000002</v>
      </c>
      <c r="J89" s="44">
        <v>31.611899999999999</v>
      </c>
      <c r="K89" s="44">
        <v>24.546500000000002</v>
      </c>
      <c r="L89" s="44">
        <v>15.186299999999999</v>
      </c>
      <c r="M89" s="44">
        <v>26.319900000000001</v>
      </c>
      <c r="N89" s="44">
        <v>36.226500000000001</v>
      </c>
      <c r="O89" s="44">
        <v>49.968000000000004</v>
      </c>
      <c r="P89" s="44">
        <v>49.968000000000004</v>
      </c>
      <c r="Q89" s="44" t="s">
        <v>271</v>
      </c>
      <c r="R89" s="44" t="s">
        <v>271</v>
      </c>
      <c r="S89" s="44" t="s">
        <v>271</v>
      </c>
      <c r="T89" s="44" t="s">
        <v>271</v>
      </c>
      <c r="U89" s="44">
        <v>21.926200000000001</v>
      </c>
      <c r="V89" s="44">
        <v>0</v>
      </c>
      <c r="W89" s="44">
        <v>21.926200000000001</v>
      </c>
      <c r="X89" s="44">
        <v>0</v>
      </c>
      <c r="Y89" s="44">
        <v>18</v>
      </c>
      <c r="Z89" s="44">
        <v>23.748100000000001</v>
      </c>
      <c r="AA89" s="44">
        <v>21.926200000000001</v>
      </c>
      <c r="AB89" s="44">
        <v>0</v>
      </c>
      <c r="AC89" s="44">
        <v>21.926200000000001</v>
      </c>
      <c r="AD89" s="44">
        <v>0</v>
      </c>
      <c r="AE89" s="44">
        <v>18</v>
      </c>
      <c r="AF89" s="44">
        <v>23.748100000000001</v>
      </c>
      <c r="AG89" s="44">
        <v>0</v>
      </c>
      <c r="AH89" s="44">
        <v>0</v>
      </c>
      <c r="AI89" s="44" t="s">
        <v>271</v>
      </c>
      <c r="AJ89" s="44" t="s">
        <v>271</v>
      </c>
      <c r="AK89" s="44" t="s">
        <v>271</v>
      </c>
      <c r="AL89" s="44" t="s">
        <v>271</v>
      </c>
      <c r="AM89" s="44">
        <v>25.165400000000002</v>
      </c>
    </row>
    <row r="90" spans="1:39" hidden="1" outlineLevel="1">
      <c r="A90" s="8">
        <v>42948</v>
      </c>
      <c r="B90" s="44">
        <v>24.852399999999999</v>
      </c>
      <c r="C90" s="44">
        <v>24.883700000000001</v>
      </c>
      <c r="D90" s="44">
        <v>31.636700000000001</v>
      </c>
      <c r="E90" s="44">
        <v>23.210799999999999</v>
      </c>
      <c r="F90" s="44">
        <v>11.7339</v>
      </c>
      <c r="G90" s="44">
        <v>25.7606</v>
      </c>
      <c r="H90" s="44">
        <v>19.7849</v>
      </c>
      <c r="I90" s="44">
        <v>24.882200000000001</v>
      </c>
      <c r="J90" s="44">
        <v>31.6311</v>
      </c>
      <c r="K90" s="44">
        <v>23.210799999999999</v>
      </c>
      <c r="L90" s="44">
        <v>11.7339</v>
      </c>
      <c r="M90" s="44">
        <v>25.7606</v>
      </c>
      <c r="N90" s="44">
        <v>19.7849</v>
      </c>
      <c r="O90" s="44">
        <v>49.898899999999998</v>
      </c>
      <c r="P90" s="44">
        <v>49.898899999999998</v>
      </c>
      <c r="Q90" s="44" t="s">
        <v>271</v>
      </c>
      <c r="R90" s="44" t="s">
        <v>271</v>
      </c>
      <c r="S90" s="44" t="s">
        <v>271</v>
      </c>
      <c r="T90" s="44" t="s">
        <v>271</v>
      </c>
      <c r="U90" s="44">
        <v>21.447900000000001</v>
      </c>
      <c r="V90" s="44">
        <v>0</v>
      </c>
      <c r="W90" s="44">
        <v>21.447900000000001</v>
      </c>
      <c r="X90" s="44">
        <v>0</v>
      </c>
      <c r="Y90" s="44">
        <v>0</v>
      </c>
      <c r="Z90" s="44">
        <v>21.447900000000001</v>
      </c>
      <c r="AA90" s="44">
        <v>21.447900000000001</v>
      </c>
      <c r="AB90" s="44">
        <v>0</v>
      </c>
      <c r="AC90" s="44">
        <v>21.447900000000001</v>
      </c>
      <c r="AD90" s="44">
        <v>0</v>
      </c>
      <c r="AE90" s="44">
        <v>0</v>
      </c>
      <c r="AF90" s="44">
        <v>21.447900000000001</v>
      </c>
      <c r="AG90" s="44">
        <v>0</v>
      </c>
      <c r="AH90" s="44">
        <v>0</v>
      </c>
      <c r="AI90" s="44" t="s">
        <v>271</v>
      </c>
      <c r="AJ90" s="44" t="s">
        <v>271</v>
      </c>
      <c r="AK90" s="44" t="s">
        <v>271</v>
      </c>
      <c r="AL90" s="44" t="s">
        <v>271</v>
      </c>
      <c r="AM90" s="44">
        <v>24.468</v>
      </c>
    </row>
    <row r="91" spans="1:39" hidden="1" outlineLevel="1">
      <c r="A91" s="8">
        <v>42979</v>
      </c>
      <c r="B91" s="44">
        <v>26.658899999999999</v>
      </c>
      <c r="C91" s="44">
        <v>26.961300000000001</v>
      </c>
      <c r="D91" s="44">
        <v>33.798900000000003</v>
      </c>
      <c r="E91" s="44">
        <v>25.704899999999999</v>
      </c>
      <c r="F91" s="44">
        <v>23.484100000000002</v>
      </c>
      <c r="G91" s="44">
        <v>26.028300000000002</v>
      </c>
      <c r="H91" s="44">
        <v>40.206699999999998</v>
      </c>
      <c r="I91" s="44">
        <v>26.957799999999999</v>
      </c>
      <c r="J91" s="44">
        <v>33.7834</v>
      </c>
      <c r="K91" s="44">
        <v>25.704899999999999</v>
      </c>
      <c r="L91" s="44">
        <v>23.484100000000002</v>
      </c>
      <c r="M91" s="44">
        <v>26.028300000000002</v>
      </c>
      <c r="N91" s="44">
        <v>40.206699999999998</v>
      </c>
      <c r="O91" s="44">
        <v>49.967300000000002</v>
      </c>
      <c r="P91" s="44">
        <v>49.967300000000002</v>
      </c>
      <c r="Q91" s="44" t="s">
        <v>271</v>
      </c>
      <c r="R91" s="44" t="s">
        <v>271</v>
      </c>
      <c r="S91" s="44" t="s">
        <v>271</v>
      </c>
      <c r="T91" s="44" t="s">
        <v>271</v>
      </c>
      <c r="U91" s="44">
        <v>22.903600000000001</v>
      </c>
      <c r="V91" s="44">
        <v>0</v>
      </c>
      <c r="W91" s="44">
        <v>22.903600000000001</v>
      </c>
      <c r="X91" s="44">
        <v>0</v>
      </c>
      <c r="Y91" s="44">
        <v>0</v>
      </c>
      <c r="Z91" s="44">
        <v>22.903600000000001</v>
      </c>
      <c r="AA91" s="44">
        <v>22.903600000000001</v>
      </c>
      <c r="AB91" s="44">
        <v>0</v>
      </c>
      <c r="AC91" s="44">
        <v>22.903600000000001</v>
      </c>
      <c r="AD91" s="44">
        <v>0</v>
      </c>
      <c r="AE91" s="44">
        <v>0</v>
      </c>
      <c r="AF91" s="44">
        <v>22.903600000000001</v>
      </c>
      <c r="AG91" s="44">
        <v>0</v>
      </c>
      <c r="AH91" s="44">
        <v>0</v>
      </c>
      <c r="AI91" s="44" t="s">
        <v>271</v>
      </c>
      <c r="AJ91" s="44" t="s">
        <v>271</v>
      </c>
      <c r="AK91" s="44" t="s">
        <v>271</v>
      </c>
      <c r="AL91" s="44" t="s">
        <v>271</v>
      </c>
      <c r="AM91" s="44">
        <v>24.007200000000001</v>
      </c>
    </row>
    <row r="92" spans="1:39" hidden="1" outlineLevel="1">
      <c r="A92" s="8">
        <v>43009</v>
      </c>
      <c r="B92" s="44">
        <v>28.154199999999999</v>
      </c>
      <c r="C92" s="44">
        <v>28.536300000000001</v>
      </c>
      <c r="D92" s="44">
        <v>36.925800000000002</v>
      </c>
      <c r="E92" s="44">
        <v>26.7712</v>
      </c>
      <c r="F92" s="44">
        <v>23.154</v>
      </c>
      <c r="G92" s="44">
        <v>27.3782</v>
      </c>
      <c r="H92" s="44">
        <v>38.481200000000001</v>
      </c>
      <c r="I92" s="44">
        <v>28.5307</v>
      </c>
      <c r="J92" s="44">
        <v>36.906100000000002</v>
      </c>
      <c r="K92" s="44">
        <v>26.7712</v>
      </c>
      <c r="L92" s="44">
        <v>23.154</v>
      </c>
      <c r="M92" s="44">
        <v>27.3782</v>
      </c>
      <c r="N92" s="44">
        <v>38.481200000000001</v>
      </c>
      <c r="O92" s="44">
        <v>49.7684</v>
      </c>
      <c r="P92" s="44">
        <v>49.7684</v>
      </c>
      <c r="Q92" s="44" t="s">
        <v>271</v>
      </c>
      <c r="R92" s="44" t="s">
        <v>271</v>
      </c>
      <c r="S92" s="44" t="s">
        <v>271</v>
      </c>
      <c r="T92" s="44" t="s">
        <v>271</v>
      </c>
      <c r="U92" s="44">
        <v>22.043500000000002</v>
      </c>
      <c r="V92" s="44">
        <v>0</v>
      </c>
      <c r="W92" s="44">
        <v>22.043500000000002</v>
      </c>
      <c r="X92" s="44">
        <v>0</v>
      </c>
      <c r="Y92" s="44">
        <v>0</v>
      </c>
      <c r="Z92" s="44">
        <v>22.043500000000002</v>
      </c>
      <c r="AA92" s="44">
        <v>22.043500000000002</v>
      </c>
      <c r="AB92" s="44">
        <v>0</v>
      </c>
      <c r="AC92" s="44">
        <v>22.043500000000002</v>
      </c>
      <c r="AD92" s="44">
        <v>0</v>
      </c>
      <c r="AE92" s="44">
        <v>0</v>
      </c>
      <c r="AF92" s="44">
        <v>22.043500000000002</v>
      </c>
      <c r="AG92" s="44">
        <v>0</v>
      </c>
      <c r="AH92" s="44">
        <v>0</v>
      </c>
      <c r="AI92" s="44" t="s">
        <v>271</v>
      </c>
      <c r="AJ92" s="44" t="s">
        <v>271</v>
      </c>
      <c r="AK92" s="44" t="s">
        <v>271</v>
      </c>
      <c r="AL92" s="44" t="s">
        <v>271</v>
      </c>
      <c r="AM92" s="44">
        <v>24.464700000000001</v>
      </c>
    </row>
    <row r="93" spans="1:39" hidden="1" outlineLevel="1">
      <c r="A93" s="8">
        <v>43040</v>
      </c>
      <c r="B93" s="44">
        <v>27.048400000000001</v>
      </c>
      <c r="C93" s="44">
        <v>27.325299999999999</v>
      </c>
      <c r="D93" s="44">
        <v>33.599299999999999</v>
      </c>
      <c r="E93" s="44">
        <v>25.860600000000002</v>
      </c>
      <c r="F93" s="44">
        <v>23.3415</v>
      </c>
      <c r="G93" s="44">
        <v>26.391400000000001</v>
      </c>
      <c r="H93" s="44">
        <v>17.643599999999999</v>
      </c>
      <c r="I93" s="44">
        <v>27.320900000000002</v>
      </c>
      <c r="J93" s="44">
        <v>33.580199999999998</v>
      </c>
      <c r="K93" s="44">
        <v>25.860600000000002</v>
      </c>
      <c r="L93" s="44">
        <v>23.3415</v>
      </c>
      <c r="M93" s="44">
        <v>26.391400000000001</v>
      </c>
      <c r="N93" s="44">
        <v>17.643599999999999</v>
      </c>
      <c r="O93" s="44">
        <v>59.978200000000001</v>
      </c>
      <c r="P93" s="44">
        <v>59.978200000000001</v>
      </c>
      <c r="Q93" s="44" t="s">
        <v>271</v>
      </c>
      <c r="R93" s="44" t="s">
        <v>271</v>
      </c>
      <c r="S93" s="44" t="s">
        <v>271</v>
      </c>
      <c r="T93" s="44" t="s">
        <v>271</v>
      </c>
      <c r="U93" s="44">
        <v>2.9975000000000001</v>
      </c>
      <c r="V93" s="44">
        <v>0</v>
      </c>
      <c r="W93" s="44">
        <v>2.9975000000000001</v>
      </c>
      <c r="X93" s="44">
        <v>2.9712999999999998</v>
      </c>
      <c r="Y93" s="44">
        <v>0</v>
      </c>
      <c r="Z93" s="44">
        <v>22.3919</v>
      </c>
      <c r="AA93" s="44">
        <v>2.9975000000000001</v>
      </c>
      <c r="AB93" s="44">
        <v>0</v>
      </c>
      <c r="AC93" s="44">
        <v>2.9975000000000001</v>
      </c>
      <c r="AD93" s="44">
        <v>2.9712999999999998</v>
      </c>
      <c r="AE93" s="44">
        <v>0</v>
      </c>
      <c r="AF93" s="44">
        <v>22.3919</v>
      </c>
      <c r="AG93" s="44">
        <v>0</v>
      </c>
      <c r="AH93" s="44">
        <v>0</v>
      </c>
      <c r="AI93" s="44" t="s">
        <v>271</v>
      </c>
      <c r="AJ93" s="44" t="s">
        <v>271</v>
      </c>
      <c r="AK93" s="44" t="s">
        <v>271</v>
      </c>
      <c r="AL93" s="44" t="s">
        <v>271</v>
      </c>
      <c r="AM93" s="44">
        <v>24.206199999999999</v>
      </c>
    </row>
    <row r="94" spans="1:39" hidden="1" outlineLevel="1">
      <c r="A94" s="8">
        <v>43070</v>
      </c>
      <c r="B94" s="44">
        <v>27.3307</v>
      </c>
      <c r="C94" s="44">
        <v>27.555199999999999</v>
      </c>
      <c r="D94" s="44">
        <v>34.552799999999998</v>
      </c>
      <c r="E94" s="44">
        <v>26.118600000000001</v>
      </c>
      <c r="F94" s="44">
        <v>23.452000000000002</v>
      </c>
      <c r="G94" s="44">
        <v>26.610499999999998</v>
      </c>
      <c r="H94" s="44">
        <v>18.441400000000002</v>
      </c>
      <c r="I94" s="44">
        <v>27.551100000000002</v>
      </c>
      <c r="J94" s="44">
        <v>34.536299999999997</v>
      </c>
      <c r="K94" s="44">
        <v>26.118600000000001</v>
      </c>
      <c r="L94" s="44">
        <v>23.452000000000002</v>
      </c>
      <c r="M94" s="44">
        <v>26.610499999999998</v>
      </c>
      <c r="N94" s="44">
        <v>18.441400000000002</v>
      </c>
      <c r="O94" s="44">
        <v>49.98</v>
      </c>
      <c r="P94" s="44">
        <v>49.98</v>
      </c>
      <c r="Q94" s="44" t="s">
        <v>271</v>
      </c>
      <c r="R94" s="44" t="s">
        <v>271</v>
      </c>
      <c r="S94" s="44" t="s">
        <v>271</v>
      </c>
      <c r="T94" s="44" t="s">
        <v>271</v>
      </c>
      <c r="U94" s="44">
        <v>22.981400000000001</v>
      </c>
      <c r="V94" s="44">
        <v>0</v>
      </c>
      <c r="W94" s="44">
        <v>22.981400000000001</v>
      </c>
      <c r="X94" s="44">
        <v>0</v>
      </c>
      <c r="Y94" s="44">
        <v>0</v>
      </c>
      <c r="Z94" s="44">
        <v>22.981400000000001</v>
      </c>
      <c r="AA94" s="44">
        <v>22.981400000000001</v>
      </c>
      <c r="AB94" s="44">
        <v>0</v>
      </c>
      <c r="AC94" s="44">
        <v>22.981400000000001</v>
      </c>
      <c r="AD94" s="44">
        <v>0</v>
      </c>
      <c r="AE94" s="44">
        <v>0</v>
      </c>
      <c r="AF94" s="44">
        <v>22.981400000000001</v>
      </c>
      <c r="AG94" s="44">
        <v>0</v>
      </c>
      <c r="AH94" s="44">
        <v>0</v>
      </c>
      <c r="AI94" s="44" t="s">
        <v>271</v>
      </c>
      <c r="AJ94" s="44" t="s">
        <v>271</v>
      </c>
      <c r="AK94" s="44" t="s">
        <v>271</v>
      </c>
      <c r="AL94" s="44" t="s">
        <v>271</v>
      </c>
      <c r="AM94" s="44">
        <v>24.470500000000001</v>
      </c>
    </row>
    <row r="95" spans="1:39" hidden="1" outlineLevel="1">
      <c r="A95" s="8">
        <v>43101</v>
      </c>
      <c r="B95" s="44">
        <v>27.571400000000001</v>
      </c>
      <c r="C95" s="44">
        <v>27.9773</v>
      </c>
      <c r="D95" s="44">
        <v>32.729999999999997</v>
      </c>
      <c r="E95" s="44">
        <v>26.2971</v>
      </c>
      <c r="F95" s="44">
        <v>25.051500000000001</v>
      </c>
      <c r="G95" s="44">
        <v>26.6846</v>
      </c>
      <c r="H95" s="44">
        <v>18.4527</v>
      </c>
      <c r="I95" s="44">
        <v>27.959800000000001</v>
      </c>
      <c r="J95" s="44">
        <v>32.677500000000002</v>
      </c>
      <c r="K95" s="44">
        <v>26.2971</v>
      </c>
      <c r="L95" s="44">
        <v>25.051500000000001</v>
      </c>
      <c r="M95" s="44">
        <v>26.6846</v>
      </c>
      <c r="N95" s="44">
        <v>18.4527</v>
      </c>
      <c r="O95" s="44">
        <v>49.986899999999999</v>
      </c>
      <c r="P95" s="44">
        <v>49.986899999999999</v>
      </c>
      <c r="Q95" s="44" t="s">
        <v>271</v>
      </c>
      <c r="R95" s="44" t="s">
        <v>271</v>
      </c>
      <c r="S95" s="44" t="s">
        <v>271</v>
      </c>
      <c r="T95" s="44" t="s">
        <v>271</v>
      </c>
      <c r="U95" s="44">
        <v>19.1113</v>
      </c>
      <c r="V95" s="44">
        <v>0</v>
      </c>
      <c r="W95" s="44">
        <v>19.1113</v>
      </c>
      <c r="X95" s="44">
        <v>0</v>
      </c>
      <c r="Y95" s="44">
        <v>0</v>
      </c>
      <c r="Z95" s="44">
        <v>19.1113</v>
      </c>
      <c r="AA95" s="44">
        <v>19.1113</v>
      </c>
      <c r="AB95" s="44">
        <v>0</v>
      </c>
      <c r="AC95" s="44">
        <v>19.1113</v>
      </c>
      <c r="AD95" s="44">
        <v>0</v>
      </c>
      <c r="AE95" s="44">
        <v>0</v>
      </c>
      <c r="AF95" s="44">
        <v>19.1113</v>
      </c>
      <c r="AG95" s="44">
        <v>0</v>
      </c>
      <c r="AH95" s="44">
        <v>0</v>
      </c>
      <c r="AI95" s="44" t="s">
        <v>271</v>
      </c>
      <c r="AJ95" s="44" t="s">
        <v>271</v>
      </c>
      <c r="AK95" s="44" t="s">
        <v>271</v>
      </c>
      <c r="AL95" s="44" t="s">
        <v>271</v>
      </c>
      <c r="AM95" s="44">
        <v>23.343699999999998</v>
      </c>
    </row>
    <row r="96" spans="1:39" hidden="1" outlineLevel="1">
      <c r="A96" s="8">
        <v>43132</v>
      </c>
      <c r="B96" s="44">
        <v>27.6936</v>
      </c>
      <c r="C96" s="44">
        <v>28.264800000000001</v>
      </c>
      <c r="D96" s="44">
        <v>34.9208</v>
      </c>
      <c r="E96" s="44">
        <v>26.995999999999999</v>
      </c>
      <c r="F96" s="44">
        <v>23.7334</v>
      </c>
      <c r="G96" s="44">
        <v>27.526499999999999</v>
      </c>
      <c r="H96" s="44">
        <v>30.230899999999998</v>
      </c>
      <c r="I96" s="44">
        <v>28.264800000000001</v>
      </c>
      <c r="J96" s="44">
        <v>34.9208</v>
      </c>
      <c r="K96" s="44">
        <v>26.995999999999999</v>
      </c>
      <c r="L96" s="44">
        <v>23.7334</v>
      </c>
      <c r="M96" s="44">
        <v>27.526499999999999</v>
      </c>
      <c r="N96" s="44">
        <v>30.230899999999998</v>
      </c>
      <c r="O96" s="44">
        <v>36.5</v>
      </c>
      <c r="P96" s="44">
        <v>36.5</v>
      </c>
      <c r="Q96" s="44" t="s">
        <v>271</v>
      </c>
      <c r="R96" s="44" t="s">
        <v>271</v>
      </c>
      <c r="S96" s="44" t="s">
        <v>271</v>
      </c>
      <c r="T96" s="44" t="s">
        <v>271</v>
      </c>
      <c r="U96" s="44">
        <v>19.9085</v>
      </c>
      <c r="V96" s="44">
        <v>0</v>
      </c>
      <c r="W96" s="44">
        <v>19.9085</v>
      </c>
      <c r="X96" s="44">
        <v>0</v>
      </c>
      <c r="Y96" s="44">
        <v>19.899999999999999</v>
      </c>
      <c r="Z96" s="44">
        <v>25.562899999999999</v>
      </c>
      <c r="AA96" s="44">
        <v>19.9085</v>
      </c>
      <c r="AB96" s="44">
        <v>0</v>
      </c>
      <c r="AC96" s="44">
        <v>19.9085</v>
      </c>
      <c r="AD96" s="44">
        <v>0</v>
      </c>
      <c r="AE96" s="44">
        <v>19.899999999999999</v>
      </c>
      <c r="AF96" s="44">
        <v>25.562899999999999</v>
      </c>
      <c r="AG96" s="44">
        <v>0</v>
      </c>
      <c r="AH96" s="44">
        <v>0</v>
      </c>
      <c r="AI96" s="44" t="s">
        <v>271</v>
      </c>
      <c r="AJ96" s="44" t="s">
        <v>271</v>
      </c>
      <c r="AK96" s="44" t="s">
        <v>271</v>
      </c>
      <c r="AL96" s="44" t="s">
        <v>271</v>
      </c>
      <c r="AM96" s="44">
        <v>22.870100000000001</v>
      </c>
    </row>
    <row r="97" spans="1:39" hidden="1" outlineLevel="1">
      <c r="A97" s="8">
        <v>43160</v>
      </c>
      <c r="B97" s="44">
        <v>27.333400000000001</v>
      </c>
      <c r="C97" s="44">
        <v>28.1493</v>
      </c>
      <c r="D97" s="44">
        <v>33.501300000000001</v>
      </c>
      <c r="E97" s="44">
        <v>26.8017</v>
      </c>
      <c r="F97" s="44">
        <v>23.772200000000002</v>
      </c>
      <c r="G97" s="44">
        <v>27.2654</v>
      </c>
      <c r="H97" s="44">
        <v>29.069400000000002</v>
      </c>
      <c r="I97" s="44">
        <v>28.1462</v>
      </c>
      <c r="J97" s="44">
        <v>33.489699999999999</v>
      </c>
      <c r="K97" s="44">
        <v>26.8017</v>
      </c>
      <c r="L97" s="44">
        <v>23.772200000000002</v>
      </c>
      <c r="M97" s="44">
        <v>27.2654</v>
      </c>
      <c r="N97" s="44">
        <v>29.069400000000002</v>
      </c>
      <c r="O97" s="44">
        <v>49.4499</v>
      </c>
      <c r="P97" s="44">
        <v>49.4499</v>
      </c>
      <c r="Q97" s="44" t="s">
        <v>271</v>
      </c>
      <c r="R97" s="44" t="s">
        <v>271</v>
      </c>
      <c r="S97" s="44" t="s">
        <v>271</v>
      </c>
      <c r="T97" s="44" t="s">
        <v>271</v>
      </c>
      <c r="U97" s="44">
        <v>9.8270999999999997</v>
      </c>
      <c r="V97" s="44">
        <v>0</v>
      </c>
      <c r="W97" s="44">
        <v>9.8270999999999997</v>
      </c>
      <c r="X97" s="44">
        <v>2.2953000000000001</v>
      </c>
      <c r="Y97" s="44">
        <v>0</v>
      </c>
      <c r="Z97" s="44">
        <v>19.946100000000001</v>
      </c>
      <c r="AA97" s="44">
        <v>9.8270999999999997</v>
      </c>
      <c r="AB97" s="44">
        <v>0</v>
      </c>
      <c r="AC97" s="44">
        <v>9.8270999999999997</v>
      </c>
      <c r="AD97" s="44">
        <v>2.2953000000000001</v>
      </c>
      <c r="AE97" s="44">
        <v>0</v>
      </c>
      <c r="AF97" s="44">
        <v>19.946100000000001</v>
      </c>
      <c r="AG97" s="44">
        <v>0</v>
      </c>
      <c r="AH97" s="44">
        <v>0</v>
      </c>
      <c r="AI97" s="44" t="s">
        <v>271</v>
      </c>
      <c r="AJ97" s="44" t="s">
        <v>271</v>
      </c>
      <c r="AK97" s="44" t="s">
        <v>271</v>
      </c>
      <c r="AL97" s="44" t="s">
        <v>271</v>
      </c>
      <c r="AM97" s="44">
        <v>21.867799999999999</v>
      </c>
    </row>
    <row r="98" spans="1:39" hidden="1" outlineLevel="1">
      <c r="A98" s="8">
        <v>43191</v>
      </c>
      <c r="B98" s="44">
        <v>27.391999999999999</v>
      </c>
      <c r="C98" s="44">
        <v>27.976299999999998</v>
      </c>
      <c r="D98" s="44">
        <v>34.284500000000001</v>
      </c>
      <c r="E98" s="44">
        <v>26.5566</v>
      </c>
      <c r="F98" s="44">
        <v>25.184000000000001</v>
      </c>
      <c r="G98" s="44">
        <v>26.998999999999999</v>
      </c>
      <c r="H98" s="44">
        <v>17.792899999999999</v>
      </c>
      <c r="I98" s="44">
        <v>27.9496</v>
      </c>
      <c r="J98" s="44">
        <v>34.180300000000003</v>
      </c>
      <c r="K98" s="44">
        <v>26.5566</v>
      </c>
      <c r="L98" s="44">
        <v>25.184000000000001</v>
      </c>
      <c r="M98" s="44">
        <v>26.998999999999999</v>
      </c>
      <c r="N98" s="44">
        <v>17.792899999999999</v>
      </c>
      <c r="O98" s="44">
        <v>49.997300000000003</v>
      </c>
      <c r="P98" s="44">
        <v>49.997300000000003</v>
      </c>
      <c r="Q98" s="44" t="s">
        <v>271</v>
      </c>
      <c r="R98" s="44" t="s">
        <v>271</v>
      </c>
      <c r="S98" s="44" t="s">
        <v>271</v>
      </c>
      <c r="T98" s="44" t="s">
        <v>271</v>
      </c>
      <c r="U98" s="44">
        <v>19.996200000000002</v>
      </c>
      <c r="V98" s="44">
        <v>0</v>
      </c>
      <c r="W98" s="44">
        <v>19.996200000000002</v>
      </c>
      <c r="X98" s="44">
        <v>0</v>
      </c>
      <c r="Y98" s="44">
        <v>0</v>
      </c>
      <c r="Z98" s="44">
        <v>19.996200000000002</v>
      </c>
      <c r="AA98" s="44">
        <v>19.996200000000002</v>
      </c>
      <c r="AB98" s="44">
        <v>0</v>
      </c>
      <c r="AC98" s="44">
        <v>19.996200000000002</v>
      </c>
      <c r="AD98" s="44">
        <v>0</v>
      </c>
      <c r="AE98" s="44">
        <v>0</v>
      </c>
      <c r="AF98" s="44">
        <v>19.996200000000002</v>
      </c>
      <c r="AG98" s="44">
        <v>0</v>
      </c>
      <c r="AH98" s="44">
        <v>0</v>
      </c>
      <c r="AI98" s="44" t="s">
        <v>271</v>
      </c>
      <c r="AJ98" s="44" t="s">
        <v>271</v>
      </c>
      <c r="AK98" s="44" t="s">
        <v>271</v>
      </c>
      <c r="AL98" s="44" t="s">
        <v>271</v>
      </c>
      <c r="AM98" s="44">
        <v>21.928699999999999</v>
      </c>
    </row>
    <row r="99" spans="1:39" hidden="1" outlineLevel="1">
      <c r="A99" s="8">
        <v>43221</v>
      </c>
      <c r="B99" s="44">
        <v>25.299499999999998</v>
      </c>
      <c r="C99" s="44">
        <v>25.649799999999999</v>
      </c>
      <c r="D99" s="44">
        <v>32.668799999999997</v>
      </c>
      <c r="E99" s="44">
        <v>23.6768</v>
      </c>
      <c r="F99" s="44">
        <v>24.908300000000001</v>
      </c>
      <c r="G99" s="44">
        <v>23.5304</v>
      </c>
      <c r="H99" s="44">
        <v>21.4559</v>
      </c>
      <c r="I99" s="44">
        <v>25.649799999999999</v>
      </c>
      <c r="J99" s="44">
        <v>32.668799999999997</v>
      </c>
      <c r="K99" s="44">
        <v>23.6768</v>
      </c>
      <c r="L99" s="44">
        <v>24.908300000000001</v>
      </c>
      <c r="M99" s="44">
        <v>23.5304</v>
      </c>
      <c r="N99" s="44">
        <v>21.4559</v>
      </c>
      <c r="O99" s="44">
        <v>36.5</v>
      </c>
      <c r="P99" s="44">
        <v>36.5</v>
      </c>
      <c r="Q99" s="44" t="s">
        <v>271</v>
      </c>
      <c r="R99" s="44" t="s">
        <v>271</v>
      </c>
      <c r="S99" s="44" t="s">
        <v>271</v>
      </c>
      <c r="T99" s="44" t="s">
        <v>271</v>
      </c>
      <c r="U99" s="44">
        <v>22.318999999999999</v>
      </c>
      <c r="V99" s="44">
        <v>0</v>
      </c>
      <c r="W99" s="44">
        <v>22.318999999999999</v>
      </c>
      <c r="X99" s="44">
        <v>0</v>
      </c>
      <c r="Y99" s="44">
        <v>0</v>
      </c>
      <c r="Z99" s="44">
        <v>22.318999999999999</v>
      </c>
      <c r="AA99" s="44">
        <v>22.318999999999999</v>
      </c>
      <c r="AB99" s="44">
        <v>0</v>
      </c>
      <c r="AC99" s="44">
        <v>22.318999999999999</v>
      </c>
      <c r="AD99" s="44">
        <v>0</v>
      </c>
      <c r="AE99" s="44">
        <v>0</v>
      </c>
      <c r="AF99" s="44">
        <v>22.318999999999999</v>
      </c>
      <c r="AG99" s="44">
        <v>0</v>
      </c>
      <c r="AH99" s="44">
        <v>0</v>
      </c>
      <c r="AI99" s="44" t="s">
        <v>271</v>
      </c>
      <c r="AJ99" s="44" t="s">
        <v>271</v>
      </c>
      <c r="AK99" s="44" t="s">
        <v>271</v>
      </c>
      <c r="AL99" s="44" t="s">
        <v>271</v>
      </c>
      <c r="AM99" s="44">
        <v>22.4938</v>
      </c>
    </row>
    <row r="100" spans="1:39" hidden="1" outlineLevel="1">
      <c r="A100" s="8">
        <v>43252</v>
      </c>
      <c r="B100" s="44">
        <v>27.5243</v>
      </c>
      <c r="C100" s="44">
        <v>27.937899999999999</v>
      </c>
      <c r="D100" s="44">
        <v>35.288200000000003</v>
      </c>
      <c r="E100" s="44">
        <v>26.3858</v>
      </c>
      <c r="F100" s="44">
        <v>23.302700000000002</v>
      </c>
      <c r="G100" s="44">
        <v>27.215499999999999</v>
      </c>
      <c r="H100" s="44">
        <v>16.776599999999998</v>
      </c>
      <c r="I100" s="44">
        <v>27.929400000000001</v>
      </c>
      <c r="J100" s="44">
        <v>35.255499999999998</v>
      </c>
      <c r="K100" s="44">
        <v>26.3858</v>
      </c>
      <c r="L100" s="44">
        <v>23.302700000000002</v>
      </c>
      <c r="M100" s="44">
        <v>27.215499999999999</v>
      </c>
      <c r="N100" s="44">
        <v>16.776599999999998</v>
      </c>
      <c r="O100" s="44">
        <v>50</v>
      </c>
      <c r="P100" s="44">
        <v>50</v>
      </c>
      <c r="Q100" s="44" t="s">
        <v>271</v>
      </c>
      <c r="R100" s="44" t="s">
        <v>271</v>
      </c>
      <c r="S100" s="44" t="s">
        <v>271</v>
      </c>
      <c r="T100" s="44" t="s">
        <v>271</v>
      </c>
      <c r="U100" s="44">
        <v>19.904900000000001</v>
      </c>
      <c r="V100" s="44">
        <v>0</v>
      </c>
      <c r="W100" s="44">
        <v>19.904900000000001</v>
      </c>
      <c r="X100" s="44">
        <v>0</v>
      </c>
      <c r="Y100" s="44">
        <v>0</v>
      </c>
      <c r="Z100" s="44">
        <v>19.904900000000001</v>
      </c>
      <c r="AA100" s="44">
        <v>19.904900000000001</v>
      </c>
      <c r="AB100" s="44">
        <v>0</v>
      </c>
      <c r="AC100" s="44">
        <v>19.904900000000001</v>
      </c>
      <c r="AD100" s="44">
        <v>0</v>
      </c>
      <c r="AE100" s="44">
        <v>0</v>
      </c>
      <c r="AF100" s="44">
        <v>19.904900000000001</v>
      </c>
      <c r="AG100" s="44">
        <v>0</v>
      </c>
      <c r="AH100" s="44">
        <v>0</v>
      </c>
      <c r="AI100" s="44" t="s">
        <v>271</v>
      </c>
      <c r="AJ100" s="44" t="s">
        <v>271</v>
      </c>
      <c r="AK100" s="44" t="s">
        <v>271</v>
      </c>
      <c r="AL100" s="44" t="s">
        <v>271</v>
      </c>
      <c r="AM100" s="44">
        <v>24.3292</v>
      </c>
    </row>
    <row r="101" spans="1:39" hidden="1" outlineLevel="1">
      <c r="A101" s="8">
        <v>43282</v>
      </c>
      <c r="B101" s="44">
        <v>28.3034</v>
      </c>
      <c r="C101" s="44">
        <v>28.9969</v>
      </c>
      <c r="D101" s="44">
        <v>35.144500000000001</v>
      </c>
      <c r="E101" s="44">
        <v>27.2165</v>
      </c>
      <c r="F101" s="44">
        <v>23.733799999999999</v>
      </c>
      <c r="G101" s="44">
        <v>28.1904</v>
      </c>
      <c r="H101" s="44">
        <v>31.521799999999999</v>
      </c>
      <c r="I101" s="44">
        <v>28.996099999999998</v>
      </c>
      <c r="J101" s="44">
        <v>35.142299999999999</v>
      </c>
      <c r="K101" s="44">
        <v>27.2165</v>
      </c>
      <c r="L101" s="44">
        <v>23.733799999999999</v>
      </c>
      <c r="M101" s="44">
        <v>28.1904</v>
      </c>
      <c r="N101" s="44">
        <v>31.521799999999999</v>
      </c>
      <c r="O101" s="44">
        <v>45.910299999999999</v>
      </c>
      <c r="P101" s="44">
        <v>45.910299999999999</v>
      </c>
      <c r="Q101" s="44">
        <v>0</v>
      </c>
      <c r="R101" s="44" t="s">
        <v>271</v>
      </c>
      <c r="S101" s="44" t="s">
        <v>271</v>
      </c>
      <c r="T101" s="44">
        <v>0</v>
      </c>
      <c r="U101" s="44">
        <v>6.0521000000000003</v>
      </c>
      <c r="V101" s="44">
        <v>0</v>
      </c>
      <c r="W101" s="44">
        <v>6.0521000000000003</v>
      </c>
      <c r="X101" s="44">
        <v>0</v>
      </c>
      <c r="Y101" s="44">
        <v>0</v>
      </c>
      <c r="Z101" s="44">
        <v>19.421500000000002</v>
      </c>
      <c r="AA101" s="44">
        <v>5.9039999999999999</v>
      </c>
      <c r="AB101" s="44">
        <v>0</v>
      </c>
      <c r="AC101" s="44">
        <v>5.9039999999999999</v>
      </c>
      <c r="AD101" s="44">
        <v>0</v>
      </c>
      <c r="AE101" s="44">
        <v>0</v>
      </c>
      <c r="AF101" s="44">
        <v>19.5974</v>
      </c>
      <c r="AG101" s="44">
        <v>15.9</v>
      </c>
      <c r="AH101" s="44">
        <v>0</v>
      </c>
      <c r="AI101" s="44">
        <v>15.9</v>
      </c>
      <c r="AJ101" s="44" t="s">
        <v>271</v>
      </c>
      <c r="AK101" s="44" t="s">
        <v>271</v>
      </c>
      <c r="AL101" s="44">
        <v>15.9</v>
      </c>
      <c r="AM101" s="44">
        <v>25.252700000000001</v>
      </c>
    </row>
    <row r="102" spans="1:39" hidden="1" outlineLevel="1">
      <c r="A102" s="8">
        <v>43313</v>
      </c>
      <c r="B102" s="44">
        <v>27.712399999999999</v>
      </c>
      <c r="C102" s="44">
        <v>28.472000000000001</v>
      </c>
      <c r="D102" s="44">
        <v>34.2164</v>
      </c>
      <c r="E102" s="44">
        <v>26.6099</v>
      </c>
      <c r="F102" s="44">
        <v>23.150500000000001</v>
      </c>
      <c r="G102" s="44">
        <v>27.815799999999999</v>
      </c>
      <c r="H102" s="44">
        <v>26.7149</v>
      </c>
      <c r="I102" s="44">
        <v>28.472000000000001</v>
      </c>
      <c r="J102" s="44">
        <v>34.2164</v>
      </c>
      <c r="K102" s="44">
        <v>26.6099</v>
      </c>
      <c r="L102" s="44">
        <v>23.150500000000001</v>
      </c>
      <c r="M102" s="44">
        <v>27.815799999999999</v>
      </c>
      <c r="N102" s="44">
        <v>26.7149</v>
      </c>
      <c r="O102" s="44">
        <v>36.5</v>
      </c>
      <c r="P102" s="44">
        <v>36.5</v>
      </c>
      <c r="Q102" s="44">
        <v>0</v>
      </c>
      <c r="R102" s="44">
        <v>0</v>
      </c>
      <c r="S102" s="44" t="s">
        <v>271</v>
      </c>
      <c r="T102" s="44" t="s">
        <v>271</v>
      </c>
      <c r="U102" s="44">
        <v>15.7875</v>
      </c>
      <c r="V102" s="44">
        <v>0</v>
      </c>
      <c r="W102" s="44">
        <v>15.7875</v>
      </c>
      <c r="X102" s="44">
        <v>0</v>
      </c>
      <c r="Y102" s="44">
        <v>0</v>
      </c>
      <c r="Z102" s="44">
        <v>15.7875</v>
      </c>
      <c r="AA102" s="44">
        <v>15.7875</v>
      </c>
      <c r="AB102" s="44">
        <v>0</v>
      </c>
      <c r="AC102" s="44">
        <v>15.7875</v>
      </c>
      <c r="AD102" s="44">
        <v>0</v>
      </c>
      <c r="AE102" s="44">
        <v>0</v>
      </c>
      <c r="AF102" s="44">
        <v>15.7875</v>
      </c>
      <c r="AG102" s="44">
        <v>0</v>
      </c>
      <c r="AH102" s="44">
        <v>0</v>
      </c>
      <c r="AI102" s="44">
        <v>0</v>
      </c>
      <c r="AJ102" s="44">
        <v>0</v>
      </c>
      <c r="AK102" s="44" t="s">
        <v>271</v>
      </c>
      <c r="AL102" s="44" t="s">
        <v>271</v>
      </c>
      <c r="AM102" s="44">
        <v>23.637</v>
      </c>
    </row>
    <row r="103" spans="1:39" hidden="1" outlineLevel="1">
      <c r="A103" s="8">
        <v>43344</v>
      </c>
      <c r="B103" s="44">
        <v>28.541699999999999</v>
      </c>
      <c r="C103" s="44">
        <v>29.176500000000001</v>
      </c>
      <c r="D103" s="44">
        <v>35.8476</v>
      </c>
      <c r="E103" s="44">
        <v>27.4526</v>
      </c>
      <c r="F103" s="44">
        <v>24.8706</v>
      </c>
      <c r="G103" s="44">
        <v>28.437999999999999</v>
      </c>
      <c r="H103" s="44">
        <v>19.310400000000001</v>
      </c>
      <c r="I103" s="44">
        <v>29.229800000000001</v>
      </c>
      <c r="J103" s="44">
        <v>35.840899999999998</v>
      </c>
      <c r="K103" s="44">
        <v>27.513400000000001</v>
      </c>
      <c r="L103" s="44">
        <v>24.8706</v>
      </c>
      <c r="M103" s="44">
        <v>28.437999999999999</v>
      </c>
      <c r="N103" s="44">
        <v>30.248699999999999</v>
      </c>
      <c r="O103" s="44">
        <v>16.157699999999998</v>
      </c>
      <c r="P103" s="44">
        <v>51.892099999999999</v>
      </c>
      <c r="Q103" s="44">
        <v>15.4</v>
      </c>
      <c r="R103" s="44" t="s">
        <v>271</v>
      </c>
      <c r="S103" s="44" t="s">
        <v>271</v>
      </c>
      <c r="T103" s="44">
        <v>15.4</v>
      </c>
      <c r="U103" s="44">
        <v>19.735399999999998</v>
      </c>
      <c r="V103" s="44">
        <v>0</v>
      </c>
      <c r="W103" s="44">
        <v>19.735399999999998</v>
      </c>
      <c r="X103" s="44">
        <v>0</v>
      </c>
      <c r="Y103" s="44">
        <v>0</v>
      </c>
      <c r="Z103" s="44">
        <v>19.735399999999998</v>
      </c>
      <c r="AA103" s="44">
        <v>19.735399999999998</v>
      </c>
      <c r="AB103" s="44">
        <v>0</v>
      </c>
      <c r="AC103" s="44">
        <v>19.735399999999998</v>
      </c>
      <c r="AD103" s="44">
        <v>0</v>
      </c>
      <c r="AE103" s="44">
        <v>0</v>
      </c>
      <c r="AF103" s="44">
        <v>19.735399999999998</v>
      </c>
      <c r="AG103" s="44">
        <v>0</v>
      </c>
      <c r="AH103" s="44">
        <v>0</v>
      </c>
      <c r="AI103" s="44">
        <v>0</v>
      </c>
      <c r="AJ103" s="44" t="s">
        <v>271</v>
      </c>
      <c r="AK103" s="44" t="s">
        <v>271</v>
      </c>
      <c r="AL103" s="44">
        <v>0</v>
      </c>
      <c r="AM103" s="44">
        <v>25.448799999999999</v>
      </c>
    </row>
    <row r="104" spans="1:39" hidden="1" outlineLevel="1">
      <c r="A104" s="8">
        <v>43374</v>
      </c>
      <c r="B104" s="44">
        <v>30.240300000000001</v>
      </c>
      <c r="C104" s="44">
        <v>31.443100000000001</v>
      </c>
      <c r="D104" s="44">
        <v>46.570599999999999</v>
      </c>
      <c r="E104" s="44">
        <v>28.849599999999999</v>
      </c>
      <c r="F104" s="44">
        <v>30.725899999999999</v>
      </c>
      <c r="G104" s="44">
        <v>28.0642</v>
      </c>
      <c r="H104" s="44">
        <v>15.303000000000001</v>
      </c>
      <c r="I104" s="44">
        <v>31.4406</v>
      </c>
      <c r="J104" s="44">
        <v>46.562899999999999</v>
      </c>
      <c r="K104" s="44">
        <v>28.849599999999999</v>
      </c>
      <c r="L104" s="44">
        <v>30.725899999999999</v>
      </c>
      <c r="M104" s="44">
        <v>28.0642</v>
      </c>
      <c r="N104" s="44">
        <v>15.303000000000001</v>
      </c>
      <c r="O104" s="44">
        <v>59.6008</v>
      </c>
      <c r="P104" s="44">
        <v>59.6008</v>
      </c>
      <c r="Q104" s="44" t="s">
        <v>271</v>
      </c>
      <c r="R104" s="44" t="s">
        <v>271</v>
      </c>
      <c r="S104" s="44" t="s">
        <v>271</v>
      </c>
      <c r="T104" s="44" t="s">
        <v>271</v>
      </c>
      <c r="U104" s="44">
        <v>18.792999999999999</v>
      </c>
      <c r="V104" s="44">
        <v>0</v>
      </c>
      <c r="W104" s="44">
        <v>18.792999999999999</v>
      </c>
      <c r="X104" s="44">
        <v>0</v>
      </c>
      <c r="Y104" s="44">
        <v>17.899999999999999</v>
      </c>
      <c r="Z104" s="44">
        <v>19.770900000000001</v>
      </c>
      <c r="AA104" s="44">
        <v>18.792999999999999</v>
      </c>
      <c r="AB104" s="44">
        <v>0</v>
      </c>
      <c r="AC104" s="44">
        <v>18.792999999999999</v>
      </c>
      <c r="AD104" s="44">
        <v>0</v>
      </c>
      <c r="AE104" s="44">
        <v>17.899999999999999</v>
      </c>
      <c r="AF104" s="44">
        <v>19.770900000000001</v>
      </c>
      <c r="AG104" s="44">
        <v>0</v>
      </c>
      <c r="AH104" s="44">
        <v>0</v>
      </c>
      <c r="AI104" s="44" t="s">
        <v>271</v>
      </c>
      <c r="AJ104" s="44" t="s">
        <v>271</v>
      </c>
      <c r="AK104" s="44" t="s">
        <v>271</v>
      </c>
      <c r="AL104" s="44" t="s">
        <v>271</v>
      </c>
      <c r="AM104" s="44">
        <v>24.499700000000001</v>
      </c>
    </row>
    <row r="105" spans="1:39" hidden="1" outlineLevel="1">
      <c r="A105" s="8">
        <v>43405</v>
      </c>
      <c r="B105" s="44">
        <v>30.760200000000001</v>
      </c>
      <c r="C105" s="44">
        <v>31.500900000000001</v>
      </c>
      <c r="D105" s="44">
        <v>51.774900000000002</v>
      </c>
      <c r="E105" s="44">
        <v>30.1281</v>
      </c>
      <c r="F105" s="44">
        <v>33.154600000000002</v>
      </c>
      <c r="G105" s="44">
        <v>28.1555</v>
      </c>
      <c r="H105" s="44">
        <v>17.379100000000001</v>
      </c>
      <c r="I105" s="44">
        <v>31.5002</v>
      </c>
      <c r="J105" s="44">
        <v>51.7761</v>
      </c>
      <c r="K105" s="44">
        <v>30.1281</v>
      </c>
      <c r="L105" s="44">
        <v>33.154600000000002</v>
      </c>
      <c r="M105" s="44">
        <v>28.1555</v>
      </c>
      <c r="N105" s="44">
        <v>17.379100000000001</v>
      </c>
      <c r="O105" s="44">
        <v>49.823999999999998</v>
      </c>
      <c r="P105" s="44">
        <v>49.823999999999998</v>
      </c>
      <c r="Q105" s="44" t="s">
        <v>271</v>
      </c>
      <c r="R105" s="44" t="s">
        <v>271</v>
      </c>
      <c r="S105" s="44" t="s">
        <v>271</v>
      </c>
      <c r="T105" s="44" t="s">
        <v>271</v>
      </c>
      <c r="U105" s="44">
        <v>18.309699999999999</v>
      </c>
      <c r="V105" s="44">
        <v>0</v>
      </c>
      <c r="W105" s="44">
        <v>18.309699999999999</v>
      </c>
      <c r="X105" s="44">
        <v>0</v>
      </c>
      <c r="Y105" s="44">
        <v>0</v>
      </c>
      <c r="Z105" s="44">
        <v>18.309699999999999</v>
      </c>
      <c r="AA105" s="44">
        <v>18.309699999999999</v>
      </c>
      <c r="AB105" s="44">
        <v>0</v>
      </c>
      <c r="AC105" s="44">
        <v>18.309699999999999</v>
      </c>
      <c r="AD105" s="44">
        <v>0</v>
      </c>
      <c r="AE105" s="44">
        <v>0</v>
      </c>
      <c r="AF105" s="44">
        <v>18.309699999999999</v>
      </c>
      <c r="AG105" s="44">
        <v>0</v>
      </c>
      <c r="AH105" s="44">
        <v>0</v>
      </c>
      <c r="AI105" s="44" t="s">
        <v>271</v>
      </c>
      <c r="AJ105" s="44" t="s">
        <v>271</v>
      </c>
      <c r="AK105" s="44" t="s">
        <v>271</v>
      </c>
      <c r="AL105" s="44" t="s">
        <v>271</v>
      </c>
      <c r="AM105" s="44">
        <v>25.973199999999999</v>
      </c>
    </row>
    <row r="106" spans="1:39" hidden="1" outlineLevel="1">
      <c r="A106" s="8">
        <v>43435</v>
      </c>
      <c r="B106" s="44">
        <v>31.314599999999999</v>
      </c>
      <c r="C106" s="44">
        <v>32.342599999999997</v>
      </c>
      <c r="D106" s="44">
        <v>51.952300000000001</v>
      </c>
      <c r="E106" s="44">
        <v>30.5428</v>
      </c>
      <c r="F106" s="44">
        <v>34.176099999999998</v>
      </c>
      <c r="G106" s="44">
        <v>28.5318</v>
      </c>
      <c r="H106" s="44">
        <v>16.631499999999999</v>
      </c>
      <c r="I106" s="44">
        <v>32.340600000000002</v>
      </c>
      <c r="J106" s="44">
        <v>51.954900000000002</v>
      </c>
      <c r="K106" s="44">
        <v>30.5428</v>
      </c>
      <c r="L106" s="44">
        <v>34.176099999999998</v>
      </c>
      <c r="M106" s="44">
        <v>28.5318</v>
      </c>
      <c r="N106" s="44">
        <v>16.631499999999999</v>
      </c>
      <c r="O106" s="44">
        <v>50</v>
      </c>
      <c r="P106" s="44">
        <v>50</v>
      </c>
      <c r="Q106" s="44" t="s">
        <v>271</v>
      </c>
      <c r="R106" s="44" t="s">
        <v>271</v>
      </c>
      <c r="S106" s="44" t="s">
        <v>271</v>
      </c>
      <c r="T106" s="44" t="s">
        <v>271</v>
      </c>
      <c r="U106" s="44">
        <v>18.193200000000001</v>
      </c>
      <c r="V106" s="44">
        <v>0</v>
      </c>
      <c r="W106" s="44">
        <v>18.193200000000001</v>
      </c>
      <c r="X106" s="44">
        <v>0</v>
      </c>
      <c r="Y106" s="44">
        <v>0</v>
      </c>
      <c r="Z106" s="44">
        <v>18.193200000000001</v>
      </c>
      <c r="AA106" s="44">
        <v>18.193200000000001</v>
      </c>
      <c r="AB106" s="44">
        <v>0</v>
      </c>
      <c r="AC106" s="44">
        <v>18.193200000000001</v>
      </c>
      <c r="AD106" s="44">
        <v>0</v>
      </c>
      <c r="AE106" s="44">
        <v>0</v>
      </c>
      <c r="AF106" s="44">
        <v>18.193200000000001</v>
      </c>
      <c r="AG106" s="44">
        <v>0</v>
      </c>
      <c r="AH106" s="44">
        <v>0</v>
      </c>
      <c r="AI106" s="44" t="s">
        <v>271</v>
      </c>
      <c r="AJ106" s="44" t="s">
        <v>271</v>
      </c>
      <c r="AK106" s="44" t="s">
        <v>271</v>
      </c>
      <c r="AL106" s="44" t="s">
        <v>271</v>
      </c>
      <c r="AM106" s="44">
        <v>26.052399999999999</v>
      </c>
    </row>
    <row r="107" spans="1:39" hidden="1" outlineLevel="1">
      <c r="A107" s="8">
        <v>43466</v>
      </c>
      <c r="B107" s="44">
        <v>32.9358</v>
      </c>
      <c r="C107" s="44">
        <v>34.530200000000001</v>
      </c>
      <c r="D107" s="44">
        <v>52.315300000000001</v>
      </c>
      <c r="E107" s="44">
        <v>32.671700000000001</v>
      </c>
      <c r="F107" s="44">
        <v>36.294899999999998</v>
      </c>
      <c r="G107" s="44">
        <v>28.382200000000001</v>
      </c>
      <c r="H107" s="44">
        <v>36.213900000000002</v>
      </c>
      <c r="I107" s="44">
        <v>34.526000000000003</v>
      </c>
      <c r="J107" s="44">
        <v>52.313899999999997</v>
      </c>
      <c r="K107" s="44">
        <v>32.671700000000001</v>
      </c>
      <c r="L107" s="44">
        <v>36.294899999999998</v>
      </c>
      <c r="M107" s="44">
        <v>28.382200000000001</v>
      </c>
      <c r="N107" s="44">
        <v>36.213900000000002</v>
      </c>
      <c r="O107" s="44">
        <v>52.898299999999999</v>
      </c>
      <c r="P107" s="44">
        <v>52.898299999999999</v>
      </c>
      <c r="Q107" s="44" t="s">
        <v>271</v>
      </c>
      <c r="R107" s="44" t="s">
        <v>271</v>
      </c>
      <c r="S107" s="44" t="s">
        <v>271</v>
      </c>
      <c r="T107" s="44" t="s">
        <v>271</v>
      </c>
      <c r="U107" s="44">
        <v>15.4183</v>
      </c>
      <c r="V107" s="44">
        <v>0</v>
      </c>
      <c r="W107" s="44">
        <v>15.4183</v>
      </c>
      <c r="X107" s="44">
        <v>0</v>
      </c>
      <c r="Y107" s="44">
        <v>20</v>
      </c>
      <c r="Z107" s="44">
        <v>15.4175</v>
      </c>
      <c r="AA107" s="44">
        <v>15.4183</v>
      </c>
      <c r="AB107" s="44">
        <v>0</v>
      </c>
      <c r="AC107" s="44">
        <v>15.4183</v>
      </c>
      <c r="AD107" s="44">
        <v>0</v>
      </c>
      <c r="AE107" s="44">
        <v>20</v>
      </c>
      <c r="AF107" s="44">
        <v>15.4175</v>
      </c>
      <c r="AG107" s="44">
        <v>0</v>
      </c>
      <c r="AH107" s="44">
        <v>0</v>
      </c>
      <c r="AI107" s="44" t="s">
        <v>271</v>
      </c>
      <c r="AJ107" s="44" t="s">
        <v>271</v>
      </c>
      <c r="AK107" s="44" t="s">
        <v>271</v>
      </c>
      <c r="AL107" s="44" t="s">
        <v>271</v>
      </c>
      <c r="AM107" s="44">
        <v>26.045300000000001</v>
      </c>
    </row>
    <row r="108" spans="1:39" hidden="1" outlineLevel="1">
      <c r="A108" s="8">
        <v>43497</v>
      </c>
      <c r="B108" s="44">
        <v>32.5672</v>
      </c>
      <c r="C108" s="44">
        <v>33.788699999999999</v>
      </c>
      <c r="D108" s="44">
        <v>52.890099999999997</v>
      </c>
      <c r="E108" s="44">
        <v>31.449200000000001</v>
      </c>
      <c r="F108" s="44">
        <v>34.894599999999997</v>
      </c>
      <c r="G108" s="44">
        <v>28.5869</v>
      </c>
      <c r="H108" s="44">
        <v>30.271799999999999</v>
      </c>
      <c r="I108" s="44">
        <v>33.784300000000002</v>
      </c>
      <c r="J108" s="44">
        <v>52.895600000000002</v>
      </c>
      <c r="K108" s="44">
        <v>31.449200000000001</v>
      </c>
      <c r="L108" s="44">
        <v>34.894599999999997</v>
      </c>
      <c r="M108" s="44">
        <v>28.5869</v>
      </c>
      <c r="N108" s="44">
        <v>30.271799999999999</v>
      </c>
      <c r="O108" s="44">
        <v>50.648600000000002</v>
      </c>
      <c r="P108" s="44">
        <v>50.648600000000002</v>
      </c>
      <c r="Q108" s="44" t="s">
        <v>271</v>
      </c>
      <c r="R108" s="44" t="s">
        <v>271</v>
      </c>
      <c r="S108" s="44" t="s">
        <v>271</v>
      </c>
      <c r="T108" s="44" t="s">
        <v>271</v>
      </c>
      <c r="U108" s="44">
        <v>19.899999999999999</v>
      </c>
      <c r="V108" s="44">
        <v>0</v>
      </c>
      <c r="W108" s="44">
        <v>19.899999999999999</v>
      </c>
      <c r="X108" s="44">
        <v>0</v>
      </c>
      <c r="Y108" s="44">
        <v>0</v>
      </c>
      <c r="Z108" s="44">
        <v>19.899999999999999</v>
      </c>
      <c r="AA108" s="44">
        <v>19.899999999999999</v>
      </c>
      <c r="AB108" s="44">
        <v>0</v>
      </c>
      <c r="AC108" s="44">
        <v>19.899999999999999</v>
      </c>
      <c r="AD108" s="44">
        <v>0</v>
      </c>
      <c r="AE108" s="44">
        <v>0</v>
      </c>
      <c r="AF108" s="44">
        <v>19.899999999999999</v>
      </c>
      <c r="AG108" s="44">
        <v>0</v>
      </c>
      <c r="AH108" s="44">
        <v>0</v>
      </c>
      <c r="AI108" s="44" t="s">
        <v>271</v>
      </c>
      <c r="AJ108" s="44" t="s">
        <v>271</v>
      </c>
      <c r="AK108" s="44" t="s">
        <v>271</v>
      </c>
      <c r="AL108" s="44" t="s">
        <v>271</v>
      </c>
      <c r="AM108" s="44">
        <v>26.992100000000001</v>
      </c>
    </row>
    <row r="109" spans="1:39" hidden="1" outlineLevel="1">
      <c r="A109" s="8">
        <v>43525</v>
      </c>
      <c r="B109" s="44">
        <v>30.333500000000001</v>
      </c>
      <c r="C109" s="44">
        <v>31.189399999999999</v>
      </c>
      <c r="D109" s="44">
        <v>52.793500000000002</v>
      </c>
      <c r="E109" s="44">
        <v>28.596800000000002</v>
      </c>
      <c r="F109" s="44">
        <v>30.016400000000001</v>
      </c>
      <c r="G109" s="44">
        <v>27.5077</v>
      </c>
      <c r="H109" s="44">
        <v>14.770300000000001</v>
      </c>
      <c r="I109" s="44">
        <v>31.1768</v>
      </c>
      <c r="J109" s="44">
        <v>52.773800000000001</v>
      </c>
      <c r="K109" s="44">
        <v>28.596800000000002</v>
      </c>
      <c r="L109" s="44">
        <v>30.016400000000001</v>
      </c>
      <c r="M109" s="44">
        <v>27.5077</v>
      </c>
      <c r="N109" s="44">
        <v>14.770300000000001</v>
      </c>
      <c r="O109" s="44">
        <v>57.145000000000003</v>
      </c>
      <c r="P109" s="44">
        <v>57.145000000000003</v>
      </c>
      <c r="Q109" s="44" t="s">
        <v>271</v>
      </c>
      <c r="R109" s="44" t="s">
        <v>271</v>
      </c>
      <c r="S109" s="44" t="s">
        <v>271</v>
      </c>
      <c r="T109" s="44" t="s">
        <v>271</v>
      </c>
      <c r="U109" s="44">
        <v>19.928000000000001</v>
      </c>
      <c r="V109" s="44">
        <v>0</v>
      </c>
      <c r="W109" s="44">
        <v>19.928000000000001</v>
      </c>
      <c r="X109" s="44">
        <v>0</v>
      </c>
      <c r="Y109" s="44">
        <v>0</v>
      </c>
      <c r="Z109" s="44">
        <v>19.928000000000001</v>
      </c>
      <c r="AA109" s="44">
        <v>19.928000000000001</v>
      </c>
      <c r="AB109" s="44">
        <v>0</v>
      </c>
      <c r="AC109" s="44">
        <v>19.928000000000001</v>
      </c>
      <c r="AD109" s="44">
        <v>0</v>
      </c>
      <c r="AE109" s="44">
        <v>0</v>
      </c>
      <c r="AF109" s="44">
        <v>19.928000000000001</v>
      </c>
      <c r="AG109" s="44">
        <v>0</v>
      </c>
      <c r="AH109" s="44">
        <v>0</v>
      </c>
      <c r="AI109" s="44" t="s">
        <v>271</v>
      </c>
      <c r="AJ109" s="44" t="s">
        <v>271</v>
      </c>
      <c r="AK109" s="44" t="s">
        <v>271</v>
      </c>
      <c r="AL109" s="44" t="s">
        <v>271</v>
      </c>
      <c r="AM109" s="44">
        <v>25.946000000000002</v>
      </c>
    </row>
    <row r="110" spans="1:39" hidden="1" outlineLevel="1">
      <c r="A110" s="8">
        <v>43556</v>
      </c>
      <c r="B110" s="44">
        <v>31.7818</v>
      </c>
      <c r="C110" s="44">
        <v>33.015700000000002</v>
      </c>
      <c r="D110" s="44">
        <v>51.314500000000002</v>
      </c>
      <c r="E110" s="44">
        <v>30.9407</v>
      </c>
      <c r="F110" s="44">
        <v>35.745699999999999</v>
      </c>
      <c r="G110" s="44">
        <v>27.080300000000001</v>
      </c>
      <c r="H110" s="44">
        <v>17.718800000000002</v>
      </c>
      <c r="I110" s="44">
        <v>32.982199999999999</v>
      </c>
      <c r="J110" s="44">
        <v>51.335099999999997</v>
      </c>
      <c r="K110" s="44">
        <v>30.9407</v>
      </c>
      <c r="L110" s="44">
        <v>35.745699999999999</v>
      </c>
      <c r="M110" s="44">
        <v>27.080300000000001</v>
      </c>
      <c r="N110" s="44">
        <v>17.718800000000002</v>
      </c>
      <c r="O110" s="44">
        <v>50.254300000000001</v>
      </c>
      <c r="P110" s="44">
        <v>50.254300000000001</v>
      </c>
      <c r="Q110" s="44" t="s">
        <v>271</v>
      </c>
      <c r="R110" s="44" t="s">
        <v>271</v>
      </c>
      <c r="S110" s="44" t="s">
        <v>271</v>
      </c>
      <c r="T110" s="44" t="s">
        <v>271</v>
      </c>
      <c r="U110" s="44">
        <v>15.342000000000001</v>
      </c>
      <c r="V110" s="44">
        <v>0</v>
      </c>
      <c r="W110" s="44">
        <v>15.342000000000001</v>
      </c>
      <c r="X110" s="44">
        <v>0</v>
      </c>
      <c r="Y110" s="44">
        <v>0</v>
      </c>
      <c r="Z110" s="44">
        <v>15.342000000000001</v>
      </c>
      <c r="AA110" s="44">
        <v>15.342000000000001</v>
      </c>
      <c r="AB110" s="44">
        <v>0</v>
      </c>
      <c r="AC110" s="44">
        <v>15.342000000000001</v>
      </c>
      <c r="AD110" s="44">
        <v>0</v>
      </c>
      <c r="AE110" s="44">
        <v>0</v>
      </c>
      <c r="AF110" s="44">
        <v>15.342000000000001</v>
      </c>
      <c r="AG110" s="44">
        <v>0</v>
      </c>
      <c r="AH110" s="44">
        <v>0</v>
      </c>
      <c r="AI110" s="44" t="s">
        <v>271</v>
      </c>
      <c r="AJ110" s="44" t="s">
        <v>271</v>
      </c>
      <c r="AK110" s="44" t="s">
        <v>271</v>
      </c>
      <c r="AL110" s="44" t="s">
        <v>271</v>
      </c>
      <c r="AM110" s="44">
        <v>26.503799999999998</v>
      </c>
    </row>
    <row r="111" spans="1:39" hidden="1" outlineLevel="1">
      <c r="A111" s="8">
        <v>43586</v>
      </c>
      <c r="B111" s="44">
        <v>33.428699999999999</v>
      </c>
      <c r="C111" s="44">
        <v>34.625999999999998</v>
      </c>
      <c r="D111" s="44">
        <v>50.722700000000003</v>
      </c>
      <c r="E111" s="44">
        <v>32.808799999999998</v>
      </c>
      <c r="F111" s="44">
        <v>36.946199999999997</v>
      </c>
      <c r="G111" s="44">
        <v>27.8535</v>
      </c>
      <c r="H111" s="44">
        <v>19.1755</v>
      </c>
      <c r="I111" s="44">
        <v>34.625999999999998</v>
      </c>
      <c r="J111" s="44">
        <v>50.722999999999999</v>
      </c>
      <c r="K111" s="44">
        <v>32.808799999999998</v>
      </c>
      <c r="L111" s="44">
        <v>36.946199999999997</v>
      </c>
      <c r="M111" s="44">
        <v>27.8535</v>
      </c>
      <c r="N111" s="44">
        <v>19.1755</v>
      </c>
      <c r="O111" s="44">
        <v>36.5</v>
      </c>
      <c r="P111" s="44">
        <v>36.5</v>
      </c>
      <c r="Q111" s="44" t="s">
        <v>271</v>
      </c>
      <c r="R111" s="44" t="s">
        <v>271</v>
      </c>
      <c r="S111" s="44" t="s">
        <v>271</v>
      </c>
      <c r="T111" s="44" t="s">
        <v>271</v>
      </c>
      <c r="U111" s="44">
        <v>20.925799999999999</v>
      </c>
      <c r="V111" s="44">
        <v>0</v>
      </c>
      <c r="W111" s="44">
        <v>20.925799999999999</v>
      </c>
      <c r="X111" s="44">
        <v>0</v>
      </c>
      <c r="Y111" s="44">
        <v>0</v>
      </c>
      <c r="Z111" s="44">
        <v>20.925799999999999</v>
      </c>
      <c r="AA111" s="44">
        <v>20.925799999999999</v>
      </c>
      <c r="AB111" s="44">
        <v>0</v>
      </c>
      <c r="AC111" s="44">
        <v>20.925799999999999</v>
      </c>
      <c r="AD111" s="44">
        <v>0</v>
      </c>
      <c r="AE111" s="44">
        <v>0</v>
      </c>
      <c r="AF111" s="44">
        <v>20.925799999999999</v>
      </c>
      <c r="AG111" s="44">
        <v>0</v>
      </c>
      <c r="AH111" s="44">
        <v>0</v>
      </c>
      <c r="AI111" s="44" t="s">
        <v>271</v>
      </c>
      <c r="AJ111" s="44" t="s">
        <v>271</v>
      </c>
      <c r="AK111" s="44" t="s">
        <v>271</v>
      </c>
      <c r="AL111" s="44" t="s">
        <v>271</v>
      </c>
      <c r="AM111" s="44">
        <v>27.089200000000002</v>
      </c>
    </row>
    <row r="112" spans="1:39" hidden="1" outlineLevel="1">
      <c r="A112" s="8">
        <v>43617</v>
      </c>
      <c r="B112" s="44">
        <v>33.125599999999999</v>
      </c>
      <c r="C112" s="44">
        <v>33.830399999999997</v>
      </c>
      <c r="D112" s="44">
        <v>50.4709</v>
      </c>
      <c r="E112" s="44">
        <v>31.727399999999999</v>
      </c>
      <c r="F112" s="44">
        <v>35.684199999999997</v>
      </c>
      <c r="G112" s="44">
        <v>28.656099999999999</v>
      </c>
      <c r="H112" s="44">
        <v>15.9922</v>
      </c>
      <c r="I112" s="44">
        <v>33.8292</v>
      </c>
      <c r="J112" s="44">
        <v>50.466799999999999</v>
      </c>
      <c r="K112" s="44">
        <v>31.727399999999999</v>
      </c>
      <c r="L112" s="44">
        <v>35.684199999999997</v>
      </c>
      <c r="M112" s="44">
        <v>28.656099999999999</v>
      </c>
      <c r="N112" s="44">
        <v>15.9922</v>
      </c>
      <c r="O112" s="44">
        <v>59.504300000000001</v>
      </c>
      <c r="P112" s="44">
        <v>59.504300000000001</v>
      </c>
      <c r="Q112" s="44" t="s">
        <v>271</v>
      </c>
      <c r="R112" s="44" t="s">
        <v>271</v>
      </c>
      <c r="S112" s="44" t="s">
        <v>271</v>
      </c>
      <c r="T112" s="44" t="s">
        <v>271</v>
      </c>
      <c r="U112" s="44">
        <v>19.899999999999999</v>
      </c>
      <c r="V112" s="44">
        <v>0</v>
      </c>
      <c r="W112" s="44">
        <v>19.899999999999999</v>
      </c>
      <c r="X112" s="44">
        <v>0</v>
      </c>
      <c r="Y112" s="44">
        <v>0</v>
      </c>
      <c r="Z112" s="44">
        <v>19.899999999999999</v>
      </c>
      <c r="AA112" s="44">
        <v>19.899999999999999</v>
      </c>
      <c r="AB112" s="44">
        <v>0</v>
      </c>
      <c r="AC112" s="44">
        <v>19.899999999999999</v>
      </c>
      <c r="AD112" s="44">
        <v>0</v>
      </c>
      <c r="AE112" s="44">
        <v>0</v>
      </c>
      <c r="AF112" s="44">
        <v>19.899999999999999</v>
      </c>
      <c r="AG112" s="44">
        <v>0</v>
      </c>
      <c r="AH112" s="44">
        <v>0</v>
      </c>
      <c r="AI112" s="44" t="s">
        <v>271</v>
      </c>
      <c r="AJ112" s="44" t="s">
        <v>271</v>
      </c>
      <c r="AK112" s="44" t="s">
        <v>271</v>
      </c>
      <c r="AL112" s="44" t="s">
        <v>271</v>
      </c>
      <c r="AM112" s="44">
        <v>28.257400000000001</v>
      </c>
    </row>
    <row r="113" spans="1:39" hidden="1" outlineLevel="1">
      <c r="A113" s="8">
        <v>43647</v>
      </c>
      <c r="B113" s="44">
        <v>35.8508</v>
      </c>
      <c r="C113" s="44">
        <v>36.552100000000003</v>
      </c>
      <c r="D113" s="44">
        <v>50.4557</v>
      </c>
      <c r="E113" s="44">
        <v>35.100999999999999</v>
      </c>
      <c r="F113" s="44">
        <v>37.765599999999999</v>
      </c>
      <c r="G113" s="44">
        <v>28.612400000000001</v>
      </c>
      <c r="H113" s="44">
        <v>17.109500000000001</v>
      </c>
      <c r="I113" s="44">
        <v>36.551900000000003</v>
      </c>
      <c r="J113" s="44">
        <v>50.455800000000004</v>
      </c>
      <c r="K113" s="44">
        <v>35.100999999999999</v>
      </c>
      <c r="L113" s="44">
        <v>37.765599999999999</v>
      </c>
      <c r="M113" s="44">
        <v>28.612400000000001</v>
      </c>
      <c r="N113" s="44">
        <v>17.109500000000001</v>
      </c>
      <c r="O113" s="44">
        <v>49.866100000000003</v>
      </c>
      <c r="P113" s="44">
        <v>49.866100000000003</v>
      </c>
      <c r="Q113" s="44" t="s">
        <v>271</v>
      </c>
      <c r="R113" s="44" t="s">
        <v>271</v>
      </c>
      <c r="S113" s="44" t="s">
        <v>271</v>
      </c>
      <c r="T113" s="44" t="s">
        <v>271</v>
      </c>
      <c r="U113" s="44">
        <v>18.4312</v>
      </c>
      <c r="V113" s="44">
        <v>0</v>
      </c>
      <c r="W113" s="44">
        <v>18.4312</v>
      </c>
      <c r="X113" s="44">
        <v>0</v>
      </c>
      <c r="Y113" s="44">
        <v>0</v>
      </c>
      <c r="Z113" s="44">
        <v>18.4312</v>
      </c>
      <c r="AA113" s="44">
        <v>18.4312</v>
      </c>
      <c r="AB113" s="44">
        <v>0</v>
      </c>
      <c r="AC113" s="44">
        <v>18.4312</v>
      </c>
      <c r="AD113" s="44">
        <v>0</v>
      </c>
      <c r="AE113" s="44">
        <v>0</v>
      </c>
      <c r="AF113" s="44">
        <v>18.4312</v>
      </c>
      <c r="AG113" s="44">
        <v>0</v>
      </c>
      <c r="AH113" s="44">
        <v>0</v>
      </c>
      <c r="AI113" s="44" t="s">
        <v>271</v>
      </c>
      <c r="AJ113" s="44" t="s">
        <v>271</v>
      </c>
      <c r="AK113" s="44" t="s">
        <v>271</v>
      </c>
      <c r="AL113" s="44" t="s">
        <v>271</v>
      </c>
      <c r="AM113" s="44">
        <v>30.207799999999999</v>
      </c>
    </row>
    <row r="114" spans="1:39" hidden="1" outlineLevel="1">
      <c r="A114" s="8">
        <v>43678</v>
      </c>
      <c r="B114" s="44">
        <v>38.107599999999998</v>
      </c>
      <c r="C114" s="44">
        <v>38.942500000000003</v>
      </c>
      <c r="D114" s="44">
        <v>50.395000000000003</v>
      </c>
      <c r="E114" s="44">
        <v>38.212000000000003</v>
      </c>
      <c r="F114" s="44">
        <v>40.092799999999997</v>
      </c>
      <c r="G114" s="44">
        <v>29.369499999999999</v>
      </c>
      <c r="H114" s="44">
        <v>16.0823</v>
      </c>
      <c r="I114" s="44">
        <v>38.942300000000003</v>
      </c>
      <c r="J114" s="44">
        <v>50.395299999999999</v>
      </c>
      <c r="K114" s="44">
        <v>38.212000000000003</v>
      </c>
      <c r="L114" s="44">
        <v>40.092799999999997</v>
      </c>
      <c r="M114" s="44">
        <v>29.369499999999999</v>
      </c>
      <c r="N114" s="44">
        <v>16.0823</v>
      </c>
      <c r="O114" s="44">
        <v>49.143599999999999</v>
      </c>
      <c r="P114" s="44">
        <v>49.143599999999999</v>
      </c>
      <c r="Q114" s="44" t="s">
        <v>271</v>
      </c>
      <c r="R114" s="44" t="s">
        <v>271</v>
      </c>
      <c r="S114" s="44" t="s">
        <v>271</v>
      </c>
      <c r="T114" s="44" t="s">
        <v>271</v>
      </c>
      <c r="U114" s="44">
        <v>18.400200000000002</v>
      </c>
      <c r="V114" s="44">
        <v>0</v>
      </c>
      <c r="W114" s="44">
        <v>18.400200000000002</v>
      </c>
      <c r="X114" s="44">
        <v>0</v>
      </c>
      <c r="Y114" s="44">
        <v>21.389299999999999</v>
      </c>
      <c r="Z114" s="44">
        <v>14.347200000000001</v>
      </c>
      <c r="AA114" s="44">
        <v>18.400200000000002</v>
      </c>
      <c r="AB114" s="44">
        <v>0</v>
      </c>
      <c r="AC114" s="44">
        <v>18.400200000000002</v>
      </c>
      <c r="AD114" s="44">
        <v>0</v>
      </c>
      <c r="AE114" s="44">
        <v>21.389299999999999</v>
      </c>
      <c r="AF114" s="44">
        <v>14.347200000000001</v>
      </c>
      <c r="AG114" s="44">
        <v>0</v>
      </c>
      <c r="AH114" s="44">
        <v>0</v>
      </c>
      <c r="AI114" s="44" t="s">
        <v>271</v>
      </c>
      <c r="AJ114" s="44" t="s">
        <v>271</v>
      </c>
      <c r="AK114" s="44" t="s">
        <v>271</v>
      </c>
      <c r="AL114" s="44" t="s">
        <v>271</v>
      </c>
      <c r="AM114" s="44">
        <v>28.209399999999999</v>
      </c>
    </row>
    <row r="115" spans="1:39" hidden="1" outlineLevel="1">
      <c r="A115" s="8">
        <v>43709</v>
      </c>
      <c r="B115" s="44">
        <v>37.9831</v>
      </c>
      <c r="C115" s="44">
        <v>38.892699999999998</v>
      </c>
      <c r="D115" s="44">
        <v>50.674900000000001</v>
      </c>
      <c r="E115" s="44">
        <v>38.157200000000003</v>
      </c>
      <c r="F115" s="44">
        <v>40.358699999999999</v>
      </c>
      <c r="G115" s="44">
        <v>28.766300000000001</v>
      </c>
      <c r="H115" s="44">
        <v>17.555299999999999</v>
      </c>
      <c r="I115" s="44">
        <v>38.890999999999998</v>
      </c>
      <c r="J115" s="44">
        <v>50.676699999999997</v>
      </c>
      <c r="K115" s="44">
        <v>38.157200000000003</v>
      </c>
      <c r="L115" s="44">
        <v>40.358699999999999</v>
      </c>
      <c r="M115" s="44">
        <v>28.766300000000001</v>
      </c>
      <c r="N115" s="44">
        <v>17.555299999999999</v>
      </c>
      <c r="O115" s="44">
        <v>49.996299999999998</v>
      </c>
      <c r="P115" s="44">
        <v>49.996299999999998</v>
      </c>
      <c r="Q115" s="44" t="s">
        <v>271</v>
      </c>
      <c r="R115" s="44" t="s">
        <v>271</v>
      </c>
      <c r="S115" s="44" t="s">
        <v>271</v>
      </c>
      <c r="T115" s="44" t="s">
        <v>271</v>
      </c>
      <c r="U115" s="44">
        <v>20.974299999999999</v>
      </c>
      <c r="V115" s="44">
        <v>0</v>
      </c>
      <c r="W115" s="44">
        <v>20.974299999999999</v>
      </c>
      <c r="X115" s="44">
        <v>0</v>
      </c>
      <c r="Y115" s="44">
        <v>0</v>
      </c>
      <c r="Z115" s="44">
        <v>20.974299999999999</v>
      </c>
      <c r="AA115" s="44">
        <v>20.974299999999999</v>
      </c>
      <c r="AB115" s="44">
        <v>0</v>
      </c>
      <c r="AC115" s="44">
        <v>20.974299999999999</v>
      </c>
      <c r="AD115" s="44">
        <v>0</v>
      </c>
      <c r="AE115" s="44">
        <v>0</v>
      </c>
      <c r="AF115" s="44">
        <v>20.974299999999999</v>
      </c>
      <c r="AG115" s="44">
        <v>0</v>
      </c>
      <c r="AH115" s="44">
        <v>0</v>
      </c>
      <c r="AI115" s="44" t="s">
        <v>271</v>
      </c>
      <c r="AJ115" s="44" t="s">
        <v>271</v>
      </c>
      <c r="AK115" s="44" t="s">
        <v>271</v>
      </c>
      <c r="AL115" s="44" t="s">
        <v>271</v>
      </c>
      <c r="AM115" s="44">
        <v>28.599699999999999</v>
      </c>
    </row>
    <row r="116" spans="1:39" hidden="1" outlineLevel="1">
      <c r="A116" s="8">
        <v>43739</v>
      </c>
      <c r="B116" s="44">
        <v>37.908200000000001</v>
      </c>
      <c r="C116" s="44">
        <v>38.804200000000002</v>
      </c>
      <c r="D116" s="44">
        <v>50.605400000000003</v>
      </c>
      <c r="E116" s="44">
        <v>37.992699999999999</v>
      </c>
      <c r="F116" s="44">
        <v>40.298099999999998</v>
      </c>
      <c r="G116" s="44">
        <v>28.753</v>
      </c>
      <c r="H116" s="44">
        <v>13.7942</v>
      </c>
      <c r="I116" s="44">
        <v>38.803800000000003</v>
      </c>
      <c r="J116" s="44">
        <v>50.604799999999997</v>
      </c>
      <c r="K116" s="44">
        <v>37.992699999999999</v>
      </c>
      <c r="L116" s="44">
        <v>40.298099999999998</v>
      </c>
      <c r="M116" s="44">
        <v>28.753</v>
      </c>
      <c r="N116" s="44">
        <v>13.7942</v>
      </c>
      <c r="O116" s="44">
        <v>51.705399999999997</v>
      </c>
      <c r="P116" s="44">
        <v>51.705399999999997</v>
      </c>
      <c r="Q116" s="44" t="s">
        <v>271</v>
      </c>
      <c r="R116" s="44" t="s">
        <v>271</v>
      </c>
      <c r="S116" s="44" t="s">
        <v>271</v>
      </c>
      <c r="T116" s="44" t="s">
        <v>271</v>
      </c>
      <c r="U116" s="44">
        <v>21.7012</v>
      </c>
      <c r="V116" s="44">
        <v>0</v>
      </c>
      <c r="W116" s="44">
        <v>21.7012</v>
      </c>
      <c r="X116" s="44">
        <v>0</v>
      </c>
      <c r="Y116" s="44">
        <v>0</v>
      </c>
      <c r="Z116" s="44">
        <v>21.7012</v>
      </c>
      <c r="AA116" s="44">
        <v>21.7012</v>
      </c>
      <c r="AB116" s="44">
        <v>0</v>
      </c>
      <c r="AC116" s="44">
        <v>21.7012</v>
      </c>
      <c r="AD116" s="44">
        <v>0</v>
      </c>
      <c r="AE116" s="44">
        <v>0</v>
      </c>
      <c r="AF116" s="44">
        <v>21.7012</v>
      </c>
      <c r="AG116" s="44">
        <v>0</v>
      </c>
      <c r="AH116" s="44">
        <v>0</v>
      </c>
      <c r="AI116" s="44" t="s">
        <v>271</v>
      </c>
      <c r="AJ116" s="44" t="s">
        <v>271</v>
      </c>
      <c r="AK116" s="44" t="s">
        <v>271</v>
      </c>
      <c r="AL116" s="44" t="s">
        <v>271</v>
      </c>
      <c r="AM116" s="44">
        <v>28.686699999999998</v>
      </c>
    </row>
    <row r="117" spans="1:39" hidden="1" outlineLevel="1">
      <c r="A117" s="8">
        <v>43770</v>
      </c>
      <c r="B117" s="44">
        <v>37.836100000000002</v>
      </c>
      <c r="C117" s="44">
        <v>38.857599999999998</v>
      </c>
      <c r="D117" s="44">
        <v>50.324100000000001</v>
      </c>
      <c r="E117" s="44">
        <v>38.106900000000003</v>
      </c>
      <c r="F117" s="44">
        <v>40.273600000000002</v>
      </c>
      <c r="G117" s="44">
        <v>28.413499999999999</v>
      </c>
      <c r="H117" s="44">
        <v>17.4604</v>
      </c>
      <c r="I117" s="44">
        <v>38.857199999999999</v>
      </c>
      <c r="J117" s="44">
        <v>50.323</v>
      </c>
      <c r="K117" s="44">
        <v>38.106900000000003</v>
      </c>
      <c r="L117" s="44">
        <v>40.273600000000002</v>
      </c>
      <c r="M117" s="44">
        <v>28.413499999999999</v>
      </c>
      <c r="N117" s="44">
        <v>17.4604</v>
      </c>
      <c r="O117" s="44">
        <v>53.208599999999997</v>
      </c>
      <c r="P117" s="44">
        <v>53.208599999999997</v>
      </c>
      <c r="Q117" s="44" t="s">
        <v>271</v>
      </c>
      <c r="R117" s="44" t="s">
        <v>271</v>
      </c>
      <c r="S117" s="44" t="s">
        <v>271</v>
      </c>
      <c r="T117" s="44" t="s">
        <v>271</v>
      </c>
      <c r="U117" s="44">
        <v>20.9405</v>
      </c>
      <c r="V117" s="44">
        <v>0</v>
      </c>
      <c r="W117" s="44">
        <v>20.9405</v>
      </c>
      <c r="X117" s="44">
        <v>0</v>
      </c>
      <c r="Y117" s="44">
        <v>0</v>
      </c>
      <c r="Z117" s="44">
        <v>20.9405</v>
      </c>
      <c r="AA117" s="44">
        <v>20.9405</v>
      </c>
      <c r="AB117" s="44">
        <v>0</v>
      </c>
      <c r="AC117" s="44">
        <v>20.9405</v>
      </c>
      <c r="AD117" s="44">
        <v>0</v>
      </c>
      <c r="AE117" s="44">
        <v>0</v>
      </c>
      <c r="AF117" s="44">
        <v>20.9405</v>
      </c>
      <c r="AG117" s="44">
        <v>0</v>
      </c>
      <c r="AH117" s="44">
        <v>0</v>
      </c>
      <c r="AI117" s="44" t="s">
        <v>271</v>
      </c>
      <c r="AJ117" s="44" t="s">
        <v>271</v>
      </c>
      <c r="AK117" s="44" t="s">
        <v>271</v>
      </c>
      <c r="AL117" s="44" t="s">
        <v>271</v>
      </c>
      <c r="AM117" s="44">
        <v>28.363800000000001</v>
      </c>
    </row>
    <row r="118" spans="1:39" hidden="1" outlineLevel="1">
      <c r="A118" s="8">
        <v>43800</v>
      </c>
      <c r="B118" s="44">
        <v>38.276200000000003</v>
      </c>
      <c r="C118" s="44">
        <v>39.048400000000001</v>
      </c>
      <c r="D118" s="44">
        <v>50.557200000000002</v>
      </c>
      <c r="E118" s="44">
        <v>38.252499999999998</v>
      </c>
      <c r="F118" s="44">
        <v>40.005400000000002</v>
      </c>
      <c r="G118" s="44">
        <v>28.924800000000001</v>
      </c>
      <c r="H118" s="44">
        <v>18.327500000000001</v>
      </c>
      <c r="I118" s="44">
        <v>39.021299999999997</v>
      </c>
      <c r="J118" s="44">
        <v>50.578499999999998</v>
      </c>
      <c r="K118" s="44">
        <v>38.252499999999998</v>
      </c>
      <c r="L118" s="44">
        <v>40.005400000000002</v>
      </c>
      <c r="M118" s="44">
        <v>28.924800000000001</v>
      </c>
      <c r="N118" s="44">
        <v>18.327500000000001</v>
      </c>
      <c r="O118" s="44">
        <v>50.019500000000001</v>
      </c>
      <c r="P118" s="44">
        <v>50.019500000000001</v>
      </c>
      <c r="Q118" s="44" t="s">
        <v>271</v>
      </c>
      <c r="R118" s="44" t="s">
        <v>271</v>
      </c>
      <c r="S118" s="44" t="s">
        <v>271</v>
      </c>
      <c r="T118" s="44" t="s">
        <v>271</v>
      </c>
      <c r="U118" s="44">
        <v>20.954599999999999</v>
      </c>
      <c r="V118" s="44">
        <v>0</v>
      </c>
      <c r="W118" s="44">
        <v>20.954599999999999</v>
      </c>
      <c r="X118" s="44">
        <v>0</v>
      </c>
      <c r="Y118" s="44">
        <v>19.899999999999999</v>
      </c>
      <c r="Z118" s="44">
        <v>20.9618</v>
      </c>
      <c r="AA118" s="44">
        <v>20.954599999999999</v>
      </c>
      <c r="AB118" s="44">
        <v>0</v>
      </c>
      <c r="AC118" s="44">
        <v>20.954599999999999</v>
      </c>
      <c r="AD118" s="44">
        <v>0</v>
      </c>
      <c r="AE118" s="44">
        <v>19.899999999999999</v>
      </c>
      <c r="AF118" s="44">
        <v>20.9618</v>
      </c>
      <c r="AG118" s="44">
        <v>0</v>
      </c>
      <c r="AH118" s="44">
        <v>0</v>
      </c>
      <c r="AI118" s="44" t="s">
        <v>271</v>
      </c>
      <c r="AJ118" s="44" t="s">
        <v>271</v>
      </c>
      <c r="AK118" s="44" t="s">
        <v>271</v>
      </c>
      <c r="AL118" s="44" t="s">
        <v>271</v>
      </c>
      <c r="AM118" s="44">
        <v>29.052499999999998</v>
      </c>
    </row>
    <row r="119" spans="1:39" hidden="1" outlineLevel="1">
      <c r="A119" s="8">
        <v>43831</v>
      </c>
      <c r="B119" s="44">
        <v>39.063699999999997</v>
      </c>
      <c r="C119" s="44">
        <v>39.695</v>
      </c>
      <c r="D119" s="44">
        <v>49.598500000000001</v>
      </c>
      <c r="E119" s="44">
        <v>38.965499999999999</v>
      </c>
      <c r="F119" s="44">
        <v>40.997599999999998</v>
      </c>
      <c r="G119" s="44">
        <v>28.575900000000001</v>
      </c>
      <c r="H119" s="44">
        <v>13.845800000000001</v>
      </c>
      <c r="I119" s="44">
        <v>39.694000000000003</v>
      </c>
      <c r="J119" s="44">
        <v>49.595999999999997</v>
      </c>
      <c r="K119" s="44">
        <v>38.965499999999999</v>
      </c>
      <c r="L119" s="44">
        <v>40.997599999999998</v>
      </c>
      <c r="M119" s="44">
        <v>28.575900000000001</v>
      </c>
      <c r="N119" s="44">
        <v>13.845800000000001</v>
      </c>
      <c r="O119" s="44">
        <v>51.746400000000001</v>
      </c>
      <c r="P119" s="44">
        <v>51.746400000000001</v>
      </c>
      <c r="Q119" s="44" t="s">
        <v>271</v>
      </c>
      <c r="R119" s="44" t="s">
        <v>271</v>
      </c>
      <c r="S119" s="44" t="s">
        <v>271</v>
      </c>
      <c r="T119" s="44" t="s">
        <v>271</v>
      </c>
      <c r="U119" s="44">
        <v>20.659700000000001</v>
      </c>
      <c r="V119" s="44">
        <v>0</v>
      </c>
      <c r="W119" s="44">
        <v>20.659700000000001</v>
      </c>
      <c r="X119" s="44">
        <v>0</v>
      </c>
      <c r="Y119" s="44">
        <v>0</v>
      </c>
      <c r="Z119" s="44">
        <v>20.659700000000001</v>
      </c>
      <c r="AA119" s="44">
        <v>20.659700000000001</v>
      </c>
      <c r="AB119" s="44">
        <v>0</v>
      </c>
      <c r="AC119" s="44">
        <v>20.659700000000001</v>
      </c>
      <c r="AD119" s="44">
        <v>0</v>
      </c>
      <c r="AE119" s="44">
        <v>0</v>
      </c>
      <c r="AF119" s="44">
        <v>20.659700000000001</v>
      </c>
      <c r="AG119" s="44">
        <v>0</v>
      </c>
      <c r="AH119" s="44">
        <v>0</v>
      </c>
      <c r="AI119" s="44" t="s">
        <v>271</v>
      </c>
      <c r="AJ119" s="44" t="s">
        <v>271</v>
      </c>
      <c r="AK119" s="44" t="s">
        <v>271</v>
      </c>
      <c r="AL119" s="44" t="s">
        <v>271</v>
      </c>
      <c r="AM119" s="44">
        <v>30.849599999999999</v>
      </c>
    </row>
    <row r="120" spans="1:39" hidden="1" outlineLevel="1">
      <c r="A120" s="8">
        <v>43862</v>
      </c>
      <c r="B120" s="44">
        <v>39.343600000000002</v>
      </c>
      <c r="C120" s="44">
        <v>40.437100000000001</v>
      </c>
      <c r="D120" s="44">
        <v>49.741999999999997</v>
      </c>
      <c r="E120" s="44">
        <v>39.697000000000003</v>
      </c>
      <c r="F120" s="44">
        <v>41.076799999999999</v>
      </c>
      <c r="G120" s="44">
        <v>31.506399999999999</v>
      </c>
      <c r="H120" s="44">
        <v>13.600300000000001</v>
      </c>
      <c r="I120" s="44">
        <v>40.436700000000002</v>
      </c>
      <c r="J120" s="44">
        <v>49.741199999999999</v>
      </c>
      <c r="K120" s="44">
        <v>39.697000000000003</v>
      </c>
      <c r="L120" s="44">
        <v>41.076799999999999</v>
      </c>
      <c r="M120" s="44">
        <v>31.506399999999999</v>
      </c>
      <c r="N120" s="44">
        <v>13.600300000000001</v>
      </c>
      <c r="O120" s="44">
        <v>51.2911</v>
      </c>
      <c r="P120" s="44">
        <v>51.2911</v>
      </c>
      <c r="Q120" s="44" t="s">
        <v>271</v>
      </c>
      <c r="R120" s="44" t="s">
        <v>271</v>
      </c>
      <c r="S120" s="44" t="s">
        <v>271</v>
      </c>
      <c r="T120" s="44" t="s">
        <v>271</v>
      </c>
      <c r="U120" s="44">
        <v>19.899999999999999</v>
      </c>
      <c r="V120" s="44">
        <v>0</v>
      </c>
      <c r="W120" s="44">
        <v>19.899999999999999</v>
      </c>
      <c r="X120" s="44">
        <v>0</v>
      </c>
      <c r="Y120" s="44">
        <v>19.899999999999999</v>
      </c>
      <c r="Z120" s="44">
        <v>19.899999999999999</v>
      </c>
      <c r="AA120" s="44">
        <v>19.899999999999999</v>
      </c>
      <c r="AB120" s="44">
        <v>0</v>
      </c>
      <c r="AC120" s="44">
        <v>19.899999999999999</v>
      </c>
      <c r="AD120" s="44">
        <v>0</v>
      </c>
      <c r="AE120" s="44">
        <v>19.899999999999999</v>
      </c>
      <c r="AF120" s="44">
        <v>19.899999999999999</v>
      </c>
      <c r="AG120" s="44">
        <v>0</v>
      </c>
      <c r="AH120" s="44">
        <v>0</v>
      </c>
      <c r="AI120" s="44" t="s">
        <v>271</v>
      </c>
      <c r="AJ120" s="44" t="s">
        <v>271</v>
      </c>
      <c r="AK120" s="44" t="s">
        <v>271</v>
      </c>
      <c r="AL120" s="44" t="s">
        <v>271</v>
      </c>
      <c r="AM120" s="44">
        <v>28.0656</v>
      </c>
    </row>
    <row r="121" spans="1:39" hidden="1" outlineLevel="1">
      <c r="A121" s="8">
        <v>43891</v>
      </c>
      <c r="B121" s="44">
        <v>39.583399999999997</v>
      </c>
      <c r="C121" s="44">
        <v>41.0627</v>
      </c>
      <c r="D121" s="44">
        <v>50.280900000000003</v>
      </c>
      <c r="E121" s="44">
        <v>40.317500000000003</v>
      </c>
      <c r="F121" s="44">
        <v>40.991500000000002</v>
      </c>
      <c r="G121" s="44">
        <v>32.29</v>
      </c>
      <c r="H121" s="44">
        <v>36.445599999999999</v>
      </c>
      <c r="I121" s="44">
        <v>41.0627</v>
      </c>
      <c r="J121" s="44">
        <v>50.280900000000003</v>
      </c>
      <c r="K121" s="44">
        <v>40.317500000000003</v>
      </c>
      <c r="L121" s="44">
        <v>40.991500000000002</v>
      </c>
      <c r="M121" s="44">
        <v>32.29</v>
      </c>
      <c r="N121" s="44">
        <v>36.445599999999999</v>
      </c>
      <c r="O121" s="44">
        <v>36.5</v>
      </c>
      <c r="P121" s="44">
        <v>36.5</v>
      </c>
      <c r="Q121" s="44" t="s">
        <v>271</v>
      </c>
      <c r="R121" s="44" t="s">
        <v>271</v>
      </c>
      <c r="S121" s="44" t="s">
        <v>271</v>
      </c>
      <c r="T121" s="44" t="s">
        <v>271</v>
      </c>
      <c r="U121" s="44">
        <v>15.3927</v>
      </c>
      <c r="V121" s="44">
        <v>0</v>
      </c>
      <c r="W121" s="44">
        <v>15.3927</v>
      </c>
      <c r="X121" s="44">
        <v>0</v>
      </c>
      <c r="Y121" s="44">
        <v>0</v>
      </c>
      <c r="Z121" s="44">
        <v>15.3927</v>
      </c>
      <c r="AA121" s="44">
        <v>15.3927</v>
      </c>
      <c r="AB121" s="44">
        <v>0</v>
      </c>
      <c r="AC121" s="44">
        <v>15.3927</v>
      </c>
      <c r="AD121" s="44">
        <v>0</v>
      </c>
      <c r="AE121" s="44">
        <v>0</v>
      </c>
      <c r="AF121" s="44">
        <v>15.3927</v>
      </c>
      <c r="AG121" s="44">
        <v>0</v>
      </c>
      <c r="AH121" s="44">
        <v>0</v>
      </c>
      <c r="AI121" s="44" t="s">
        <v>271</v>
      </c>
      <c r="AJ121" s="44" t="s">
        <v>271</v>
      </c>
      <c r="AK121" s="44" t="s">
        <v>271</v>
      </c>
      <c r="AL121" s="44" t="s">
        <v>271</v>
      </c>
      <c r="AM121" s="44">
        <v>26.039000000000001</v>
      </c>
    </row>
    <row r="122" spans="1:39" hidden="1" outlineLevel="1">
      <c r="A122" s="8">
        <v>43922</v>
      </c>
      <c r="B122" s="44">
        <v>40.275599999999997</v>
      </c>
      <c r="C122" s="44">
        <v>41.398200000000003</v>
      </c>
      <c r="D122" s="44">
        <v>50.229700000000001</v>
      </c>
      <c r="E122" s="44">
        <v>40.599200000000003</v>
      </c>
      <c r="F122" s="44">
        <v>41.384799999999998</v>
      </c>
      <c r="G122" s="44">
        <v>29.927099999999999</v>
      </c>
      <c r="H122" s="44">
        <v>36.176499999999997</v>
      </c>
      <c r="I122" s="44">
        <v>41.381100000000004</v>
      </c>
      <c r="J122" s="44">
        <v>50.235399999999998</v>
      </c>
      <c r="K122" s="44">
        <v>40.599200000000003</v>
      </c>
      <c r="L122" s="44">
        <v>41.384799999999998</v>
      </c>
      <c r="M122" s="44">
        <v>29.927099999999999</v>
      </c>
      <c r="N122" s="44">
        <v>36.176499999999997</v>
      </c>
      <c r="O122" s="44">
        <v>50</v>
      </c>
      <c r="P122" s="44">
        <v>50</v>
      </c>
      <c r="Q122" s="44" t="s">
        <v>271</v>
      </c>
      <c r="R122" s="44" t="s">
        <v>271</v>
      </c>
      <c r="S122" s="44" t="s">
        <v>271</v>
      </c>
      <c r="T122" s="44" t="s">
        <v>271</v>
      </c>
      <c r="U122" s="44">
        <v>15.1843</v>
      </c>
      <c r="V122" s="44">
        <v>0</v>
      </c>
      <c r="W122" s="44">
        <v>15.1843</v>
      </c>
      <c r="X122" s="44">
        <v>0</v>
      </c>
      <c r="Y122" s="44">
        <v>14.32</v>
      </c>
      <c r="Z122" s="44">
        <v>15.6282</v>
      </c>
      <c r="AA122" s="44">
        <v>15.1843</v>
      </c>
      <c r="AB122" s="44">
        <v>0</v>
      </c>
      <c r="AC122" s="44">
        <v>15.1843</v>
      </c>
      <c r="AD122" s="44">
        <v>0</v>
      </c>
      <c r="AE122" s="44">
        <v>14.32</v>
      </c>
      <c r="AF122" s="44">
        <v>15.6282</v>
      </c>
      <c r="AG122" s="44">
        <v>0</v>
      </c>
      <c r="AH122" s="44">
        <v>0</v>
      </c>
      <c r="AI122" s="44" t="s">
        <v>271</v>
      </c>
      <c r="AJ122" s="44" t="s">
        <v>271</v>
      </c>
      <c r="AK122" s="44" t="s">
        <v>271</v>
      </c>
      <c r="AL122" s="44" t="s">
        <v>271</v>
      </c>
      <c r="AM122" s="44">
        <v>28.787800000000001</v>
      </c>
    </row>
    <row r="123" spans="1:39" hidden="1" outlineLevel="1">
      <c r="A123" s="8">
        <v>43952</v>
      </c>
      <c r="B123" s="44">
        <v>39.868499999999997</v>
      </c>
      <c r="C123" s="44">
        <v>40.604900000000001</v>
      </c>
      <c r="D123" s="44">
        <v>49.3491</v>
      </c>
      <c r="E123" s="44">
        <v>39.833500000000001</v>
      </c>
      <c r="F123" s="44">
        <v>41.323799999999999</v>
      </c>
      <c r="G123" s="44">
        <v>28.1523</v>
      </c>
      <c r="H123" s="44">
        <v>15.2874</v>
      </c>
      <c r="I123" s="44">
        <v>40.604999999999997</v>
      </c>
      <c r="J123" s="44">
        <v>49.349400000000003</v>
      </c>
      <c r="K123" s="44">
        <v>39.833500000000001</v>
      </c>
      <c r="L123" s="44">
        <v>41.323799999999999</v>
      </c>
      <c r="M123" s="44">
        <v>28.1523</v>
      </c>
      <c r="N123" s="44">
        <v>15.2874</v>
      </c>
      <c r="O123" s="44">
        <v>36.5</v>
      </c>
      <c r="P123" s="44">
        <v>36.5</v>
      </c>
      <c r="Q123" s="44" t="s">
        <v>271</v>
      </c>
      <c r="R123" s="44" t="s">
        <v>271</v>
      </c>
      <c r="S123" s="44" t="s">
        <v>271</v>
      </c>
      <c r="T123" s="44" t="s">
        <v>271</v>
      </c>
      <c r="U123" s="44">
        <v>19.7592</v>
      </c>
      <c r="V123" s="44">
        <v>0</v>
      </c>
      <c r="W123" s="44">
        <v>19.7592</v>
      </c>
      <c r="X123" s="44">
        <v>0</v>
      </c>
      <c r="Y123" s="44">
        <v>0</v>
      </c>
      <c r="Z123" s="44">
        <v>19.7592</v>
      </c>
      <c r="AA123" s="44">
        <v>19.7592</v>
      </c>
      <c r="AB123" s="44">
        <v>0</v>
      </c>
      <c r="AC123" s="44">
        <v>19.7592</v>
      </c>
      <c r="AD123" s="44">
        <v>0</v>
      </c>
      <c r="AE123" s="44">
        <v>0</v>
      </c>
      <c r="AF123" s="44">
        <v>19.7592</v>
      </c>
      <c r="AG123" s="44">
        <v>0</v>
      </c>
      <c r="AH123" s="44">
        <v>0</v>
      </c>
      <c r="AI123" s="44" t="s">
        <v>271</v>
      </c>
      <c r="AJ123" s="44" t="s">
        <v>271</v>
      </c>
      <c r="AK123" s="44" t="s">
        <v>271</v>
      </c>
      <c r="AL123" s="44" t="s">
        <v>271</v>
      </c>
      <c r="AM123" s="44">
        <v>27.879899999999999</v>
      </c>
    </row>
    <row r="124" spans="1:39" hidden="1" outlineLevel="1">
      <c r="A124" s="8">
        <v>43983</v>
      </c>
      <c r="B124" s="44">
        <v>39.799300000000002</v>
      </c>
      <c r="C124" s="44">
        <v>40.467599999999997</v>
      </c>
      <c r="D124" s="44">
        <v>49.519399999999997</v>
      </c>
      <c r="E124" s="44">
        <v>39.633699999999997</v>
      </c>
      <c r="F124" s="44">
        <v>41.182099999999998</v>
      </c>
      <c r="G124" s="44">
        <v>29.0457</v>
      </c>
      <c r="H124" s="44">
        <v>12.2258</v>
      </c>
      <c r="I124" s="44">
        <v>40.467399999999998</v>
      </c>
      <c r="J124" s="44">
        <v>49.5184</v>
      </c>
      <c r="K124" s="44">
        <v>39.633699999999997</v>
      </c>
      <c r="L124" s="44">
        <v>41.182099999999998</v>
      </c>
      <c r="M124" s="44">
        <v>29.0457</v>
      </c>
      <c r="N124" s="44">
        <v>12.2258</v>
      </c>
      <c r="O124" s="44">
        <v>60</v>
      </c>
      <c r="P124" s="44">
        <v>60</v>
      </c>
      <c r="Q124" s="44" t="s">
        <v>271</v>
      </c>
      <c r="R124" s="44" t="s">
        <v>271</v>
      </c>
      <c r="S124" s="44" t="s">
        <v>271</v>
      </c>
      <c r="T124" s="44" t="s">
        <v>271</v>
      </c>
      <c r="U124" s="44">
        <v>19.899999999999999</v>
      </c>
      <c r="V124" s="44">
        <v>0</v>
      </c>
      <c r="W124" s="44">
        <v>19.899999999999999</v>
      </c>
      <c r="X124" s="44">
        <v>0</v>
      </c>
      <c r="Y124" s="44">
        <v>0</v>
      </c>
      <c r="Z124" s="44">
        <v>19.899999999999999</v>
      </c>
      <c r="AA124" s="44">
        <v>19.899999999999999</v>
      </c>
      <c r="AB124" s="44">
        <v>0</v>
      </c>
      <c r="AC124" s="44">
        <v>19.899999999999999</v>
      </c>
      <c r="AD124" s="44">
        <v>0</v>
      </c>
      <c r="AE124" s="44">
        <v>0</v>
      </c>
      <c r="AF124" s="44">
        <v>19.899999999999999</v>
      </c>
      <c r="AG124" s="44">
        <v>0</v>
      </c>
      <c r="AH124" s="44">
        <v>0</v>
      </c>
      <c r="AI124" s="44" t="s">
        <v>271</v>
      </c>
      <c r="AJ124" s="44" t="s">
        <v>271</v>
      </c>
      <c r="AK124" s="44" t="s">
        <v>271</v>
      </c>
      <c r="AL124" s="44" t="s">
        <v>271</v>
      </c>
      <c r="AM124" s="44">
        <v>26.660499999999999</v>
      </c>
    </row>
    <row r="125" spans="1:39" hidden="1" outlineLevel="1">
      <c r="A125" s="8">
        <v>44013</v>
      </c>
      <c r="B125" s="44">
        <v>40.214700000000001</v>
      </c>
      <c r="C125" s="44">
        <v>41.267899999999997</v>
      </c>
      <c r="D125" s="44">
        <v>49.687800000000003</v>
      </c>
      <c r="E125" s="44">
        <v>40.379199999999997</v>
      </c>
      <c r="F125" s="44">
        <v>41.170999999999999</v>
      </c>
      <c r="G125" s="44">
        <v>34.260800000000003</v>
      </c>
      <c r="H125" s="44">
        <v>13.39</v>
      </c>
      <c r="I125" s="44">
        <v>41.224699999999999</v>
      </c>
      <c r="J125" s="44">
        <v>49.670900000000003</v>
      </c>
      <c r="K125" s="44">
        <v>40.379199999999997</v>
      </c>
      <c r="L125" s="44">
        <v>41.170999999999999</v>
      </c>
      <c r="M125" s="44">
        <v>34.260800000000003</v>
      </c>
      <c r="N125" s="44">
        <v>13.39</v>
      </c>
      <c r="O125" s="44">
        <v>49.998100000000001</v>
      </c>
      <c r="P125" s="44">
        <v>49.998100000000001</v>
      </c>
      <c r="Q125" s="44" t="s">
        <v>271</v>
      </c>
      <c r="R125" s="44" t="s">
        <v>271</v>
      </c>
      <c r="S125" s="44" t="s">
        <v>271</v>
      </c>
      <c r="T125" s="44" t="s">
        <v>271</v>
      </c>
      <c r="U125" s="44">
        <v>18.863</v>
      </c>
      <c r="V125" s="44">
        <v>0</v>
      </c>
      <c r="W125" s="44">
        <v>18.863</v>
      </c>
      <c r="X125" s="44">
        <v>0</v>
      </c>
      <c r="Y125" s="44">
        <v>0</v>
      </c>
      <c r="Z125" s="44">
        <v>18.863</v>
      </c>
      <c r="AA125" s="44">
        <v>18.863</v>
      </c>
      <c r="AB125" s="44">
        <v>0</v>
      </c>
      <c r="AC125" s="44">
        <v>18.863</v>
      </c>
      <c r="AD125" s="44">
        <v>0</v>
      </c>
      <c r="AE125" s="44">
        <v>0</v>
      </c>
      <c r="AF125" s="44">
        <v>18.863</v>
      </c>
      <c r="AG125" s="44">
        <v>0</v>
      </c>
      <c r="AH125" s="44">
        <v>0</v>
      </c>
      <c r="AI125" s="44" t="s">
        <v>271</v>
      </c>
      <c r="AJ125" s="44" t="s">
        <v>271</v>
      </c>
      <c r="AK125" s="44" t="s">
        <v>271</v>
      </c>
      <c r="AL125" s="44" t="s">
        <v>271</v>
      </c>
      <c r="AM125" s="44">
        <v>23.989799999999999</v>
      </c>
    </row>
    <row r="126" spans="1:39" hidden="1" outlineLevel="1">
      <c r="A126" s="8">
        <v>44044</v>
      </c>
      <c r="B126" s="44">
        <v>39.702500000000001</v>
      </c>
      <c r="C126" s="44">
        <v>40.872399999999999</v>
      </c>
      <c r="D126" s="44">
        <v>48.596200000000003</v>
      </c>
      <c r="E126" s="44">
        <v>40.081299999999999</v>
      </c>
      <c r="F126" s="44">
        <v>40.328800000000001</v>
      </c>
      <c r="G126" s="44">
        <v>37.656999999999996</v>
      </c>
      <c r="H126" s="44">
        <v>35.283299999999997</v>
      </c>
      <c r="I126" s="44">
        <v>40.863500000000002</v>
      </c>
      <c r="J126" s="44">
        <v>48.578099999999999</v>
      </c>
      <c r="K126" s="44">
        <v>40.081299999999999</v>
      </c>
      <c r="L126" s="44">
        <v>40.328800000000001</v>
      </c>
      <c r="M126" s="44">
        <v>37.656999999999996</v>
      </c>
      <c r="N126" s="44">
        <v>35.283299999999997</v>
      </c>
      <c r="O126" s="44">
        <v>50.389600000000002</v>
      </c>
      <c r="P126" s="44">
        <v>50.389600000000002</v>
      </c>
      <c r="Q126" s="44" t="s">
        <v>271</v>
      </c>
      <c r="R126" s="44" t="s">
        <v>271</v>
      </c>
      <c r="S126" s="44" t="s">
        <v>271</v>
      </c>
      <c r="T126" s="44" t="s">
        <v>271</v>
      </c>
      <c r="U126" s="44">
        <v>15.5334</v>
      </c>
      <c r="V126" s="44">
        <v>0</v>
      </c>
      <c r="W126" s="44">
        <v>15.5334</v>
      </c>
      <c r="X126" s="44">
        <v>0</v>
      </c>
      <c r="Y126" s="44">
        <v>0</v>
      </c>
      <c r="Z126" s="44">
        <v>15.5334</v>
      </c>
      <c r="AA126" s="44">
        <v>15.5334</v>
      </c>
      <c r="AB126" s="44">
        <v>0</v>
      </c>
      <c r="AC126" s="44">
        <v>15.5334</v>
      </c>
      <c r="AD126" s="44">
        <v>0</v>
      </c>
      <c r="AE126" s="44">
        <v>0</v>
      </c>
      <c r="AF126" s="44">
        <v>15.5334</v>
      </c>
      <c r="AG126" s="44">
        <v>0</v>
      </c>
      <c r="AH126" s="44">
        <v>0</v>
      </c>
      <c r="AI126" s="44" t="s">
        <v>271</v>
      </c>
      <c r="AJ126" s="44" t="s">
        <v>271</v>
      </c>
      <c r="AK126" s="44" t="s">
        <v>271</v>
      </c>
      <c r="AL126" s="44" t="s">
        <v>271</v>
      </c>
      <c r="AM126" s="44">
        <v>24.1753</v>
      </c>
    </row>
    <row r="127" spans="1:39" hidden="1" outlineLevel="1">
      <c r="A127" s="8">
        <v>44075</v>
      </c>
      <c r="B127" s="44">
        <v>38.7973</v>
      </c>
      <c r="C127" s="44">
        <v>40.968200000000003</v>
      </c>
      <c r="D127" s="44">
        <v>47.8065</v>
      </c>
      <c r="E127" s="44">
        <v>40.147399999999998</v>
      </c>
      <c r="F127" s="44">
        <v>40.349299999999999</v>
      </c>
      <c r="G127" s="44">
        <v>38.659399999999998</v>
      </c>
      <c r="H127" s="44">
        <v>19.094200000000001</v>
      </c>
      <c r="I127" s="44">
        <v>40.967599999999997</v>
      </c>
      <c r="J127" s="44">
        <v>47.803699999999999</v>
      </c>
      <c r="K127" s="44">
        <v>40.147399999999998</v>
      </c>
      <c r="L127" s="44">
        <v>40.349299999999999</v>
      </c>
      <c r="M127" s="44">
        <v>38.659399999999998</v>
      </c>
      <c r="N127" s="44">
        <v>19.094200000000001</v>
      </c>
      <c r="O127" s="44">
        <v>54.488900000000001</v>
      </c>
      <c r="P127" s="44">
        <v>54.488900000000001</v>
      </c>
      <c r="Q127" s="44" t="s">
        <v>271</v>
      </c>
      <c r="R127" s="44" t="s">
        <v>271</v>
      </c>
      <c r="S127" s="44" t="s">
        <v>271</v>
      </c>
      <c r="T127" s="44" t="s">
        <v>271</v>
      </c>
      <c r="U127" s="44">
        <v>15.061400000000001</v>
      </c>
      <c r="V127" s="44">
        <v>0</v>
      </c>
      <c r="W127" s="44">
        <v>15.061400000000001</v>
      </c>
      <c r="X127" s="44">
        <v>0</v>
      </c>
      <c r="Y127" s="44">
        <v>0</v>
      </c>
      <c r="Z127" s="44">
        <v>15.061400000000001</v>
      </c>
      <c r="AA127" s="44">
        <v>15.061400000000001</v>
      </c>
      <c r="AB127" s="44">
        <v>0</v>
      </c>
      <c r="AC127" s="44">
        <v>15.061400000000001</v>
      </c>
      <c r="AD127" s="44">
        <v>0</v>
      </c>
      <c r="AE127" s="44">
        <v>0</v>
      </c>
      <c r="AF127" s="44">
        <v>15.061400000000001</v>
      </c>
      <c r="AG127" s="44">
        <v>0</v>
      </c>
      <c r="AH127" s="44">
        <v>0</v>
      </c>
      <c r="AI127" s="44" t="s">
        <v>271</v>
      </c>
      <c r="AJ127" s="44" t="s">
        <v>271</v>
      </c>
      <c r="AK127" s="44" t="s">
        <v>271</v>
      </c>
      <c r="AL127" s="44" t="s">
        <v>271</v>
      </c>
      <c r="AM127" s="44">
        <v>22.829799999999999</v>
      </c>
    </row>
    <row r="128" spans="1:39" hidden="1" outlineLevel="1">
      <c r="A128" s="8">
        <v>44105</v>
      </c>
      <c r="B128" s="44">
        <v>38.889899999999997</v>
      </c>
      <c r="C128" s="44">
        <v>40.788200000000003</v>
      </c>
      <c r="D128" s="44">
        <v>47.769300000000001</v>
      </c>
      <c r="E128" s="44">
        <v>39.943300000000001</v>
      </c>
      <c r="F128" s="44">
        <v>40.339700000000001</v>
      </c>
      <c r="G128" s="44">
        <v>35.328699999999998</v>
      </c>
      <c r="H128" s="44">
        <v>37.260100000000001</v>
      </c>
      <c r="I128" s="44">
        <v>40.786299999999997</v>
      </c>
      <c r="J128" s="44">
        <v>47.764899999999997</v>
      </c>
      <c r="K128" s="44">
        <v>39.943300000000001</v>
      </c>
      <c r="L128" s="44">
        <v>40.339700000000001</v>
      </c>
      <c r="M128" s="44">
        <v>35.328699999999998</v>
      </c>
      <c r="N128" s="44">
        <v>37.260100000000001</v>
      </c>
      <c r="O128" s="44">
        <v>50.0685</v>
      </c>
      <c r="P128" s="44">
        <v>50.0685</v>
      </c>
      <c r="Q128" s="44" t="s">
        <v>271</v>
      </c>
      <c r="R128" s="44" t="s">
        <v>271</v>
      </c>
      <c r="S128" s="44" t="s">
        <v>271</v>
      </c>
      <c r="T128" s="44" t="s">
        <v>271</v>
      </c>
      <c r="U128" s="44">
        <v>18.840199999999999</v>
      </c>
      <c r="V128" s="44">
        <v>0</v>
      </c>
      <c r="W128" s="44">
        <v>18.840199999999999</v>
      </c>
      <c r="X128" s="44">
        <v>0</v>
      </c>
      <c r="Y128" s="44">
        <v>17.899999999999999</v>
      </c>
      <c r="Z128" s="44">
        <v>19.899999999999999</v>
      </c>
      <c r="AA128" s="44">
        <v>18.840199999999999</v>
      </c>
      <c r="AB128" s="44">
        <v>0</v>
      </c>
      <c r="AC128" s="44">
        <v>18.840199999999999</v>
      </c>
      <c r="AD128" s="44">
        <v>0</v>
      </c>
      <c r="AE128" s="44">
        <v>17.899999999999999</v>
      </c>
      <c r="AF128" s="44">
        <v>19.899999999999999</v>
      </c>
      <c r="AG128" s="44">
        <v>0</v>
      </c>
      <c r="AH128" s="44">
        <v>0</v>
      </c>
      <c r="AI128" s="44" t="s">
        <v>271</v>
      </c>
      <c r="AJ128" s="44" t="s">
        <v>271</v>
      </c>
      <c r="AK128" s="44" t="s">
        <v>271</v>
      </c>
      <c r="AL128" s="44" t="s">
        <v>271</v>
      </c>
      <c r="AM128" s="44">
        <v>21.720600000000001</v>
      </c>
    </row>
    <row r="129" spans="1:39" hidden="1" outlineLevel="1">
      <c r="A129" s="8">
        <v>44136</v>
      </c>
      <c r="B129" s="44">
        <v>39.069699999999997</v>
      </c>
      <c r="C129" s="44">
        <v>40.142099999999999</v>
      </c>
      <c r="D129" s="44">
        <v>45.264000000000003</v>
      </c>
      <c r="E129" s="44">
        <v>39.556800000000003</v>
      </c>
      <c r="F129" s="44">
        <v>40.366399999999999</v>
      </c>
      <c r="G129" s="44">
        <v>30.036300000000001</v>
      </c>
      <c r="H129" s="44">
        <v>30.578600000000002</v>
      </c>
      <c r="I129" s="44">
        <v>40.141199999999998</v>
      </c>
      <c r="J129" s="44">
        <v>45.259500000000003</v>
      </c>
      <c r="K129" s="44">
        <v>39.556800000000003</v>
      </c>
      <c r="L129" s="44">
        <v>40.366399999999999</v>
      </c>
      <c r="M129" s="44">
        <v>30.036300000000001</v>
      </c>
      <c r="N129" s="44">
        <v>30.578600000000002</v>
      </c>
      <c r="O129" s="44">
        <v>49.910699999999999</v>
      </c>
      <c r="P129" s="44">
        <v>49.910699999999999</v>
      </c>
      <c r="Q129" s="44" t="s">
        <v>271</v>
      </c>
      <c r="R129" s="44" t="s">
        <v>271</v>
      </c>
      <c r="S129" s="44" t="s">
        <v>271</v>
      </c>
      <c r="T129" s="44" t="s">
        <v>271</v>
      </c>
      <c r="U129" s="44">
        <v>20.9406</v>
      </c>
      <c r="V129" s="44">
        <v>0</v>
      </c>
      <c r="W129" s="44">
        <v>20.9406</v>
      </c>
      <c r="X129" s="44">
        <v>0</v>
      </c>
      <c r="Y129" s="44">
        <v>0</v>
      </c>
      <c r="Z129" s="44">
        <v>20.9406</v>
      </c>
      <c r="AA129" s="44">
        <v>20.9406</v>
      </c>
      <c r="AB129" s="44">
        <v>0</v>
      </c>
      <c r="AC129" s="44">
        <v>20.9406</v>
      </c>
      <c r="AD129" s="44">
        <v>0</v>
      </c>
      <c r="AE129" s="44">
        <v>0</v>
      </c>
      <c r="AF129" s="44">
        <v>20.9406</v>
      </c>
      <c r="AG129" s="44">
        <v>0</v>
      </c>
      <c r="AH129" s="44">
        <v>0</v>
      </c>
      <c r="AI129" s="44" t="s">
        <v>271</v>
      </c>
      <c r="AJ129" s="44" t="s">
        <v>271</v>
      </c>
      <c r="AK129" s="44" t="s">
        <v>271</v>
      </c>
      <c r="AL129" s="44" t="s">
        <v>271</v>
      </c>
      <c r="AM129" s="44">
        <v>25.025300000000001</v>
      </c>
    </row>
    <row r="130" spans="1:39" hidden="1" outlineLevel="1">
      <c r="A130" s="8">
        <v>44166</v>
      </c>
      <c r="B130" s="44">
        <v>37.173900000000003</v>
      </c>
      <c r="C130" s="44">
        <v>38.3125</v>
      </c>
      <c r="D130" s="44">
        <v>45.1218</v>
      </c>
      <c r="E130" s="44">
        <v>37.535499999999999</v>
      </c>
      <c r="F130" s="44">
        <v>38.042900000000003</v>
      </c>
      <c r="G130" s="44">
        <v>31.3658</v>
      </c>
      <c r="H130" s="44">
        <v>13.995100000000001</v>
      </c>
      <c r="I130" s="44">
        <v>38.308799999999998</v>
      </c>
      <c r="J130" s="44">
        <v>45.1023</v>
      </c>
      <c r="K130" s="44">
        <v>37.535499999999999</v>
      </c>
      <c r="L130" s="44">
        <v>38.042900000000003</v>
      </c>
      <c r="M130" s="44">
        <v>31.3658</v>
      </c>
      <c r="N130" s="44">
        <v>13.995100000000001</v>
      </c>
      <c r="O130" s="44">
        <v>52.83</v>
      </c>
      <c r="P130" s="44">
        <v>52.83</v>
      </c>
      <c r="Q130" s="44" t="s">
        <v>271</v>
      </c>
      <c r="R130" s="44" t="s">
        <v>271</v>
      </c>
      <c r="S130" s="44" t="s">
        <v>271</v>
      </c>
      <c r="T130" s="44" t="s">
        <v>271</v>
      </c>
      <c r="U130" s="44">
        <v>12.0007</v>
      </c>
      <c r="V130" s="44">
        <v>0</v>
      </c>
      <c r="W130" s="44">
        <v>12.0007</v>
      </c>
      <c r="X130" s="44">
        <v>0</v>
      </c>
      <c r="Y130" s="44">
        <v>0</v>
      </c>
      <c r="Z130" s="44">
        <v>12.0007</v>
      </c>
      <c r="AA130" s="44">
        <v>12.0007</v>
      </c>
      <c r="AB130" s="44">
        <v>0</v>
      </c>
      <c r="AC130" s="44">
        <v>12.0007</v>
      </c>
      <c r="AD130" s="44">
        <v>0</v>
      </c>
      <c r="AE130" s="44">
        <v>0</v>
      </c>
      <c r="AF130" s="44">
        <v>12.0007</v>
      </c>
      <c r="AG130" s="44">
        <v>0</v>
      </c>
      <c r="AH130" s="44">
        <v>0</v>
      </c>
      <c r="AI130" s="44" t="s">
        <v>271</v>
      </c>
      <c r="AJ130" s="44" t="s">
        <v>271</v>
      </c>
      <c r="AK130" s="44" t="s">
        <v>271</v>
      </c>
      <c r="AL130" s="44" t="s">
        <v>271</v>
      </c>
      <c r="AM130" s="44">
        <v>24.9131</v>
      </c>
    </row>
    <row r="131" spans="1:39" hidden="1" outlineLevel="1">
      <c r="A131" s="8">
        <v>44197</v>
      </c>
      <c r="B131" s="44">
        <v>38.326500000000003</v>
      </c>
      <c r="C131" s="44">
        <v>39.305900000000001</v>
      </c>
      <c r="D131" s="44">
        <v>44.244900000000001</v>
      </c>
      <c r="E131" s="44">
        <v>38.7562</v>
      </c>
      <c r="F131" s="44">
        <v>38.804000000000002</v>
      </c>
      <c r="G131" s="44">
        <v>37.871499999999997</v>
      </c>
      <c r="H131" s="44">
        <v>35.454099999999997</v>
      </c>
      <c r="I131" s="44">
        <v>39.302300000000002</v>
      </c>
      <c r="J131" s="44">
        <v>44.220999999999997</v>
      </c>
      <c r="K131" s="44">
        <v>38.7562</v>
      </c>
      <c r="L131" s="44">
        <v>38.804000000000002</v>
      </c>
      <c r="M131" s="44">
        <v>37.871499999999997</v>
      </c>
      <c r="N131" s="44">
        <v>35.454099999999997</v>
      </c>
      <c r="O131" s="44">
        <v>54.522599999999997</v>
      </c>
      <c r="P131" s="44">
        <v>54.522599999999997</v>
      </c>
      <c r="Q131" s="44" t="s">
        <v>271</v>
      </c>
      <c r="R131" s="44" t="s">
        <v>271</v>
      </c>
      <c r="S131" s="44" t="s">
        <v>271</v>
      </c>
      <c r="T131" s="44" t="s">
        <v>271</v>
      </c>
      <c r="U131" s="44">
        <v>20.9405</v>
      </c>
      <c r="V131" s="44">
        <v>0</v>
      </c>
      <c r="W131" s="44">
        <v>20.9405</v>
      </c>
      <c r="X131" s="44">
        <v>0</v>
      </c>
      <c r="Y131" s="44">
        <v>0</v>
      </c>
      <c r="Z131" s="44">
        <v>20.9405</v>
      </c>
      <c r="AA131" s="44">
        <v>20.9405</v>
      </c>
      <c r="AB131" s="44">
        <v>0</v>
      </c>
      <c r="AC131" s="44">
        <v>20.9405</v>
      </c>
      <c r="AD131" s="44">
        <v>0</v>
      </c>
      <c r="AE131" s="44">
        <v>0</v>
      </c>
      <c r="AF131" s="44">
        <v>20.9405</v>
      </c>
      <c r="AG131" s="44">
        <v>0</v>
      </c>
      <c r="AH131" s="44">
        <v>0</v>
      </c>
      <c r="AI131" s="44" t="s">
        <v>271</v>
      </c>
      <c r="AJ131" s="44" t="s">
        <v>271</v>
      </c>
      <c r="AK131" s="44" t="s">
        <v>271</v>
      </c>
      <c r="AL131" s="44" t="s">
        <v>271</v>
      </c>
      <c r="AM131" s="44">
        <v>24.776599999999998</v>
      </c>
    </row>
    <row r="132" spans="1:39" hidden="1" outlineLevel="1">
      <c r="A132" s="8">
        <v>44228</v>
      </c>
      <c r="B132" s="44">
        <v>36.754800000000003</v>
      </c>
      <c r="C132" s="44">
        <v>38.385399999999997</v>
      </c>
      <c r="D132" s="44">
        <v>44.776000000000003</v>
      </c>
      <c r="E132" s="44">
        <v>37.682000000000002</v>
      </c>
      <c r="F132" s="44">
        <v>38.711399999999998</v>
      </c>
      <c r="G132" s="44">
        <v>29.031099999999999</v>
      </c>
      <c r="H132" s="44">
        <v>9.9936000000000007</v>
      </c>
      <c r="I132" s="44">
        <v>38.384999999999998</v>
      </c>
      <c r="J132" s="44">
        <v>44.7742</v>
      </c>
      <c r="K132" s="44">
        <v>37.682000000000002</v>
      </c>
      <c r="L132" s="44">
        <v>38.711399999999998</v>
      </c>
      <c r="M132" s="44">
        <v>29.031099999999999</v>
      </c>
      <c r="N132" s="44">
        <v>9.9936000000000007</v>
      </c>
      <c r="O132" s="44">
        <v>50.314300000000003</v>
      </c>
      <c r="P132" s="44">
        <v>50.314300000000003</v>
      </c>
      <c r="Q132" s="44" t="s">
        <v>271</v>
      </c>
      <c r="R132" s="44" t="s">
        <v>271</v>
      </c>
      <c r="S132" s="44" t="s">
        <v>271</v>
      </c>
      <c r="T132" s="44" t="s">
        <v>271</v>
      </c>
      <c r="U132" s="44">
        <v>13.6485</v>
      </c>
      <c r="V132" s="44">
        <v>0</v>
      </c>
      <c r="W132" s="44">
        <v>13.6485</v>
      </c>
      <c r="X132" s="44">
        <v>0</v>
      </c>
      <c r="Y132" s="44">
        <v>19.899999999999999</v>
      </c>
      <c r="Z132" s="44">
        <v>13.617900000000001</v>
      </c>
      <c r="AA132" s="44">
        <v>13.6485</v>
      </c>
      <c r="AB132" s="44">
        <v>0</v>
      </c>
      <c r="AC132" s="44">
        <v>13.6485</v>
      </c>
      <c r="AD132" s="44">
        <v>0</v>
      </c>
      <c r="AE132" s="44">
        <v>19.899999999999999</v>
      </c>
      <c r="AF132" s="44">
        <v>13.617900000000001</v>
      </c>
      <c r="AG132" s="44">
        <v>0</v>
      </c>
      <c r="AH132" s="44">
        <v>0</v>
      </c>
      <c r="AI132" s="44" t="s">
        <v>271</v>
      </c>
      <c r="AJ132" s="44" t="s">
        <v>271</v>
      </c>
      <c r="AK132" s="44" t="s">
        <v>271</v>
      </c>
      <c r="AL132" s="44" t="s">
        <v>271</v>
      </c>
      <c r="AM132" s="44">
        <v>21.860800000000001</v>
      </c>
    </row>
    <row r="133" spans="1:39" hidden="1" outlineLevel="1">
      <c r="A133" s="8">
        <v>44256</v>
      </c>
      <c r="B133" s="44">
        <v>36.978700000000003</v>
      </c>
      <c r="C133" s="44">
        <v>38.9148</v>
      </c>
      <c r="D133" s="44">
        <v>45.124400000000001</v>
      </c>
      <c r="E133" s="44">
        <v>38.197499999999998</v>
      </c>
      <c r="F133" s="44">
        <v>38.481400000000001</v>
      </c>
      <c r="G133" s="44">
        <v>35.106699999999996</v>
      </c>
      <c r="H133" s="44">
        <v>11.8269</v>
      </c>
      <c r="I133" s="44">
        <v>38.912199999999999</v>
      </c>
      <c r="J133" s="44">
        <v>45.1143</v>
      </c>
      <c r="K133" s="44">
        <v>38.197499999999998</v>
      </c>
      <c r="L133" s="44">
        <v>38.481400000000001</v>
      </c>
      <c r="M133" s="44">
        <v>35.106699999999996</v>
      </c>
      <c r="N133" s="44">
        <v>11.8269</v>
      </c>
      <c r="O133" s="44">
        <v>49.1128</v>
      </c>
      <c r="P133" s="44">
        <v>49.1128</v>
      </c>
      <c r="Q133" s="44" t="s">
        <v>271</v>
      </c>
      <c r="R133" s="44" t="s">
        <v>271</v>
      </c>
      <c r="S133" s="44" t="s">
        <v>271</v>
      </c>
      <c r="T133" s="44" t="s">
        <v>271</v>
      </c>
      <c r="U133" s="44">
        <v>12.320600000000001</v>
      </c>
      <c r="V133" s="44">
        <v>0</v>
      </c>
      <c r="W133" s="44">
        <v>12.320600000000001</v>
      </c>
      <c r="X133" s="44">
        <v>0</v>
      </c>
      <c r="Y133" s="44">
        <v>0</v>
      </c>
      <c r="Z133" s="44">
        <v>12.320600000000001</v>
      </c>
      <c r="AA133" s="44">
        <v>12.320600000000001</v>
      </c>
      <c r="AB133" s="44">
        <v>0</v>
      </c>
      <c r="AC133" s="44">
        <v>12.320600000000001</v>
      </c>
      <c r="AD133" s="44">
        <v>0</v>
      </c>
      <c r="AE133" s="44">
        <v>0</v>
      </c>
      <c r="AF133" s="44">
        <v>12.320600000000001</v>
      </c>
      <c r="AG133" s="44">
        <v>0</v>
      </c>
      <c r="AH133" s="44">
        <v>0</v>
      </c>
      <c r="AI133" s="44" t="s">
        <v>271</v>
      </c>
      <c r="AJ133" s="44" t="s">
        <v>271</v>
      </c>
      <c r="AK133" s="44" t="s">
        <v>271</v>
      </c>
      <c r="AL133" s="44" t="s">
        <v>271</v>
      </c>
      <c r="AM133" s="44">
        <v>21.543299999999999</v>
      </c>
    </row>
    <row r="134" spans="1:39" hidden="1" outlineLevel="1">
      <c r="A134" s="8">
        <v>44287</v>
      </c>
      <c r="B134" s="44">
        <v>37.336799999999997</v>
      </c>
      <c r="C134" s="44">
        <v>38.725999999999999</v>
      </c>
      <c r="D134" s="44">
        <v>46.715600000000002</v>
      </c>
      <c r="E134" s="44">
        <v>37.7821</v>
      </c>
      <c r="F134" s="44">
        <v>38.709000000000003</v>
      </c>
      <c r="G134" s="44">
        <v>28.105699999999999</v>
      </c>
      <c r="H134" s="44">
        <v>13.4316</v>
      </c>
      <c r="I134" s="44">
        <v>38.724899999999998</v>
      </c>
      <c r="J134" s="44">
        <v>46.713500000000003</v>
      </c>
      <c r="K134" s="44">
        <v>37.7821</v>
      </c>
      <c r="L134" s="44">
        <v>38.709000000000003</v>
      </c>
      <c r="M134" s="44">
        <v>28.105699999999999</v>
      </c>
      <c r="N134" s="44">
        <v>13.4316</v>
      </c>
      <c r="O134" s="44">
        <v>48.724600000000002</v>
      </c>
      <c r="P134" s="44">
        <v>48.724600000000002</v>
      </c>
      <c r="Q134" s="44" t="s">
        <v>271</v>
      </c>
      <c r="R134" s="44" t="s">
        <v>271</v>
      </c>
      <c r="S134" s="44" t="s">
        <v>271</v>
      </c>
      <c r="T134" s="44" t="s">
        <v>271</v>
      </c>
      <c r="U134" s="44">
        <v>11.13</v>
      </c>
      <c r="V134" s="44">
        <v>0</v>
      </c>
      <c r="W134" s="44">
        <v>11.13</v>
      </c>
      <c r="X134" s="44">
        <v>0</v>
      </c>
      <c r="Y134" s="44">
        <v>14.32</v>
      </c>
      <c r="Z134" s="44">
        <v>11.124499999999999</v>
      </c>
      <c r="AA134" s="44">
        <v>11.13</v>
      </c>
      <c r="AB134" s="44">
        <v>0</v>
      </c>
      <c r="AC134" s="44">
        <v>11.13</v>
      </c>
      <c r="AD134" s="44">
        <v>0</v>
      </c>
      <c r="AE134" s="44">
        <v>14.32</v>
      </c>
      <c r="AF134" s="44">
        <v>11.124499999999999</v>
      </c>
      <c r="AG134" s="44">
        <v>0</v>
      </c>
      <c r="AH134" s="44">
        <v>0</v>
      </c>
      <c r="AI134" s="44" t="s">
        <v>271</v>
      </c>
      <c r="AJ134" s="44" t="s">
        <v>271</v>
      </c>
      <c r="AK134" s="44" t="s">
        <v>271</v>
      </c>
      <c r="AL134" s="44" t="s">
        <v>271</v>
      </c>
      <c r="AM134" s="44">
        <v>23.085799999999999</v>
      </c>
    </row>
    <row r="135" spans="1:39" hidden="1" outlineLevel="1">
      <c r="A135" s="8">
        <v>44317</v>
      </c>
      <c r="B135" s="44">
        <v>37.586199999999998</v>
      </c>
      <c r="C135" s="44">
        <v>38.5914</v>
      </c>
      <c r="D135" s="44">
        <v>46.376399999999997</v>
      </c>
      <c r="E135" s="44">
        <v>37.714300000000001</v>
      </c>
      <c r="F135" s="44">
        <v>38.5871</v>
      </c>
      <c r="G135" s="44">
        <v>27.297000000000001</v>
      </c>
      <c r="H135" s="44">
        <v>10.8758</v>
      </c>
      <c r="I135" s="44">
        <v>38.590400000000002</v>
      </c>
      <c r="J135" s="44">
        <v>46.374299999999998</v>
      </c>
      <c r="K135" s="44">
        <v>37.714300000000001</v>
      </c>
      <c r="L135" s="44">
        <v>38.5871</v>
      </c>
      <c r="M135" s="44">
        <v>27.297000000000001</v>
      </c>
      <c r="N135" s="44">
        <v>10.8758</v>
      </c>
      <c r="O135" s="44">
        <v>48.336500000000001</v>
      </c>
      <c r="P135" s="44">
        <v>48.336500000000001</v>
      </c>
      <c r="Q135" s="44" t="s">
        <v>271</v>
      </c>
      <c r="R135" s="44" t="s">
        <v>271</v>
      </c>
      <c r="S135" s="44" t="s">
        <v>271</v>
      </c>
      <c r="T135" s="44" t="s">
        <v>271</v>
      </c>
      <c r="U135" s="44">
        <v>12.2742</v>
      </c>
      <c r="V135" s="44">
        <v>0</v>
      </c>
      <c r="W135" s="44">
        <v>12.2742</v>
      </c>
      <c r="X135" s="44">
        <v>0</v>
      </c>
      <c r="Y135" s="44">
        <v>0</v>
      </c>
      <c r="Z135" s="44">
        <v>12.2742</v>
      </c>
      <c r="AA135" s="44">
        <v>12.2742</v>
      </c>
      <c r="AB135" s="44">
        <v>0</v>
      </c>
      <c r="AC135" s="44">
        <v>12.2742</v>
      </c>
      <c r="AD135" s="44">
        <v>0</v>
      </c>
      <c r="AE135" s="44">
        <v>0</v>
      </c>
      <c r="AF135" s="44">
        <v>12.2742</v>
      </c>
      <c r="AG135" s="44">
        <v>0</v>
      </c>
      <c r="AH135" s="44">
        <v>0</v>
      </c>
      <c r="AI135" s="44" t="s">
        <v>271</v>
      </c>
      <c r="AJ135" s="44" t="s">
        <v>271</v>
      </c>
      <c r="AK135" s="44" t="s">
        <v>271</v>
      </c>
      <c r="AL135" s="44" t="s">
        <v>271</v>
      </c>
      <c r="AM135" s="44">
        <v>24.087599999999998</v>
      </c>
    </row>
    <row r="136" spans="1:39" hidden="1" outlineLevel="1">
      <c r="A136" s="8">
        <v>44348</v>
      </c>
      <c r="B136" s="44">
        <v>36.580100000000002</v>
      </c>
      <c r="C136" s="44">
        <v>38.027700000000003</v>
      </c>
      <c r="D136" s="44">
        <v>45.243000000000002</v>
      </c>
      <c r="E136" s="44">
        <v>37.157400000000003</v>
      </c>
      <c r="F136" s="44">
        <v>38.119100000000003</v>
      </c>
      <c r="G136" s="44">
        <v>27.3445</v>
      </c>
      <c r="H136" s="44">
        <v>7.6040000000000001</v>
      </c>
      <c r="I136" s="44">
        <v>38.020400000000002</v>
      </c>
      <c r="J136" s="44">
        <v>45.228000000000002</v>
      </c>
      <c r="K136" s="44">
        <v>37.157400000000003</v>
      </c>
      <c r="L136" s="44">
        <v>38.119100000000003</v>
      </c>
      <c r="M136" s="44">
        <v>27.3445</v>
      </c>
      <c r="N136" s="44">
        <v>7.6040000000000001</v>
      </c>
      <c r="O136" s="44">
        <v>47.263399999999997</v>
      </c>
      <c r="P136" s="44">
        <v>47.263399999999997</v>
      </c>
      <c r="Q136" s="44" t="s">
        <v>271</v>
      </c>
      <c r="R136" s="44" t="s">
        <v>271</v>
      </c>
      <c r="S136" s="44" t="s">
        <v>271</v>
      </c>
      <c r="T136" s="44" t="s">
        <v>271</v>
      </c>
      <c r="U136" s="44">
        <v>12.083600000000001</v>
      </c>
      <c r="V136" s="44">
        <v>0</v>
      </c>
      <c r="W136" s="44">
        <v>12.083600000000001</v>
      </c>
      <c r="X136" s="44">
        <v>0</v>
      </c>
      <c r="Y136" s="44">
        <v>0</v>
      </c>
      <c r="Z136" s="44">
        <v>12.083600000000001</v>
      </c>
      <c r="AA136" s="44">
        <v>12.083600000000001</v>
      </c>
      <c r="AB136" s="44">
        <v>0</v>
      </c>
      <c r="AC136" s="44">
        <v>12.083600000000001</v>
      </c>
      <c r="AD136" s="44">
        <v>0</v>
      </c>
      <c r="AE136" s="44">
        <v>0</v>
      </c>
      <c r="AF136" s="44">
        <v>12.083600000000001</v>
      </c>
      <c r="AG136" s="44">
        <v>0</v>
      </c>
      <c r="AH136" s="44">
        <v>0</v>
      </c>
      <c r="AI136" s="44" t="s">
        <v>271</v>
      </c>
      <c r="AJ136" s="44" t="s">
        <v>271</v>
      </c>
      <c r="AK136" s="44" t="s">
        <v>271</v>
      </c>
      <c r="AL136" s="44" t="s">
        <v>271</v>
      </c>
      <c r="AM136" s="44">
        <v>21.918700000000001</v>
      </c>
    </row>
    <row r="137" spans="1:39" hidden="1" outlineLevel="1">
      <c r="A137" s="8">
        <v>44378</v>
      </c>
      <c r="B137" s="44">
        <v>36.909599999999998</v>
      </c>
      <c r="C137" s="44">
        <v>38.141599999999997</v>
      </c>
      <c r="D137" s="44">
        <v>44.978700000000003</v>
      </c>
      <c r="E137" s="44">
        <v>37.289000000000001</v>
      </c>
      <c r="F137" s="44">
        <v>37.901400000000002</v>
      </c>
      <c r="G137" s="44">
        <v>30.177299999999999</v>
      </c>
      <c r="H137" s="44">
        <v>20.973299999999998</v>
      </c>
      <c r="I137" s="44">
        <v>38.138500000000001</v>
      </c>
      <c r="J137" s="44">
        <v>44.9634</v>
      </c>
      <c r="K137" s="44">
        <v>37.289000000000001</v>
      </c>
      <c r="L137" s="44">
        <v>37.901400000000002</v>
      </c>
      <c r="M137" s="44">
        <v>30.177299999999999</v>
      </c>
      <c r="N137" s="44">
        <v>20.973299999999998</v>
      </c>
      <c r="O137" s="44">
        <v>53.330100000000002</v>
      </c>
      <c r="P137" s="44">
        <v>53.330100000000002</v>
      </c>
      <c r="Q137" s="44" t="s">
        <v>271</v>
      </c>
      <c r="R137" s="44" t="s">
        <v>271</v>
      </c>
      <c r="S137" s="44" t="s">
        <v>271</v>
      </c>
      <c r="T137" s="44" t="s">
        <v>271</v>
      </c>
      <c r="U137" s="44">
        <v>12.686400000000001</v>
      </c>
      <c r="V137" s="44">
        <v>0</v>
      </c>
      <c r="W137" s="44">
        <v>12.686400000000001</v>
      </c>
      <c r="X137" s="44">
        <v>0</v>
      </c>
      <c r="Y137" s="44">
        <v>0</v>
      </c>
      <c r="Z137" s="44">
        <v>12.686400000000001</v>
      </c>
      <c r="AA137" s="44">
        <v>12.686400000000001</v>
      </c>
      <c r="AB137" s="44">
        <v>0</v>
      </c>
      <c r="AC137" s="44">
        <v>12.686400000000001</v>
      </c>
      <c r="AD137" s="44">
        <v>0</v>
      </c>
      <c r="AE137" s="44">
        <v>0</v>
      </c>
      <c r="AF137" s="44">
        <v>12.686400000000001</v>
      </c>
      <c r="AG137" s="44">
        <v>0</v>
      </c>
      <c r="AH137" s="44">
        <v>0</v>
      </c>
      <c r="AI137" s="44" t="s">
        <v>271</v>
      </c>
      <c r="AJ137" s="44" t="s">
        <v>271</v>
      </c>
      <c r="AK137" s="44" t="s">
        <v>271</v>
      </c>
      <c r="AL137" s="44" t="s">
        <v>271</v>
      </c>
      <c r="AM137" s="44">
        <v>22.896799999999999</v>
      </c>
    </row>
    <row r="138" spans="1:39" hidden="1" outlineLevel="1">
      <c r="A138" s="8">
        <v>44409</v>
      </c>
      <c r="B138" s="44">
        <v>37.247500000000002</v>
      </c>
      <c r="C138" s="44">
        <v>38.57</v>
      </c>
      <c r="D138" s="44">
        <v>44.5045</v>
      </c>
      <c r="E138" s="44">
        <v>37.789000000000001</v>
      </c>
      <c r="F138" s="44">
        <v>37.948900000000002</v>
      </c>
      <c r="G138" s="44">
        <v>36.714700000000001</v>
      </c>
      <c r="H138" s="44">
        <v>17.925899999999999</v>
      </c>
      <c r="I138" s="44">
        <v>38.569200000000002</v>
      </c>
      <c r="J138" s="44">
        <v>44.500999999999998</v>
      </c>
      <c r="K138" s="44">
        <v>37.789000000000001</v>
      </c>
      <c r="L138" s="44">
        <v>37.948900000000002</v>
      </c>
      <c r="M138" s="44">
        <v>36.714700000000001</v>
      </c>
      <c r="N138" s="44">
        <v>17.925899999999999</v>
      </c>
      <c r="O138" s="44">
        <v>50</v>
      </c>
      <c r="P138" s="44">
        <v>50</v>
      </c>
      <c r="Q138" s="44" t="s">
        <v>271</v>
      </c>
      <c r="R138" s="44" t="s">
        <v>271</v>
      </c>
      <c r="S138" s="44" t="s">
        <v>271</v>
      </c>
      <c r="T138" s="44" t="s">
        <v>271</v>
      </c>
      <c r="U138" s="44">
        <v>11.9757</v>
      </c>
      <c r="V138" s="44">
        <v>0</v>
      </c>
      <c r="W138" s="44">
        <v>11.9757</v>
      </c>
      <c r="X138" s="44">
        <v>0</v>
      </c>
      <c r="Y138" s="44">
        <v>0</v>
      </c>
      <c r="Z138" s="44">
        <v>11.9757</v>
      </c>
      <c r="AA138" s="44">
        <v>11.9757</v>
      </c>
      <c r="AB138" s="44">
        <v>0</v>
      </c>
      <c r="AC138" s="44">
        <v>11.9757</v>
      </c>
      <c r="AD138" s="44">
        <v>0</v>
      </c>
      <c r="AE138" s="44">
        <v>0</v>
      </c>
      <c r="AF138" s="44">
        <v>11.9757</v>
      </c>
      <c r="AG138" s="44">
        <v>0</v>
      </c>
      <c r="AH138" s="44">
        <v>0</v>
      </c>
      <c r="AI138" s="44" t="s">
        <v>271</v>
      </c>
      <c r="AJ138" s="44" t="s">
        <v>271</v>
      </c>
      <c r="AK138" s="44" t="s">
        <v>271</v>
      </c>
      <c r="AL138" s="44" t="s">
        <v>271</v>
      </c>
      <c r="AM138" s="44">
        <v>23.708500000000001</v>
      </c>
    </row>
    <row r="139" spans="1:39" hidden="1" outlineLevel="1">
      <c r="A139" s="8">
        <v>44440</v>
      </c>
      <c r="B139" s="44">
        <v>37.450099999999999</v>
      </c>
      <c r="C139" s="44">
        <v>38.6143</v>
      </c>
      <c r="D139" s="44">
        <v>46.748199999999997</v>
      </c>
      <c r="E139" s="44">
        <v>37.678400000000003</v>
      </c>
      <c r="F139" s="44">
        <v>38.013199999999998</v>
      </c>
      <c r="G139" s="44">
        <v>36.126800000000003</v>
      </c>
      <c r="H139" s="44">
        <v>11.491899999999999</v>
      </c>
      <c r="I139" s="44">
        <v>38.613799999999998</v>
      </c>
      <c r="J139" s="44">
        <v>46.745699999999999</v>
      </c>
      <c r="K139" s="44">
        <v>37.678400000000003</v>
      </c>
      <c r="L139" s="44">
        <v>38.013199999999998</v>
      </c>
      <c r="M139" s="44">
        <v>36.126800000000003</v>
      </c>
      <c r="N139" s="44">
        <v>11.491899999999999</v>
      </c>
      <c r="O139" s="44">
        <v>54.282600000000002</v>
      </c>
      <c r="P139" s="44">
        <v>54.282600000000002</v>
      </c>
      <c r="Q139" s="44" t="s">
        <v>271</v>
      </c>
      <c r="R139" s="44" t="s">
        <v>271</v>
      </c>
      <c r="S139" s="44" t="s">
        <v>271</v>
      </c>
      <c r="T139" s="44" t="s">
        <v>271</v>
      </c>
      <c r="U139" s="44">
        <v>12.9216</v>
      </c>
      <c r="V139" s="44">
        <v>0</v>
      </c>
      <c r="W139" s="44">
        <v>12.9216</v>
      </c>
      <c r="X139" s="44">
        <v>0</v>
      </c>
      <c r="Y139" s="44">
        <v>0</v>
      </c>
      <c r="Z139" s="44">
        <v>12.9216</v>
      </c>
      <c r="AA139" s="44">
        <v>12.9216</v>
      </c>
      <c r="AB139" s="44">
        <v>0</v>
      </c>
      <c r="AC139" s="44">
        <v>12.9216</v>
      </c>
      <c r="AD139" s="44">
        <v>0</v>
      </c>
      <c r="AE139" s="44">
        <v>0</v>
      </c>
      <c r="AF139" s="44">
        <v>12.9216</v>
      </c>
      <c r="AG139" s="44">
        <v>0</v>
      </c>
      <c r="AH139" s="44">
        <v>0</v>
      </c>
      <c r="AI139" s="44" t="s">
        <v>271</v>
      </c>
      <c r="AJ139" s="44" t="s">
        <v>271</v>
      </c>
      <c r="AK139" s="44" t="s">
        <v>271</v>
      </c>
      <c r="AL139" s="44" t="s">
        <v>271</v>
      </c>
      <c r="AM139" s="44">
        <v>24.226199999999999</v>
      </c>
    </row>
    <row r="140" spans="1:39" hidden="1" outlineLevel="1">
      <c r="A140" s="8">
        <v>44470</v>
      </c>
      <c r="B140" s="44">
        <v>37.155200000000001</v>
      </c>
      <c r="C140" s="44">
        <v>38.493899999999996</v>
      </c>
      <c r="D140" s="44">
        <v>46.789299999999997</v>
      </c>
      <c r="E140" s="44">
        <v>37.543799999999997</v>
      </c>
      <c r="F140" s="44">
        <v>37.875799999999998</v>
      </c>
      <c r="G140" s="44">
        <v>34.262799999999999</v>
      </c>
      <c r="H140" s="44">
        <v>16.422899999999998</v>
      </c>
      <c r="I140" s="44">
        <v>38.492699999999999</v>
      </c>
      <c r="J140" s="44">
        <v>46.789700000000003</v>
      </c>
      <c r="K140" s="44">
        <v>37.543799999999997</v>
      </c>
      <c r="L140" s="44">
        <v>37.875799999999998</v>
      </c>
      <c r="M140" s="44">
        <v>34.262799999999999</v>
      </c>
      <c r="N140" s="44">
        <v>16.422899999999998</v>
      </c>
      <c r="O140" s="44">
        <v>46.525799999999997</v>
      </c>
      <c r="P140" s="44">
        <v>46.525799999999997</v>
      </c>
      <c r="Q140" s="44" t="s">
        <v>271</v>
      </c>
      <c r="R140" s="44" t="s">
        <v>271</v>
      </c>
      <c r="S140" s="44" t="s">
        <v>271</v>
      </c>
      <c r="T140" s="44" t="s">
        <v>271</v>
      </c>
      <c r="U140" s="44">
        <v>13.121</v>
      </c>
      <c r="V140" s="44">
        <v>0</v>
      </c>
      <c r="W140" s="44">
        <v>13.121</v>
      </c>
      <c r="X140" s="44">
        <v>0</v>
      </c>
      <c r="Y140" s="44">
        <v>13.2225</v>
      </c>
      <c r="Z140" s="44">
        <v>13.0626</v>
      </c>
      <c r="AA140" s="44">
        <v>13.121</v>
      </c>
      <c r="AB140" s="44">
        <v>0</v>
      </c>
      <c r="AC140" s="44">
        <v>13.121</v>
      </c>
      <c r="AD140" s="44">
        <v>0</v>
      </c>
      <c r="AE140" s="44">
        <v>13.2225</v>
      </c>
      <c r="AF140" s="44">
        <v>13.0626</v>
      </c>
      <c r="AG140" s="44">
        <v>0</v>
      </c>
      <c r="AH140" s="44">
        <v>0</v>
      </c>
      <c r="AI140" s="44" t="s">
        <v>271</v>
      </c>
      <c r="AJ140" s="44" t="s">
        <v>271</v>
      </c>
      <c r="AK140" s="44" t="s">
        <v>271</v>
      </c>
      <c r="AL140" s="44" t="s">
        <v>271</v>
      </c>
      <c r="AM140" s="44">
        <v>22.505500000000001</v>
      </c>
    </row>
    <row r="141" spans="1:39" hidden="1" outlineLevel="1">
      <c r="A141" s="8">
        <v>44501</v>
      </c>
      <c r="B141" s="44">
        <v>35.346299999999999</v>
      </c>
      <c r="C141" s="44">
        <v>36.811199999999999</v>
      </c>
      <c r="D141" s="44">
        <v>46.024099999999997</v>
      </c>
      <c r="E141" s="44">
        <v>35.831899999999997</v>
      </c>
      <c r="F141" s="44">
        <v>36.606299999999997</v>
      </c>
      <c r="G141" s="44">
        <v>27.1173</v>
      </c>
      <c r="H141" s="44">
        <v>13.205299999999999</v>
      </c>
      <c r="I141" s="44">
        <v>36.808999999999997</v>
      </c>
      <c r="J141" s="44">
        <v>46.015000000000001</v>
      </c>
      <c r="K141" s="44">
        <v>35.831899999999997</v>
      </c>
      <c r="L141" s="44">
        <v>36.606299999999997</v>
      </c>
      <c r="M141" s="44">
        <v>27.1173</v>
      </c>
      <c r="N141" s="44">
        <v>13.205299999999999</v>
      </c>
      <c r="O141" s="44">
        <v>52.300899999999999</v>
      </c>
      <c r="P141" s="44">
        <v>52.300899999999999</v>
      </c>
      <c r="Q141" s="44" t="s">
        <v>271</v>
      </c>
      <c r="R141" s="44" t="s">
        <v>271</v>
      </c>
      <c r="S141" s="44" t="s">
        <v>271</v>
      </c>
      <c r="T141" s="44" t="s">
        <v>271</v>
      </c>
      <c r="U141" s="44">
        <v>12.3954</v>
      </c>
      <c r="V141" s="44">
        <v>0</v>
      </c>
      <c r="W141" s="44">
        <v>12.3954</v>
      </c>
      <c r="X141" s="44">
        <v>0</v>
      </c>
      <c r="Y141" s="44">
        <v>0</v>
      </c>
      <c r="Z141" s="44">
        <v>12.3954</v>
      </c>
      <c r="AA141" s="44">
        <v>12.3954</v>
      </c>
      <c r="AB141" s="44">
        <v>0</v>
      </c>
      <c r="AC141" s="44">
        <v>12.3954</v>
      </c>
      <c r="AD141" s="44">
        <v>0</v>
      </c>
      <c r="AE141" s="44">
        <v>0</v>
      </c>
      <c r="AF141" s="44">
        <v>12.3954</v>
      </c>
      <c r="AG141" s="44">
        <v>0</v>
      </c>
      <c r="AH141" s="44">
        <v>0</v>
      </c>
      <c r="AI141" s="44" t="s">
        <v>271</v>
      </c>
      <c r="AJ141" s="44" t="s">
        <v>271</v>
      </c>
      <c r="AK141" s="44" t="s">
        <v>271</v>
      </c>
      <c r="AL141" s="44" t="s">
        <v>271</v>
      </c>
      <c r="AM141" s="44">
        <v>22.596900000000002</v>
      </c>
    </row>
    <row r="142" spans="1:39" hidden="1" outlineLevel="1">
      <c r="A142" s="8">
        <v>44531</v>
      </c>
      <c r="B142" s="44">
        <v>35.387799999999999</v>
      </c>
      <c r="C142" s="44">
        <v>37.063600000000001</v>
      </c>
      <c r="D142" s="44">
        <v>45.874499999999998</v>
      </c>
      <c r="E142" s="44">
        <v>36.110500000000002</v>
      </c>
      <c r="F142" s="44">
        <v>36.674100000000003</v>
      </c>
      <c r="G142" s="44">
        <v>29.529299999999999</v>
      </c>
      <c r="H142" s="44">
        <v>20.556000000000001</v>
      </c>
      <c r="I142" s="44">
        <v>37.063200000000002</v>
      </c>
      <c r="J142" s="44">
        <v>45.873199999999997</v>
      </c>
      <c r="K142" s="44">
        <v>36.110500000000002</v>
      </c>
      <c r="L142" s="44">
        <v>36.674100000000003</v>
      </c>
      <c r="M142" s="44">
        <v>29.529299999999999</v>
      </c>
      <c r="N142" s="44">
        <v>20.556000000000001</v>
      </c>
      <c r="O142" s="44">
        <v>49.373800000000003</v>
      </c>
      <c r="P142" s="44">
        <v>49.373800000000003</v>
      </c>
      <c r="Q142" s="44" t="s">
        <v>271</v>
      </c>
      <c r="R142" s="44" t="s">
        <v>271</v>
      </c>
      <c r="S142" s="44" t="s">
        <v>271</v>
      </c>
      <c r="T142" s="44" t="s">
        <v>271</v>
      </c>
      <c r="U142" s="44">
        <v>12.662699999999999</v>
      </c>
      <c r="V142" s="44">
        <v>0</v>
      </c>
      <c r="W142" s="44">
        <v>12.662699999999999</v>
      </c>
      <c r="X142" s="44">
        <v>0</v>
      </c>
      <c r="Y142" s="44">
        <v>0</v>
      </c>
      <c r="Z142" s="44">
        <v>12.662699999999999</v>
      </c>
      <c r="AA142" s="44">
        <v>12.662699999999999</v>
      </c>
      <c r="AB142" s="44">
        <v>0</v>
      </c>
      <c r="AC142" s="44">
        <v>12.662699999999999</v>
      </c>
      <c r="AD142" s="44">
        <v>0</v>
      </c>
      <c r="AE142" s="44">
        <v>0</v>
      </c>
      <c r="AF142" s="44">
        <v>12.662699999999999</v>
      </c>
      <c r="AG142" s="44">
        <v>0</v>
      </c>
      <c r="AH142" s="44">
        <v>0</v>
      </c>
      <c r="AI142" s="44" t="s">
        <v>271</v>
      </c>
      <c r="AJ142" s="44" t="s">
        <v>271</v>
      </c>
      <c r="AK142" s="44" t="s">
        <v>271</v>
      </c>
      <c r="AL142" s="44" t="s">
        <v>271</v>
      </c>
      <c r="AM142" s="44">
        <v>20.761500000000002</v>
      </c>
    </row>
    <row r="143" spans="1:39" hidden="1" outlineLevel="1">
      <c r="A143" s="8">
        <v>44562</v>
      </c>
      <c r="B143" s="44">
        <v>36.194000000000003</v>
      </c>
      <c r="C143" s="44">
        <v>37.4407</v>
      </c>
      <c r="D143" s="44">
        <v>46.0458</v>
      </c>
      <c r="E143" s="44">
        <v>36.5486</v>
      </c>
      <c r="F143" s="44">
        <v>37.254899999999999</v>
      </c>
      <c r="G143" s="44">
        <v>29.104199999999999</v>
      </c>
      <c r="H143" s="44">
        <v>12.8009</v>
      </c>
      <c r="I143" s="44">
        <v>37.436599999999999</v>
      </c>
      <c r="J143" s="44">
        <v>46.024500000000003</v>
      </c>
      <c r="K143" s="44">
        <v>36.5486</v>
      </c>
      <c r="L143" s="44">
        <v>37.254899999999999</v>
      </c>
      <c r="M143" s="44">
        <v>29.104199999999999</v>
      </c>
      <c r="N143" s="44">
        <v>12.8009</v>
      </c>
      <c r="O143" s="44">
        <v>53.8889</v>
      </c>
      <c r="P143" s="44">
        <v>53.8889</v>
      </c>
      <c r="Q143" s="44" t="s">
        <v>271</v>
      </c>
      <c r="R143" s="44" t="s">
        <v>271</v>
      </c>
      <c r="S143" s="44" t="s">
        <v>271</v>
      </c>
      <c r="T143" s="44" t="s">
        <v>271</v>
      </c>
      <c r="U143" s="44">
        <v>11.8652</v>
      </c>
      <c r="V143" s="44">
        <v>0</v>
      </c>
      <c r="W143" s="44">
        <v>11.8652</v>
      </c>
      <c r="X143" s="44">
        <v>0</v>
      </c>
      <c r="Y143" s="44">
        <v>12.510899999999999</v>
      </c>
      <c r="Z143" s="44">
        <v>11.864800000000001</v>
      </c>
      <c r="AA143" s="44">
        <v>11.8652</v>
      </c>
      <c r="AB143" s="44">
        <v>0</v>
      </c>
      <c r="AC143" s="44">
        <v>11.8652</v>
      </c>
      <c r="AD143" s="44">
        <v>0</v>
      </c>
      <c r="AE143" s="44">
        <v>12.510899999999999</v>
      </c>
      <c r="AF143" s="44">
        <v>11.864800000000001</v>
      </c>
      <c r="AG143" s="44">
        <v>0</v>
      </c>
      <c r="AH143" s="44">
        <v>0</v>
      </c>
      <c r="AI143" s="44" t="s">
        <v>271</v>
      </c>
      <c r="AJ143" s="44" t="s">
        <v>271</v>
      </c>
      <c r="AK143" s="44" t="s">
        <v>271</v>
      </c>
      <c r="AL143" s="44" t="s">
        <v>271</v>
      </c>
      <c r="AM143" s="44">
        <v>22.204999999999998</v>
      </c>
    </row>
    <row r="144" spans="1:39" hidden="1" outlineLevel="1">
      <c r="A144" s="8">
        <v>44593</v>
      </c>
      <c r="B144" s="44">
        <v>37.227400000000003</v>
      </c>
      <c r="C144" s="44">
        <v>38.155299999999997</v>
      </c>
      <c r="D144" s="44">
        <v>46.079500000000003</v>
      </c>
      <c r="E144" s="44">
        <v>37.3613</v>
      </c>
      <c r="F144" s="44">
        <v>38.026200000000003</v>
      </c>
      <c r="G144" s="44">
        <v>31.384899999999998</v>
      </c>
      <c r="H144" s="44">
        <v>8.7840000000000007</v>
      </c>
      <c r="I144" s="44">
        <v>38.151000000000003</v>
      </c>
      <c r="J144" s="44">
        <v>46.056699999999999</v>
      </c>
      <c r="K144" s="44">
        <v>37.3613</v>
      </c>
      <c r="L144" s="44">
        <v>38.026200000000003</v>
      </c>
      <c r="M144" s="44">
        <v>31.384899999999998</v>
      </c>
      <c r="N144" s="44">
        <v>8.7840000000000007</v>
      </c>
      <c r="O144" s="44">
        <v>53.548499999999997</v>
      </c>
      <c r="P144" s="44">
        <v>53.548499999999997</v>
      </c>
      <c r="Q144" s="44" t="s">
        <v>271</v>
      </c>
      <c r="R144" s="44" t="s">
        <v>271</v>
      </c>
      <c r="S144" s="44" t="s">
        <v>271</v>
      </c>
      <c r="T144" s="44" t="s">
        <v>271</v>
      </c>
      <c r="U144" s="44">
        <v>13.4343</v>
      </c>
      <c r="V144" s="44">
        <v>0</v>
      </c>
      <c r="W144" s="44">
        <v>13.4343</v>
      </c>
      <c r="X144" s="44">
        <v>0</v>
      </c>
      <c r="Y144" s="44">
        <v>19.899999999999999</v>
      </c>
      <c r="Z144" s="44">
        <v>13.4133</v>
      </c>
      <c r="AA144" s="44">
        <v>13.4343</v>
      </c>
      <c r="AB144" s="44">
        <v>0</v>
      </c>
      <c r="AC144" s="44">
        <v>13.4343</v>
      </c>
      <c r="AD144" s="44">
        <v>0</v>
      </c>
      <c r="AE144" s="44">
        <v>19.899999999999999</v>
      </c>
      <c r="AF144" s="44">
        <v>13.4133</v>
      </c>
      <c r="AG144" s="44">
        <v>0</v>
      </c>
      <c r="AH144" s="44">
        <v>0</v>
      </c>
      <c r="AI144" s="44" t="s">
        <v>271</v>
      </c>
      <c r="AJ144" s="44" t="s">
        <v>271</v>
      </c>
      <c r="AK144" s="44" t="s">
        <v>271</v>
      </c>
      <c r="AL144" s="44" t="s">
        <v>271</v>
      </c>
      <c r="AM144" s="44">
        <v>22.794599999999999</v>
      </c>
    </row>
    <row r="145" spans="1:39" hidden="1" outlineLevel="1">
      <c r="A145" s="8">
        <v>44621</v>
      </c>
      <c r="B145" s="44">
        <v>14.1266</v>
      </c>
      <c r="C145" s="44">
        <v>14.1967</v>
      </c>
      <c r="D145" s="44">
        <v>40.069000000000003</v>
      </c>
      <c r="E145" s="44">
        <v>13.6518</v>
      </c>
      <c r="F145" s="44">
        <v>14.656499999999999</v>
      </c>
      <c r="G145" s="44">
        <v>2.6673</v>
      </c>
      <c r="H145" s="44">
        <v>0.32129999999999997</v>
      </c>
      <c r="I145" s="44">
        <v>14.1966</v>
      </c>
      <c r="J145" s="44">
        <v>40.067300000000003</v>
      </c>
      <c r="K145" s="44">
        <v>13.6518</v>
      </c>
      <c r="L145" s="44">
        <v>14.656499999999999</v>
      </c>
      <c r="M145" s="44">
        <v>2.6673</v>
      </c>
      <c r="N145" s="44">
        <v>0.32129999999999997</v>
      </c>
      <c r="O145" s="44">
        <v>60</v>
      </c>
      <c r="P145" s="44">
        <v>60</v>
      </c>
      <c r="Q145" s="44">
        <v>0</v>
      </c>
      <c r="R145" s="44" t="s">
        <v>271</v>
      </c>
      <c r="S145" s="44" t="s">
        <v>271</v>
      </c>
      <c r="T145" s="44">
        <v>0</v>
      </c>
      <c r="U145" s="44">
        <v>4.07E-2</v>
      </c>
      <c r="V145" s="44">
        <v>0</v>
      </c>
      <c r="W145" s="44">
        <v>4.07E-2</v>
      </c>
      <c r="X145" s="44">
        <v>0</v>
      </c>
      <c r="Y145" s="44">
        <v>0</v>
      </c>
      <c r="Z145" s="44">
        <v>4.07E-2</v>
      </c>
      <c r="AA145" s="44">
        <v>4.5100000000000001E-2</v>
      </c>
      <c r="AB145" s="44">
        <v>0</v>
      </c>
      <c r="AC145" s="44">
        <v>4.5100000000000001E-2</v>
      </c>
      <c r="AD145" s="44">
        <v>0</v>
      </c>
      <c r="AE145" s="44">
        <v>0</v>
      </c>
      <c r="AF145" s="44">
        <v>4.5100000000000001E-2</v>
      </c>
      <c r="AG145" s="44">
        <v>0</v>
      </c>
      <c r="AH145" s="44">
        <v>0</v>
      </c>
      <c r="AI145" s="44">
        <v>0</v>
      </c>
      <c r="AJ145" s="44" t="s">
        <v>271</v>
      </c>
      <c r="AK145" s="44" t="s">
        <v>271</v>
      </c>
      <c r="AL145" s="44">
        <v>0</v>
      </c>
      <c r="AM145" s="44">
        <v>27.047000000000001</v>
      </c>
    </row>
    <row r="146" spans="1:39" hidden="1" outlineLevel="1">
      <c r="A146" s="8">
        <v>44652</v>
      </c>
      <c r="B146" s="44">
        <v>21.5657</v>
      </c>
      <c r="C146" s="44">
        <v>21.5715</v>
      </c>
      <c r="D146" s="44">
        <v>37.546500000000002</v>
      </c>
      <c r="E146" s="44">
        <v>20.697600000000001</v>
      </c>
      <c r="F146" s="44">
        <v>20.7547</v>
      </c>
      <c r="G146" s="44">
        <v>13.7644</v>
      </c>
      <c r="H146" s="44" t="s">
        <v>271</v>
      </c>
      <c r="I146" s="44">
        <v>21.5715</v>
      </c>
      <c r="J146" s="44">
        <v>37.546500000000002</v>
      </c>
      <c r="K146" s="44">
        <v>20.697600000000001</v>
      </c>
      <c r="L146" s="44">
        <v>20.7547</v>
      </c>
      <c r="M146" s="44">
        <v>13.7644</v>
      </c>
      <c r="N146" s="44" t="s">
        <v>271</v>
      </c>
      <c r="O146" s="44" t="s">
        <v>271</v>
      </c>
      <c r="P146" s="44" t="s">
        <v>271</v>
      </c>
      <c r="Q146" s="44" t="s">
        <v>271</v>
      </c>
      <c r="R146" s="44" t="s">
        <v>271</v>
      </c>
      <c r="S146" s="44" t="s">
        <v>271</v>
      </c>
      <c r="T146" s="44" t="s">
        <v>271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 t="s">
        <v>271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  <c r="AF146" s="44" t="s">
        <v>271</v>
      </c>
      <c r="AG146" s="44" t="s">
        <v>271</v>
      </c>
      <c r="AH146" s="44" t="s">
        <v>271</v>
      </c>
      <c r="AI146" s="44" t="s">
        <v>271</v>
      </c>
      <c r="AJ146" s="44" t="s">
        <v>271</v>
      </c>
      <c r="AK146" s="44" t="s">
        <v>271</v>
      </c>
      <c r="AL146" s="44" t="s">
        <v>271</v>
      </c>
      <c r="AM146" s="44">
        <v>20.450299999999999</v>
      </c>
    </row>
    <row r="147" spans="1:39" hidden="1" outlineLevel="1">
      <c r="A147" s="8">
        <v>44682</v>
      </c>
      <c r="B147" s="44">
        <v>20.447099999999999</v>
      </c>
      <c r="C147" s="44">
        <v>20.634499999999999</v>
      </c>
      <c r="D147" s="44">
        <v>40.010599999999997</v>
      </c>
      <c r="E147" s="44">
        <v>19.595800000000001</v>
      </c>
      <c r="F147" s="44">
        <v>19.703600000000002</v>
      </c>
      <c r="G147" s="44">
        <v>13.5776</v>
      </c>
      <c r="H147" s="44">
        <v>16.206499999999998</v>
      </c>
      <c r="I147" s="44">
        <v>20.633099999999999</v>
      </c>
      <c r="J147" s="44">
        <v>40.0137</v>
      </c>
      <c r="K147" s="44">
        <v>19.595800000000001</v>
      </c>
      <c r="L147" s="44">
        <v>19.703600000000002</v>
      </c>
      <c r="M147" s="44">
        <v>13.5776</v>
      </c>
      <c r="N147" s="44">
        <v>16.206499999999998</v>
      </c>
      <c r="O147" s="44">
        <v>38</v>
      </c>
      <c r="P147" s="44">
        <v>38</v>
      </c>
      <c r="Q147" s="44">
        <v>0</v>
      </c>
      <c r="R147" s="44" t="s">
        <v>271</v>
      </c>
      <c r="S147" s="44" t="s">
        <v>271</v>
      </c>
      <c r="T147" s="44">
        <v>0</v>
      </c>
      <c r="U147" s="44">
        <v>13.0661</v>
      </c>
      <c r="V147" s="44">
        <v>0</v>
      </c>
      <c r="W147" s="44">
        <v>13.0661</v>
      </c>
      <c r="X147" s="44">
        <v>0</v>
      </c>
      <c r="Y147" s="44">
        <v>0</v>
      </c>
      <c r="Z147" s="44">
        <v>13.0661</v>
      </c>
      <c r="AA147" s="44">
        <v>13.0905</v>
      </c>
      <c r="AB147" s="44">
        <v>0</v>
      </c>
      <c r="AC147" s="44">
        <v>13.0905</v>
      </c>
      <c r="AD147" s="44">
        <v>0</v>
      </c>
      <c r="AE147" s="44">
        <v>0</v>
      </c>
      <c r="AF147" s="44">
        <v>13.0905</v>
      </c>
      <c r="AG147" s="44">
        <v>12.8386</v>
      </c>
      <c r="AH147" s="44">
        <v>0</v>
      </c>
      <c r="AI147" s="44">
        <v>12.8386</v>
      </c>
      <c r="AJ147" s="44" t="s">
        <v>271</v>
      </c>
      <c r="AK147" s="44" t="s">
        <v>271</v>
      </c>
      <c r="AL147" s="44">
        <v>12.8386</v>
      </c>
      <c r="AM147" s="44">
        <v>23.145900000000001</v>
      </c>
    </row>
    <row r="148" spans="1:39" hidden="1" outlineLevel="1">
      <c r="A148" s="8">
        <v>44713</v>
      </c>
      <c r="B148" s="44">
        <v>18.950399999999998</v>
      </c>
      <c r="C148" s="44">
        <v>18.947800000000001</v>
      </c>
      <c r="D148" s="44">
        <v>40.0749</v>
      </c>
      <c r="E148" s="44">
        <v>18.5185</v>
      </c>
      <c r="F148" s="44">
        <v>18.555700000000002</v>
      </c>
      <c r="G148" s="44">
        <v>18.149999999999999</v>
      </c>
      <c r="H148" s="44">
        <v>19.478100000000001</v>
      </c>
      <c r="I148" s="44">
        <v>18.947800000000001</v>
      </c>
      <c r="J148" s="44">
        <v>40.0749</v>
      </c>
      <c r="K148" s="44">
        <v>18.5185</v>
      </c>
      <c r="L148" s="44">
        <v>18.555700000000002</v>
      </c>
      <c r="M148" s="44">
        <v>18.149999999999999</v>
      </c>
      <c r="N148" s="44">
        <v>19.478100000000001</v>
      </c>
      <c r="O148" s="44">
        <v>38</v>
      </c>
      <c r="P148" s="44">
        <v>38</v>
      </c>
      <c r="Q148" s="44" t="s">
        <v>271</v>
      </c>
      <c r="R148" s="44" t="s">
        <v>271</v>
      </c>
      <c r="S148" s="44" t="s">
        <v>271</v>
      </c>
      <c r="T148" s="44" t="s">
        <v>271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  <c r="AF148" s="44">
        <v>0</v>
      </c>
      <c r="AG148" s="44">
        <v>0</v>
      </c>
      <c r="AH148" s="44">
        <v>0</v>
      </c>
      <c r="AI148" s="44" t="s">
        <v>271</v>
      </c>
      <c r="AJ148" s="44" t="s">
        <v>271</v>
      </c>
      <c r="AK148" s="44" t="s">
        <v>271</v>
      </c>
      <c r="AL148" s="44" t="s">
        <v>271</v>
      </c>
      <c r="AM148" s="44">
        <v>25.735600000000002</v>
      </c>
    </row>
    <row r="149" spans="1:39" hidden="1" outlineLevel="1">
      <c r="A149" s="8">
        <v>44743</v>
      </c>
      <c r="B149" s="44">
        <v>20.3672</v>
      </c>
      <c r="C149" s="44">
        <v>20.431000000000001</v>
      </c>
      <c r="D149" s="44">
        <v>38.412100000000002</v>
      </c>
      <c r="E149" s="44">
        <v>19.339099999999998</v>
      </c>
      <c r="F149" s="44">
        <v>19.165299999999998</v>
      </c>
      <c r="G149" s="44">
        <v>32.590200000000003</v>
      </c>
      <c r="H149" s="44">
        <v>12.27</v>
      </c>
      <c r="I149" s="44">
        <v>20.431000000000001</v>
      </c>
      <c r="J149" s="44">
        <v>38.412100000000002</v>
      </c>
      <c r="K149" s="44">
        <v>19.339099999999998</v>
      </c>
      <c r="L149" s="44">
        <v>19.165299999999998</v>
      </c>
      <c r="M149" s="44">
        <v>32.590200000000003</v>
      </c>
      <c r="N149" s="44">
        <v>12.27</v>
      </c>
      <c r="O149" s="44">
        <v>38</v>
      </c>
      <c r="P149" s="44">
        <v>38</v>
      </c>
      <c r="Q149" s="44" t="s">
        <v>271</v>
      </c>
      <c r="R149" s="44" t="s">
        <v>271</v>
      </c>
      <c r="S149" s="44" t="s">
        <v>271</v>
      </c>
      <c r="T149" s="44" t="s">
        <v>271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  <c r="AF149" s="44">
        <v>0</v>
      </c>
      <c r="AG149" s="44">
        <v>0</v>
      </c>
      <c r="AH149" s="44">
        <v>0</v>
      </c>
      <c r="AI149" s="44" t="s">
        <v>271</v>
      </c>
      <c r="AJ149" s="44" t="s">
        <v>271</v>
      </c>
      <c r="AK149" s="44" t="s">
        <v>271</v>
      </c>
      <c r="AL149" s="44" t="s">
        <v>271</v>
      </c>
      <c r="AM149" s="44">
        <v>13.8492</v>
      </c>
    </row>
    <row r="150" spans="1:39" hidden="1" outlineLevel="1">
      <c r="A150" s="8">
        <v>44774</v>
      </c>
      <c r="B150" s="44">
        <v>20.539899999999999</v>
      </c>
      <c r="C150" s="44">
        <v>20.5365</v>
      </c>
      <c r="D150" s="44">
        <v>39.886200000000002</v>
      </c>
      <c r="E150" s="44">
        <v>19.2774</v>
      </c>
      <c r="F150" s="44">
        <v>19.070599999999999</v>
      </c>
      <c r="G150" s="44">
        <v>30.096699999999998</v>
      </c>
      <c r="H150" s="44">
        <v>8.8714999999999993</v>
      </c>
      <c r="I150" s="44">
        <v>20.532800000000002</v>
      </c>
      <c r="J150" s="44">
        <v>39.948900000000002</v>
      </c>
      <c r="K150" s="44">
        <v>19.2774</v>
      </c>
      <c r="L150" s="44">
        <v>19.070599999999999</v>
      </c>
      <c r="M150" s="44">
        <v>30.096699999999998</v>
      </c>
      <c r="N150" s="44">
        <v>8.8714999999999993</v>
      </c>
      <c r="O150" s="44">
        <v>30.000699999999998</v>
      </c>
      <c r="P150" s="44">
        <v>30.000699999999998</v>
      </c>
      <c r="Q150" s="44" t="s">
        <v>271</v>
      </c>
      <c r="R150" s="44" t="s">
        <v>271</v>
      </c>
      <c r="S150" s="44" t="s">
        <v>271</v>
      </c>
      <c r="T150" s="44" t="s">
        <v>271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v>0</v>
      </c>
      <c r="AG150" s="44">
        <v>0</v>
      </c>
      <c r="AH150" s="44">
        <v>0</v>
      </c>
      <c r="AI150" s="44" t="s">
        <v>271</v>
      </c>
      <c r="AJ150" s="44" t="s">
        <v>271</v>
      </c>
      <c r="AK150" s="44" t="s">
        <v>271</v>
      </c>
      <c r="AL150" s="44" t="s">
        <v>271</v>
      </c>
      <c r="AM150" s="44">
        <v>24.613299999999999</v>
      </c>
    </row>
    <row r="151" spans="1:39" hidden="1" outlineLevel="1">
      <c r="A151" s="8">
        <v>44805</v>
      </c>
      <c r="B151" s="44">
        <v>37.436399999999999</v>
      </c>
      <c r="C151" s="44">
        <v>37.580800000000004</v>
      </c>
      <c r="D151" s="44">
        <v>41.313499999999998</v>
      </c>
      <c r="E151" s="44">
        <v>37.381</v>
      </c>
      <c r="F151" s="44">
        <v>37.666200000000003</v>
      </c>
      <c r="G151" s="44">
        <v>34.4161</v>
      </c>
      <c r="H151" s="44">
        <v>10.9252</v>
      </c>
      <c r="I151" s="44">
        <v>37.580800000000004</v>
      </c>
      <c r="J151" s="44">
        <v>41.313499999999998</v>
      </c>
      <c r="K151" s="44">
        <v>37.381</v>
      </c>
      <c r="L151" s="44">
        <v>37.666200000000003</v>
      </c>
      <c r="M151" s="44">
        <v>34.4161</v>
      </c>
      <c r="N151" s="44">
        <v>10.9252</v>
      </c>
      <c r="O151" s="44" t="s">
        <v>271</v>
      </c>
      <c r="P151" s="44" t="s">
        <v>271</v>
      </c>
      <c r="Q151" s="44" t="s">
        <v>271</v>
      </c>
      <c r="R151" s="44" t="s">
        <v>271</v>
      </c>
      <c r="S151" s="44" t="s">
        <v>271</v>
      </c>
      <c r="T151" s="44" t="s">
        <v>271</v>
      </c>
      <c r="U151" s="44">
        <v>11.7689</v>
      </c>
      <c r="V151" s="44">
        <v>0</v>
      </c>
      <c r="W151" s="44">
        <v>11.7689</v>
      </c>
      <c r="X151" s="44">
        <v>0</v>
      </c>
      <c r="Y151" s="44">
        <v>11.395</v>
      </c>
      <c r="Z151" s="44">
        <v>12.001099999999999</v>
      </c>
      <c r="AA151" s="44">
        <v>11.7689</v>
      </c>
      <c r="AB151" s="44">
        <v>0</v>
      </c>
      <c r="AC151" s="44">
        <v>11.7689</v>
      </c>
      <c r="AD151" s="44">
        <v>0</v>
      </c>
      <c r="AE151" s="44">
        <v>11.395</v>
      </c>
      <c r="AF151" s="44">
        <v>12.001099999999999</v>
      </c>
      <c r="AG151" s="44" t="s">
        <v>271</v>
      </c>
      <c r="AH151" s="44" t="s">
        <v>271</v>
      </c>
      <c r="AI151" s="44" t="s">
        <v>271</v>
      </c>
      <c r="AJ151" s="44" t="s">
        <v>271</v>
      </c>
      <c r="AK151" s="44" t="s">
        <v>271</v>
      </c>
      <c r="AL151" s="44" t="s">
        <v>271</v>
      </c>
      <c r="AM151" s="44">
        <v>28.233699999999999</v>
      </c>
    </row>
    <row r="152" spans="1:39" hidden="1" outlineLevel="1">
      <c r="A152" s="8">
        <v>44835</v>
      </c>
      <c r="B152" s="44">
        <v>37.762999999999998</v>
      </c>
      <c r="C152" s="44">
        <v>37.768500000000003</v>
      </c>
      <c r="D152" s="44">
        <v>39.372900000000001</v>
      </c>
      <c r="E152" s="44">
        <v>37.749699999999997</v>
      </c>
      <c r="F152" s="44">
        <v>37.813899999999997</v>
      </c>
      <c r="G152" s="44">
        <v>37.110900000000001</v>
      </c>
      <c r="H152" s="44">
        <v>0</v>
      </c>
      <c r="I152" s="44">
        <v>37.768500000000003</v>
      </c>
      <c r="J152" s="44">
        <v>39.373100000000001</v>
      </c>
      <c r="K152" s="44">
        <v>37.749699999999997</v>
      </c>
      <c r="L152" s="44">
        <v>37.813899999999997</v>
      </c>
      <c r="M152" s="44">
        <v>37.110900000000001</v>
      </c>
      <c r="N152" s="44">
        <v>0</v>
      </c>
      <c r="O152" s="44">
        <v>38</v>
      </c>
      <c r="P152" s="44">
        <v>38</v>
      </c>
      <c r="Q152" s="44" t="s">
        <v>271</v>
      </c>
      <c r="R152" s="44" t="s">
        <v>271</v>
      </c>
      <c r="S152" s="44" t="s">
        <v>271</v>
      </c>
      <c r="T152" s="44" t="s">
        <v>271</v>
      </c>
      <c r="U152" s="44">
        <v>18.03</v>
      </c>
      <c r="V152" s="44">
        <v>0</v>
      </c>
      <c r="W152" s="44">
        <v>18.03</v>
      </c>
      <c r="X152" s="44">
        <v>0</v>
      </c>
      <c r="Y152" s="44">
        <v>17.899999999999999</v>
      </c>
      <c r="Z152" s="44">
        <v>19.899999999999999</v>
      </c>
      <c r="AA152" s="44">
        <v>18.03</v>
      </c>
      <c r="AB152" s="44">
        <v>0</v>
      </c>
      <c r="AC152" s="44">
        <v>18.03</v>
      </c>
      <c r="AD152" s="44">
        <v>0</v>
      </c>
      <c r="AE152" s="44">
        <v>17.899999999999999</v>
      </c>
      <c r="AF152" s="44">
        <v>19.899999999999999</v>
      </c>
      <c r="AG152" s="44">
        <v>0</v>
      </c>
      <c r="AH152" s="44">
        <v>0</v>
      </c>
      <c r="AI152" s="44" t="s">
        <v>271</v>
      </c>
      <c r="AJ152" s="44" t="s">
        <v>271</v>
      </c>
      <c r="AK152" s="44" t="s">
        <v>271</v>
      </c>
      <c r="AL152" s="44" t="s">
        <v>271</v>
      </c>
      <c r="AM152" s="44">
        <v>25.457999999999998</v>
      </c>
    </row>
    <row r="153" spans="1:39" hidden="1" outlineLevel="1">
      <c r="A153" s="8">
        <v>44866</v>
      </c>
      <c r="B153" s="44">
        <v>38.305700000000002</v>
      </c>
      <c r="C153" s="44">
        <v>38.315899999999999</v>
      </c>
      <c r="D153" s="44">
        <v>38.046999999999997</v>
      </c>
      <c r="E153" s="44">
        <v>38.322800000000001</v>
      </c>
      <c r="F153" s="44">
        <v>38.321800000000003</v>
      </c>
      <c r="G153" s="44">
        <v>39.2395</v>
      </c>
      <c r="H153" s="44">
        <v>15.68</v>
      </c>
      <c r="I153" s="44">
        <v>38.315800000000003</v>
      </c>
      <c r="J153" s="44">
        <v>38.043199999999999</v>
      </c>
      <c r="K153" s="44">
        <v>38.322800000000001</v>
      </c>
      <c r="L153" s="44">
        <v>38.321800000000003</v>
      </c>
      <c r="M153" s="44">
        <v>39.2395</v>
      </c>
      <c r="N153" s="44">
        <v>15.68</v>
      </c>
      <c r="O153" s="44">
        <v>60</v>
      </c>
      <c r="P153" s="44">
        <v>60</v>
      </c>
      <c r="Q153" s="44" t="s">
        <v>271</v>
      </c>
      <c r="R153" s="44" t="s">
        <v>271</v>
      </c>
      <c r="S153" s="44" t="s">
        <v>271</v>
      </c>
      <c r="T153" s="44" t="s">
        <v>271</v>
      </c>
      <c r="U153" s="44">
        <v>17.246099999999998</v>
      </c>
      <c r="V153" s="44">
        <v>0</v>
      </c>
      <c r="W153" s="44">
        <v>17.246099999999998</v>
      </c>
      <c r="X153" s="44">
        <v>0</v>
      </c>
      <c r="Y153" s="44">
        <v>0</v>
      </c>
      <c r="Z153" s="44">
        <v>17.246099999999998</v>
      </c>
      <c r="AA153" s="44">
        <v>17.246099999999998</v>
      </c>
      <c r="AB153" s="44">
        <v>0</v>
      </c>
      <c r="AC153" s="44">
        <v>17.246099999999998</v>
      </c>
      <c r="AD153" s="44">
        <v>0</v>
      </c>
      <c r="AE153" s="44">
        <v>0</v>
      </c>
      <c r="AF153" s="44">
        <v>17.246099999999998</v>
      </c>
      <c r="AG153" s="44">
        <v>0</v>
      </c>
      <c r="AH153" s="44">
        <v>0</v>
      </c>
      <c r="AI153" s="44" t="s">
        <v>271</v>
      </c>
      <c r="AJ153" s="44" t="s">
        <v>271</v>
      </c>
      <c r="AK153" s="44" t="s">
        <v>271</v>
      </c>
      <c r="AL153" s="44" t="s">
        <v>271</v>
      </c>
      <c r="AM153" s="44">
        <v>22.423100000000002</v>
      </c>
    </row>
    <row r="154" spans="1:39" hidden="1" outlineLevel="1">
      <c r="A154" s="8">
        <v>44896</v>
      </c>
      <c r="B154" s="44">
        <v>37.821899999999999</v>
      </c>
      <c r="C154" s="44">
        <v>38.072299999999998</v>
      </c>
      <c r="D154" s="44">
        <v>37.859200000000001</v>
      </c>
      <c r="E154" s="44">
        <v>38.0779</v>
      </c>
      <c r="F154" s="44">
        <v>38.100499999999997</v>
      </c>
      <c r="G154" s="44">
        <v>30.851900000000001</v>
      </c>
      <c r="H154" s="44">
        <v>16.196300000000001</v>
      </c>
      <c r="I154" s="44">
        <v>38.072299999999998</v>
      </c>
      <c r="J154" s="44">
        <v>37.859099999999998</v>
      </c>
      <c r="K154" s="44">
        <v>38.0779</v>
      </c>
      <c r="L154" s="44">
        <v>38.100499999999997</v>
      </c>
      <c r="M154" s="44">
        <v>30.851900000000001</v>
      </c>
      <c r="N154" s="44">
        <v>16.196300000000001</v>
      </c>
      <c r="O154" s="44">
        <v>38.012900000000002</v>
      </c>
      <c r="P154" s="44">
        <v>38.012900000000002</v>
      </c>
      <c r="Q154" s="44" t="s">
        <v>271</v>
      </c>
      <c r="R154" s="44" t="s">
        <v>271</v>
      </c>
      <c r="S154" s="44" t="s">
        <v>271</v>
      </c>
      <c r="T154" s="44" t="s">
        <v>271</v>
      </c>
      <c r="U154" s="44">
        <v>11.071899999999999</v>
      </c>
      <c r="V154" s="44">
        <v>0</v>
      </c>
      <c r="W154" s="44">
        <v>11.071899999999999</v>
      </c>
      <c r="X154" s="44">
        <v>0</v>
      </c>
      <c r="Y154" s="44">
        <v>0</v>
      </c>
      <c r="Z154" s="44">
        <v>11.071899999999999</v>
      </c>
      <c r="AA154" s="44">
        <v>11.071899999999999</v>
      </c>
      <c r="AB154" s="44">
        <v>0</v>
      </c>
      <c r="AC154" s="44">
        <v>11.071899999999999</v>
      </c>
      <c r="AD154" s="44">
        <v>0</v>
      </c>
      <c r="AE154" s="44">
        <v>0</v>
      </c>
      <c r="AF154" s="44">
        <v>11.071899999999999</v>
      </c>
      <c r="AG154" s="44">
        <v>0</v>
      </c>
      <c r="AH154" s="44">
        <v>0</v>
      </c>
      <c r="AI154" s="44" t="s">
        <v>271</v>
      </c>
      <c r="AJ154" s="44" t="s">
        <v>271</v>
      </c>
      <c r="AK154" s="44" t="s">
        <v>271</v>
      </c>
      <c r="AL154" s="44" t="s">
        <v>271</v>
      </c>
      <c r="AM154" s="44">
        <v>4.6699999999999998E-2</v>
      </c>
    </row>
    <row r="155" spans="1:39" hidden="1" outlineLevel="1">
      <c r="A155" s="8">
        <v>44927</v>
      </c>
      <c r="B155" s="44">
        <v>38.3474</v>
      </c>
      <c r="C155" s="44">
        <v>38.355600000000003</v>
      </c>
      <c r="D155" s="44">
        <v>37.849499999999999</v>
      </c>
      <c r="E155" s="44">
        <v>38.366799999999998</v>
      </c>
      <c r="F155" s="44">
        <v>38.431199999999997</v>
      </c>
      <c r="G155" s="44">
        <v>23.5886</v>
      </c>
      <c r="H155" s="44">
        <v>0</v>
      </c>
      <c r="I155" s="44">
        <v>38.355600000000003</v>
      </c>
      <c r="J155" s="44">
        <v>37.849499999999999</v>
      </c>
      <c r="K155" s="44">
        <v>38.366799999999998</v>
      </c>
      <c r="L155" s="44">
        <v>38.431199999999997</v>
      </c>
      <c r="M155" s="44">
        <v>23.5886</v>
      </c>
      <c r="N155" s="44">
        <v>0</v>
      </c>
      <c r="O155" s="44" t="s">
        <v>271</v>
      </c>
      <c r="P155" s="44" t="s">
        <v>271</v>
      </c>
      <c r="Q155" s="44" t="s">
        <v>271</v>
      </c>
      <c r="R155" s="44" t="s">
        <v>271</v>
      </c>
      <c r="S155" s="44" t="s">
        <v>271</v>
      </c>
      <c r="T155" s="44" t="s">
        <v>271</v>
      </c>
      <c r="U155" s="44">
        <v>20.478100000000001</v>
      </c>
      <c r="V155" s="44">
        <v>0</v>
      </c>
      <c r="W155" s="44">
        <v>20.478100000000001</v>
      </c>
      <c r="X155" s="44">
        <v>0</v>
      </c>
      <c r="Y155" s="44">
        <v>0</v>
      </c>
      <c r="Z155" s="44">
        <v>20.478100000000001</v>
      </c>
      <c r="AA155" s="44">
        <v>20.478100000000001</v>
      </c>
      <c r="AB155" s="44">
        <v>0</v>
      </c>
      <c r="AC155" s="44">
        <v>20.478100000000001</v>
      </c>
      <c r="AD155" s="44">
        <v>0</v>
      </c>
      <c r="AE155" s="44">
        <v>0</v>
      </c>
      <c r="AF155" s="44">
        <v>20.478100000000001</v>
      </c>
      <c r="AG155" s="44" t="s">
        <v>271</v>
      </c>
      <c r="AH155" s="44" t="s">
        <v>271</v>
      </c>
      <c r="AI155" s="44" t="s">
        <v>271</v>
      </c>
      <c r="AJ155" s="44" t="s">
        <v>271</v>
      </c>
      <c r="AK155" s="44" t="s">
        <v>271</v>
      </c>
      <c r="AL155" s="44" t="s">
        <v>271</v>
      </c>
      <c r="AM155" s="44">
        <v>0.9929</v>
      </c>
    </row>
    <row r="156" spans="1:39" hidden="1" outlineLevel="1">
      <c r="A156" s="8">
        <v>44958</v>
      </c>
      <c r="B156" s="44">
        <v>38.658200000000001</v>
      </c>
      <c r="C156" s="44">
        <v>38.658299999999997</v>
      </c>
      <c r="D156" s="44">
        <v>36.568100000000001</v>
      </c>
      <c r="E156" s="44">
        <v>38.692300000000003</v>
      </c>
      <c r="F156" s="44">
        <v>38.975000000000001</v>
      </c>
      <c r="G156" s="44">
        <v>14.979799999999999</v>
      </c>
      <c r="H156" s="44">
        <v>6.1727999999999996</v>
      </c>
      <c r="I156" s="44">
        <v>38.658299999999997</v>
      </c>
      <c r="J156" s="44">
        <v>36.568100000000001</v>
      </c>
      <c r="K156" s="44">
        <v>38.692300000000003</v>
      </c>
      <c r="L156" s="44">
        <v>38.975000000000001</v>
      </c>
      <c r="M156" s="44">
        <v>14.979799999999999</v>
      </c>
      <c r="N156" s="44">
        <v>6.1727999999999996</v>
      </c>
      <c r="O156" s="44" t="s">
        <v>271</v>
      </c>
      <c r="P156" s="44" t="s">
        <v>271</v>
      </c>
      <c r="Q156" s="44" t="s">
        <v>271</v>
      </c>
      <c r="R156" s="44" t="s">
        <v>271</v>
      </c>
      <c r="S156" s="44" t="s">
        <v>271</v>
      </c>
      <c r="T156" s="44" t="s">
        <v>271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 t="s">
        <v>271</v>
      </c>
      <c r="AH156" s="44" t="s">
        <v>271</v>
      </c>
      <c r="AI156" s="44" t="s">
        <v>271</v>
      </c>
      <c r="AJ156" s="44" t="s">
        <v>271</v>
      </c>
      <c r="AK156" s="44" t="s">
        <v>271</v>
      </c>
      <c r="AL156" s="44" t="s">
        <v>271</v>
      </c>
      <c r="AM156" s="44">
        <v>1.528</v>
      </c>
    </row>
    <row r="157" spans="1:39" hidden="1" outlineLevel="1">
      <c r="A157" s="8">
        <v>44986</v>
      </c>
      <c r="B157" s="44">
        <v>36.481200000000001</v>
      </c>
      <c r="C157" s="44">
        <v>36.894199999999998</v>
      </c>
      <c r="D157" s="44">
        <v>36.613199999999999</v>
      </c>
      <c r="E157" s="44">
        <v>36.896799999999999</v>
      </c>
      <c r="F157" s="44">
        <v>38.895800000000001</v>
      </c>
      <c r="G157" s="44">
        <v>20.225899999999999</v>
      </c>
      <c r="H157" s="44">
        <v>11.7837</v>
      </c>
      <c r="I157" s="44">
        <v>36.894199999999998</v>
      </c>
      <c r="J157" s="44">
        <v>36.613199999999999</v>
      </c>
      <c r="K157" s="44">
        <v>36.896799999999999</v>
      </c>
      <c r="L157" s="44">
        <v>38.895800000000001</v>
      </c>
      <c r="M157" s="44">
        <v>20.225899999999999</v>
      </c>
      <c r="N157" s="44">
        <v>11.7837</v>
      </c>
      <c r="O157" s="44" t="s">
        <v>271</v>
      </c>
      <c r="P157" s="44" t="s">
        <v>271</v>
      </c>
      <c r="Q157" s="44" t="s">
        <v>271</v>
      </c>
      <c r="R157" s="44" t="s">
        <v>271</v>
      </c>
      <c r="S157" s="44" t="s">
        <v>271</v>
      </c>
      <c r="T157" s="44" t="s">
        <v>271</v>
      </c>
      <c r="U157" s="44">
        <v>12.6044</v>
      </c>
      <c r="V157" s="44">
        <v>0</v>
      </c>
      <c r="W157" s="44">
        <v>12.6044</v>
      </c>
      <c r="X157" s="44">
        <v>0</v>
      </c>
      <c r="Y157" s="44">
        <v>12.99</v>
      </c>
      <c r="Z157" s="44">
        <v>12.545</v>
      </c>
      <c r="AA157" s="44">
        <v>12.6044</v>
      </c>
      <c r="AB157" s="44">
        <v>0</v>
      </c>
      <c r="AC157" s="44">
        <v>12.6044</v>
      </c>
      <c r="AD157" s="44">
        <v>0</v>
      </c>
      <c r="AE157" s="44">
        <v>12.99</v>
      </c>
      <c r="AF157" s="44">
        <v>12.545</v>
      </c>
      <c r="AG157" s="44" t="s">
        <v>271</v>
      </c>
      <c r="AH157" s="44" t="s">
        <v>271</v>
      </c>
      <c r="AI157" s="44" t="s">
        <v>271</v>
      </c>
      <c r="AJ157" s="44" t="s">
        <v>271</v>
      </c>
      <c r="AK157" s="44" t="s">
        <v>271</v>
      </c>
      <c r="AL157" s="44" t="s">
        <v>271</v>
      </c>
      <c r="AM157" s="44">
        <v>60</v>
      </c>
    </row>
    <row r="158" spans="1:39" hidden="1" outlineLevel="1">
      <c r="A158" s="8">
        <v>45017</v>
      </c>
      <c r="B158" s="44">
        <v>35.608899999999998</v>
      </c>
      <c r="C158" s="44">
        <v>35.659100000000002</v>
      </c>
      <c r="D158" s="44">
        <v>39.958799999999997</v>
      </c>
      <c r="E158" s="44">
        <v>35.625700000000002</v>
      </c>
      <c r="F158" s="44">
        <v>35.7714</v>
      </c>
      <c r="G158" s="44">
        <v>17.816600000000001</v>
      </c>
      <c r="H158" s="44">
        <v>19.989999999999998</v>
      </c>
      <c r="I158" s="44">
        <v>35.659100000000002</v>
      </c>
      <c r="J158" s="44">
        <v>39.958799999999997</v>
      </c>
      <c r="K158" s="44">
        <v>35.625700000000002</v>
      </c>
      <c r="L158" s="44">
        <v>35.7714</v>
      </c>
      <c r="M158" s="44">
        <v>17.816600000000001</v>
      </c>
      <c r="N158" s="44">
        <v>19.989999999999998</v>
      </c>
      <c r="O158" s="44" t="s">
        <v>271</v>
      </c>
      <c r="P158" s="44" t="s">
        <v>271</v>
      </c>
      <c r="Q158" s="44" t="s">
        <v>271</v>
      </c>
      <c r="R158" s="44" t="s">
        <v>271</v>
      </c>
      <c r="S158" s="44" t="s">
        <v>271</v>
      </c>
      <c r="T158" s="44" t="s">
        <v>271</v>
      </c>
      <c r="U158" s="44">
        <v>11.1357</v>
      </c>
      <c r="V158" s="44">
        <v>0</v>
      </c>
      <c r="W158" s="44">
        <v>11.1357</v>
      </c>
      <c r="X158" s="44">
        <v>0</v>
      </c>
      <c r="Y158" s="44">
        <v>11.1357</v>
      </c>
      <c r="Z158" s="44">
        <v>0</v>
      </c>
      <c r="AA158" s="44">
        <v>11.1357</v>
      </c>
      <c r="AB158" s="44">
        <v>0</v>
      </c>
      <c r="AC158" s="44">
        <v>11.1357</v>
      </c>
      <c r="AD158" s="44">
        <v>0</v>
      </c>
      <c r="AE158" s="44">
        <v>11.1357</v>
      </c>
      <c r="AF158" s="44">
        <v>0</v>
      </c>
      <c r="AG158" s="44" t="s">
        <v>271</v>
      </c>
      <c r="AH158" s="44" t="s">
        <v>271</v>
      </c>
      <c r="AI158" s="44" t="s">
        <v>271</v>
      </c>
      <c r="AJ158" s="44" t="s">
        <v>271</v>
      </c>
      <c r="AK158" s="44" t="s">
        <v>271</v>
      </c>
      <c r="AL158" s="44" t="s">
        <v>271</v>
      </c>
      <c r="AM158" s="44">
        <v>19.2301</v>
      </c>
    </row>
    <row r="159" spans="1:39" hidden="1" outlineLevel="1">
      <c r="A159" s="8">
        <v>45047</v>
      </c>
      <c r="B159" s="44">
        <v>36.798900000000003</v>
      </c>
      <c r="C159" s="44">
        <v>36.800800000000002</v>
      </c>
      <c r="D159" s="44">
        <v>41.139400000000002</v>
      </c>
      <c r="E159" s="44">
        <v>36.7898</v>
      </c>
      <c r="F159" s="44">
        <v>36.7742</v>
      </c>
      <c r="G159" s="44">
        <v>41.594799999999999</v>
      </c>
      <c r="H159" s="44">
        <v>17.239999999999998</v>
      </c>
      <c r="I159" s="44">
        <v>36.800800000000002</v>
      </c>
      <c r="J159" s="44">
        <v>41.139400000000002</v>
      </c>
      <c r="K159" s="44">
        <v>36.7898</v>
      </c>
      <c r="L159" s="44">
        <v>36.7742</v>
      </c>
      <c r="M159" s="44">
        <v>41.594799999999999</v>
      </c>
      <c r="N159" s="44">
        <v>17.239999999999998</v>
      </c>
      <c r="O159" s="44" t="s">
        <v>271</v>
      </c>
      <c r="P159" s="44" t="s">
        <v>271</v>
      </c>
      <c r="Q159" s="44" t="s">
        <v>271</v>
      </c>
      <c r="R159" s="44" t="s">
        <v>271</v>
      </c>
      <c r="S159" s="44" t="s">
        <v>271</v>
      </c>
      <c r="T159" s="44" t="s">
        <v>271</v>
      </c>
      <c r="U159" s="44">
        <v>19.139500000000002</v>
      </c>
      <c r="V159" s="44">
        <v>0</v>
      </c>
      <c r="W159" s="44">
        <v>19.139500000000002</v>
      </c>
      <c r="X159" s="44">
        <v>0</v>
      </c>
      <c r="Y159" s="44">
        <v>0</v>
      </c>
      <c r="Z159" s="44">
        <v>19.139500000000002</v>
      </c>
      <c r="AA159" s="44">
        <v>19.139500000000002</v>
      </c>
      <c r="AB159" s="44">
        <v>0</v>
      </c>
      <c r="AC159" s="44">
        <v>19.139500000000002</v>
      </c>
      <c r="AD159" s="44">
        <v>0</v>
      </c>
      <c r="AE159" s="44">
        <v>0</v>
      </c>
      <c r="AF159" s="44">
        <v>19.139500000000002</v>
      </c>
      <c r="AG159" s="44" t="s">
        <v>271</v>
      </c>
      <c r="AH159" s="44" t="s">
        <v>271</v>
      </c>
      <c r="AI159" s="44" t="s">
        <v>271</v>
      </c>
      <c r="AJ159" s="44" t="s">
        <v>271</v>
      </c>
      <c r="AK159" s="44" t="s">
        <v>271</v>
      </c>
      <c r="AL159" s="44" t="s">
        <v>271</v>
      </c>
      <c r="AM159" s="44">
        <v>0</v>
      </c>
    </row>
    <row r="160" spans="1:39" hidden="1" outlineLevel="1">
      <c r="A160" s="8">
        <v>45078</v>
      </c>
      <c r="B160" s="44">
        <v>35.988700000000001</v>
      </c>
      <c r="C160" s="44">
        <v>36.663699999999999</v>
      </c>
      <c r="D160" s="44">
        <v>59.987099999999998</v>
      </c>
      <c r="E160" s="44">
        <v>36.6601</v>
      </c>
      <c r="F160" s="44">
        <v>36.667499999999997</v>
      </c>
      <c r="G160" s="44">
        <v>33.368400000000001</v>
      </c>
      <c r="H160" s="44">
        <v>17.092199999999998</v>
      </c>
      <c r="I160" s="44">
        <v>36.663699999999999</v>
      </c>
      <c r="J160" s="44">
        <v>59.987099999999998</v>
      </c>
      <c r="K160" s="44">
        <v>36.6601</v>
      </c>
      <c r="L160" s="44">
        <v>36.667499999999997</v>
      </c>
      <c r="M160" s="44">
        <v>33.368400000000001</v>
      </c>
      <c r="N160" s="44">
        <v>17.092199999999998</v>
      </c>
      <c r="O160" s="44" t="s">
        <v>271</v>
      </c>
      <c r="P160" s="44" t="s">
        <v>271</v>
      </c>
      <c r="Q160" s="44" t="s">
        <v>271</v>
      </c>
      <c r="R160" s="44" t="s">
        <v>271</v>
      </c>
      <c r="S160" s="44" t="s">
        <v>271</v>
      </c>
      <c r="T160" s="44" t="s">
        <v>271</v>
      </c>
      <c r="U160" s="44">
        <v>11.99</v>
      </c>
      <c r="V160" s="44">
        <v>0</v>
      </c>
      <c r="W160" s="44">
        <v>11.99</v>
      </c>
      <c r="X160" s="44">
        <v>0</v>
      </c>
      <c r="Y160" s="44">
        <v>0</v>
      </c>
      <c r="Z160" s="44">
        <v>11.99</v>
      </c>
      <c r="AA160" s="44">
        <v>11.99</v>
      </c>
      <c r="AB160" s="44">
        <v>0</v>
      </c>
      <c r="AC160" s="44">
        <v>11.99</v>
      </c>
      <c r="AD160" s="44">
        <v>0</v>
      </c>
      <c r="AE160" s="44">
        <v>0</v>
      </c>
      <c r="AF160" s="44">
        <v>11.99</v>
      </c>
      <c r="AG160" s="44" t="s">
        <v>271</v>
      </c>
      <c r="AH160" s="44" t="s">
        <v>271</v>
      </c>
      <c r="AI160" s="44" t="s">
        <v>271</v>
      </c>
      <c r="AJ160" s="44" t="s">
        <v>271</v>
      </c>
      <c r="AK160" s="44" t="s">
        <v>271</v>
      </c>
      <c r="AL160" s="44" t="s">
        <v>271</v>
      </c>
      <c r="AM160" s="44">
        <v>22.4894</v>
      </c>
    </row>
    <row r="161" spans="1:39" hidden="1" outlineLevel="1">
      <c r="A161" s="8">
        <v>45108</v>
      </c>
      <c r="B161" s="44">
        <v>36.770499999999998</v>
      </c>
      <c r="C161" s="44">
        <v>36.771299999999997</v>
      </c>
      <c r="D161" s="44">
        <v>59.967599999999997</v>
      </c>
      <c r="E161" s="44">
        <v>36.767600000000002</v>
      </c>
      <c r="F161" s="44">
        <v>37.093699999999998</v>
      </c>
      <c r="G161" s="44">
        <v>8.2559000000000005</v>
      </c>
      <c r="H161" s="44">
        <v>0</v>
      </c>
      <c r="I161" s="44">
        <v>36.771299999999997</v>
      </c>
      <c r="J161" s="44">
        <v>59.967599999999997</v>
      </c>
      <c r="K161" s="44">
        <v>36.767600000000002</v>
      </c>
      <c r="L161" s="44">
        <v>37.093699999999998</v>
      </c>
      <c r="M161" s="44">
        <v>8.2559000000000005</v>
      </c>
      <c r="N161" s="44">
        <v>0</v>
      </c>
      <c r="O161" s="44" t="s">
        <v>271</v>
      </c>
      <c r="P161" s="44" t="s">
        <v>271</v>
      </c>
      <c r="Q161" s="44" t="s">
        <v>271</v>
      </c>
      <c r="R161" s="44" t="s">
        <v>271</v>
      </c>
      <c r="S161" s="44" t="s">
        <v>271</v>
      </c>
      <c r="T161" s="44" t="s">
        <v>271</v>
      </c>
      <c r="U161" s="44">
        <v>19.899999999999999</v>
      </c>
      <c r="V161" s="44">
        <v>0</v>
      </c>
      <c r="W161" s="44">
        <v>19.899999999999999</v>
      </c>
      <c r="X161" s="44">
        <v>0</v>
      </c>
      <c r="Y161" s="44">
        <v>0</v>
      </c>
      <c r="Z161" s="44">
        <v>19.899999999999999</v>
      </c>
      <c r="AA161" s="44">
        <v>19.899999999999999</v>
      </c>
      <c r="AB161" s="44">
        <v>0</v>
      </c>
      <c r="AC161" s="44">
        <v>19.899999999999999</v>
      </c>
      <c r="AD161" s="44">
        <v>0</v>
      </c>
      <c r="AE161" s="44">
        <v>0</v>
      </c>
      <c r="AF161" s="44">
        <v>19.899999999999999</v>
      </c>
      <c r="AG161" s="44" t="s">
        <v>271</v>
      </c>
      <c r="AH161" s="44" t="s">
        <v>271</v>
      </c>
      <c r="AI161" s="44" t="s">
        <v>271</v>
      </c>
      <c r="AJ161" s="44" t="s">
        <v>271</v>
      </c>
      <c r="AK161" s="44" t="s">
        <v>271</v>
      </c>
      <c r="AL161" s="44" t="s">
        <v>271</v>
      </c>
      <c r="AM161" s="44">
        <v>35.700000000000003</v>
      </c>
    </row>
    <row r="162" spans="1:39" hidden="1" outlineLevel="1">
      <c r="A162" s="8">
        <v>45139</v>
      </c>
      <c r="B162" s="44">
        <v>36.218699999999998</v>
      </c>
      <c r="C162" s="44">
        <v>36.219900000000003</v>
      </c>
      <c r="D162" s="44">
        <v>60</v>
      </c>
      <c r="E162" s="44">
        <v>36.212899999999998</v>
      </c>
      <c r="F162" s="44">
        <v>37.000900000000001</v>
      </c>
      <c r="G162" s="44">
        <v>3.4838</v>
      </c>
      <c r="H162" s="44">
        <v>0</v>
      </c>
      <c r="I162" s="44">
        <v>36.216799999999999</v>
      </c>
      <c r="J162" s="44">
        <v>60</v>
      </c>
      <c r="K162" s="44">
        <v>36.212899999999998</v>
      </c>
      <c r="L162" s="44">
        <v>37.000900000000001</v>
      </c>
      <c r="M162" s="44">
        <v>3.4838</v>
      </c>
      <c r="N162" s="44">
        <v>0</v>
      </c>
      <c r="O162" s="44">
        <v>60</v>
      </c>
      <c r="P162" s="44">
        <v>60</v>
      </c>
      <c r="Q162" s="44" t="s">
        <v>271</v>
      </c>
      <c r="R162" s="44" t="s">
        <v>271</v>
      </c>
      <c r="S162" s="44" t="s">
        <v>271</v>
      </c>
      <c r="T162" s="44" t="s">
        <v>271</v>
      </c>
      <c r="U162" s="44">
        <v>17.738</v>
      </c>
      <c r="V162" s="44">
        <v>0</v>
      </c>
      <c r="W162" s="44">
        <v>17.738</v>
      </c>
      <c r="X162" s="44">
        <v>0</v>
      </c>
      <c r="Y162" s="44">
        <v>0</v>
      </c>
      <c r="Z162" s="44">
        <v>17.738</v>
      </c>
      <c r="AA162" s="44">
        <v>17.738</v>
      </c>
      <c r="AB162" s="44">
        <v>0</v>
      </c>
      <c r="AC162" s="44">
        <v>17.738</v>
      </c>
      <c r="AD162" s="44">
        <v>0</v>
      </c>
      <c r="AE162" s="44">
        <v>0</v>
      </c>
      <c r="AF162" s="44">
        <v>17.738</v>
      </c>
      <c r="AG162" s="44">
        <v>0</v>
      </c>
      <c r="AH162" s="44">
        <v>0</v>
      </c>
      <c r="AI162" s="44" t="s">
        <v>271</v>
      </c>
      <c r="AJ162" s="44" t="s">
        <v>271</v>
      </c>
      <c r="AK162" s="44" t="s">
        <v>271</v>
      </c>
      <c r="AL162" s="44" t="s">
        <v>271</v>
      </c>
      <c r="AM162" s="44">
        <v>35.716700000000003</v>
      </c>
    </row>
    <row r="163" spans="1:39" hidden="1" outlineLevel="1">
      <c r="A163" s="8">
        <v>45170</v>
      </c>
      <c r="B163" s="44">
        <v>36.930300000000003</v>
      </c>
      <c r="C163" s="44">
        <v>36.948300000000003</v>
      </c>
      <c r="D163" s="44">
        <v>59.754399999999997</v>
      </c>
      <c r="E163" s="44">
        <v>36.945099999999996</v>
      </c>
      <c r="F163" s="44">
        <v>38.333100000000002</v>
      </c>
      <c r="G163" s="44">
        <v>5.8620000000000001</v>
      </c>
      <c r="H163" s="44">
        <v>12.9991</v>
      </c>
      <c r="I163" s="44">
        <v>36.948300000000003</v>
      </c>
      <c r="J163" s="44">
        <v>59.754399999999997</v>
      </c>
      <c r="K163" s="44">
        <v>36.945099999999996</v>
      </c>
      <c r="L163" s="44">
        <v>38.333100000000002</v>
      </c>
      <c r="M163" s="44">
        <v>5.8620000000000001</v>
      </c>
      <c r="N163" s="44">
        <v>12.9991</v>
      </c>
      <c r="O163" s="44" t="s">
        <v>271</v>
      </c>
      <c r="P163" s="44" t="s">
        <v>271</v>
      </c>
      <c r="Q163" s="44" t="s">
        <v>271</v>
      </c>
      <c r="R163" s="44" t="s">
        <v>271</v>
      </c>
      <c r="S163" s="44" t="s">
        <v>271</v>
      </c>
      <c r="T163" s="44" t="s">
        <v>271</v>
      </c>
      <c r="U163" s="44">
        <v>20.482700000000001</v>
      </c>
      <c r="V163" s="44">
        <v>0</v>
      </c>
      <c r="W163" s="44">
        <v>20.482700000000001</v>
      </c>
      <c r="X163" s="44">
        <v>0</v>
      </c>
      <c r="Y163" s="44">
        <v>0</v>
      </c>
      <c r="Z163" s="44">
        <v>20.482700000000001</v>
      </c>
      <c r="AA163" s="44">
        <v>20.482700000000001</v>
      </c>
      <c r="AB163" s="44">
        <v>0</v>
      </c>
      <c r="AC163" s="44">
        <v>20.482700000000001</v>
      </c>
      <c r="AD163" s="44">
        <v>0</v>
      </c>
      <c r="AE163" s="44">
        <v>0</v>
      </c>
      <c r="AF163" s="44">
        <v>20.482700000000001</v>
      </c>
      <c r="AG163" s="44" t="s">
        <v>271</v>
      </c>
      <c r="AH163" s="44" t="s">
        <v>271</v>
      </c>
      <c r="AI163" s="44" t="s">
        <v>271</v>
      </c>
      <c r="AJ163" s="44" t="s">
        <v>271</v>
      </c>
      <c r="AK163" s="44" t="s">
        <v>271</v>
      </c>
      <c r="AL163" s="44" t="s">
        <v>271</v>
      </c>
      <c r="AM163" s="44">
        <v>31.084299999999999</v>
      </c>
    </row>
    <row r="164" spans="1:39" hidden="1" outlineLevel="1">
      <c r="A164" s="8">
        <v>45200</v>
      </c>
      <c r="B164" s="44">
        <v>37.439700000000002</v>
      </c>
      <c r="C164" s="44">
        <v>37.639800000000001</v>
      </c>
      <c r="D164" s="44">
        <v>59.835599999999999</v>
      </c>
      <c r="E164" s="44">
        <v>37.636299999999999</v>
      </c>
      <c r="F164" s="44">
        <v>38.150500000000001</v>
      </c>
      <c r="G164" s="44">
        <v>6.4347000000000003</v>
      </c>
      <c r="H164" s="44" t="s">
        <v>271</v>
      </c>
      <c r="I164" s="44">
        <v>37.639800000000001</v>
      </c>
      <c r="J164" s="44">
        <v>59.835599999999999</v>
      </c>
      <c r="K164" s="44">
        <v>37.636299999999999</v>
      </c>
      <c r="L164" s="44">
        <v>38.150500000000001</v>
      </c>
      <c r="M164" s="44">
        <v>6.4347000000000003</v>
      </c>
      <c r="N164" s="44" t="s">
        <v>271</v>
      </c>
      <c r="O164" s="44" t="s">
        <v>271</v>
      </c>
      <c r="P164" s="44" t="s">
        <v>271</v>
      </c>
      <c r="Q164" s="44" t="s">
        <v>271</v>
      </c>
      <c r="R164" s="44" t="s">
        <v>271</v>
      </c>
      <c r="S164" s="44" t="s">
        <v>271</v>
      </c>
      <c r="T164" s="44" t="s">
        <v>271</v>
      </c>
      <c r="U164" s="44">
        <v>11.907400000000001</v>
      </c>
      <c r="V164" s="44">
        <v>0</v>
      </c>
      <c r="W164" s="44">
        <v>11.907400000000001</v>
      </c>
      <c r="X164" s="44">
        <v>0</v>
      </c>
      <c r="Y164" s="44">
        <v>11.907400000000001</v>
      </c>
      <c r="Z164" s="44" t="s">
        <v>271</v>
      </c>
      <c r="AA164" s="44">
        <v>11.907400000000001</v>
      </c>
      <c r="AB164" s="44">
        <v>0</v>
      </c>
      <c r="AC164" s="44">
        <v>11.907400000000001</v>
      </c>
      <c r="AD164" s="44">
        <v>0</v>
      </c>
      <c r="AE164" s="44">
        <v>11.907400000000001</v>
      </c>
      <c r="AF164" s="44" t="s">
        <v>271</v>
      </c>
      <c r="AG164" s="44" t="s">
        <v>271</v>
      </c>
      <c r="AH164" s="44" t="s">
        <v>271</v>
      </c>
      <c r="AI164" s="44" t="s">
        <v>271</v>
      </c>
      <c r="AJ164" s="44" t="s">
        <v>271</v>
      </c>
      <c r="AK164" s="44" t="s">
        <v>271</v>
      </c>
      <c r="AL164" s="44" t="s">
        <v>271</v>
      </c>
      <c r="AM164" s="44">
        <v>22.748699999999999</v>
      </c>
    </row>
    <row r="165" spans="1:39">
      <c r="A165" s="8">
        <v>45231</v>
      </c>
      <c r="B165" s="44">
        <v>36.333399999999997</v>
      </c>
      <c r="C165" s="44">
        <v>36.344799999999999</v>
      </c>
      <c r="D165" s="44">
        <v>59.863799999999998</v>
      </c>
      <c r="E165" s="44">
        <v>36.338099999999997</v>
      </c>
      <c r="F165" s="44">
        <v>36.906199999999998</v>
      </c>
      <c r="G165" s="44">
        <v>4.4260000000000002</v>
      </c>
      <c r="H165" s="44">
        <v>17.8857</v>
      </c>
      <c r="I165" s="44">
        <v>36.344799999999999</v>
      </c>
      <c r="J165" s="44">
        <v>59.863799999999998</v>
      </c>
      <c r="K165" s="44">
        <v>36.338099999999997</v>
      </c>
      <c r="L165" s="44">
        <v>36.906199999999998</v>
      </c>
      <c r="M165" s="44">
        <v>4.4260000000000002</v>
      </c>
      <c r="N165" s="44">
        <v>17.8857</v>
      </c>
      <c r="O165" s="44" t="s">
        <v>271</v>
      </c>
      <c r="P165" s="44" t="s">
        <v>271</v>
      </c>
      <c r="Q165" s="44" t="s">
        <v>271</v>
      </c>
      <c r="R165" s="44" t="s">
        <v>271</v>
      </c>
      <c r="S165" s="44" t="s">
        <v>271</v>
      </c>
      <c r="T165" s="44" t="s">
        <v>271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 t="s">
        <v>271</v>
      </c>
      <c r="AH165" s="44" t="s">
        <v>271</v>
      </c>
      <c r="AI165" s="44" t="s">
        <v>271</v>
      </c>
      <c r="AJ165" s="44" t="s">
        <v>271</v>
      </c>
      <c r="AK165" s="44" t="s">
        <v>271</v>
      </c>
      <c r="AL165" s="44" t="s">
        <v>271</v>
      </c>
      <c r="AM165" s="44">
        <v>23.8706</v>
      </c>
    </row>
    <row r="166" spans="1:39">
      <c r="A166" s="8">
        <v>45261</v>
      </c>
      <c r="B166" s="44">
        <v>36.3613</v>
      </c>
      <c r="C166" s="44">
        <v>36.375399999999999</v>
      </c>
      <c r="D166" s="44">
        <v>59.982500000000002</v>
      </c>
      <c r="E166" s="44">
        <v>36.3399</v>
      </c>
      <c r="F166" s="44">
        <v>37.638100000000001</v>
      </c>
      <c r="G166" s="44">
        <v>2.8462999999999998</v>
      </c>
      <c r="H166" s="44">
        <v>18.037299999999998</v>
      </c>
      <c r="I166" s="44">
        <v>36.375399999999999</v>
      </c>
      <c r="J166" s="44">
        <v>59.982500000000002</v>
      </c>
      <c r="K166" s="44">
        <v>36.3399</v>
      </c>
      <c r="L166" s="44">
        <v>37.638100000000001</v>
      </c>
      <c r="M166" s="44">
        <v>2.8462999999999998</v>
      </c>
      <c r="N166" s="44">
        <v>18.037299999999998</v>
      </c>
      <c r="O166" s="44" t="s">
        <v>271</v>
      </c>
      <c r="P166" s="44" t="s">
        <v>271</v>
      </c>
      <c r="Q166" s="44" t="s">
        <v>271</v>
      </c>
      <c r="R166" s="44" t="s">
        <v>271</v>
      </c>
      <c r="S166" s="44" t="s">
        <v>271</v>
      </c>
      <c r="T166" s="44" t="s">
        <v>271</v>
      </c>
      <c r="U166" s="44">
        <v>10.8123</v>
      </c>
      <c r="V166" s="44">
        <v>0</v>
      </c>
      <c r="W166" s="44">
        <v>10.8123</v>
      </c>
      <c r="X166" s="44">
        <v>0</v>
      </c>
      <c r="Y166" s="44">
        <v>0</v>
      </c>
      <c r="Z166" s="44">
        <v>10.8123</v>
      </c>
      <c r="AA166" s="44">
        <v>10.8123</v>
      </c>
      <c r="AB166" s="44">
        <v>0</v>
      </c>
      <c r="AC166" s="44">
        <v>10.8123</v>
      </c>
      <c r="AD166" s="44">
        <v>0</v>
      </c>
      <c r="AE166" s="44">
        <v>0</v>
      </c>
      <c r="AF166" s="44">
        <v>10.8123</v>
      </c>
      <c r="AG166" s="44" t="s">
        <v>271</v>
      </c>
      <c r="AH166" s="44" t="s">
        <v>271</v>
      </c>
      <c r="AI166" s="44" t="s">
        <v>271</v>
      </c>
      <c r="AJ166" s="44" t="s">
        <v>271</v>
      </c>
      <c r="AK166" s="44" t="s">
        <v>271</v>
      </c>
      <c r="AL166" s="44" t="s">
        <v>271</v>
      </c>
      <c r="AM166" s="44">
        <v>23.85</v>
      </c>
    </row>
    <row r="167" spans="1:39">
      <c r="A167" s="8">
        <v>45292</v>
      </c>
      <c r="B167" s="44">
        <v>37.403700000000001</v>
      </c>
      <c r="C167" s="44">
        <v>37.915599999999998</v>
      </c>
      <c r="D167" s="44">
        <v>59.957999999999998</v>
      </c>
      <c r="E167" s="44">
        <v>37.899000000000001</v>
      </c>
      <c r="F167" s="44">
        <v>38.355800000000002</v>
      </c>
      <c r="G167" s="44">
        <v>8.1929999999999996</v>
      </c>
      <c r="H167" s="44">
        <v>0</v>
      </c>
      <c r="I167" s="44">
        <v>37.915599999999998</v>
      </c>
      <c r="J167" s="44">
        <v>59.957999999999998</v>
      </c>
      <c r="K167" s="44">
        <v>37.899000000000001</v>
      </c>
      <c r="L167" s="44">
        <v>38.355800000000002</v>
      </c>
      <c r="M167" s="44">
        <v>8.1929999999999996</v>
      </c>
      <c r="N167" s="44">
        <v>0</v>
      </c>
      <c r="O167" s="44" t="s">
        <v>271</v>
      </c>
      <c r="P167" s="44" t="s">
        <v>271</v>
      </c>
      <c r="Q167" s="44" t="s">
        <v>271</v>
      </c>
      <c r="R167" s="44" t="s">
        <v>271</v>
      </c>
      <c r="S167" s="44" t="s">
        <v>271</v>
      </c>
      <c r="T167" s="44" t="s">
        <v>271</v>
      </c>
      <c r="U167" s="44">
        <v>18.7119</v>
      </c>
      <c r="V167" s="44">
        <v>0</v>
      </c>
      <c r="W167" s="44">
        <v>18.7119</v>
      </c>
      <c r="X167" s="44">
        <v>0</v>
      </c>
      <c r="Y167" s="44">
        <v>0</v>
      </c>
      <c r="Z167" s="44">
        <v>18.7119</v>
      </c>
      <c r="AA167" s="44">
        <v>18.7119</v>
      </c>
      <c r="AB167" s="44">
        <v>0</v>
      </c>
      <c r="AC167" s="44">
        <v>18.7119</v>
      </c>
      <c r="AD167" s="44">
        <v>0</v>
      </c>
      <c r="AE167" s="44">
        <v>0</v>
      </c>
      <c r="AF167" s="44">
        <v>18.7119</v>
      </c>
      <c r="AG167" s="44" t="s">
        <v>271</v>
      </c>
      <c r="AH167" s="44" t="s">
        <v>271</v>
      </c>
      <c r="AI167" s="44" t="s">
        <v>271</v>
      </c>
      <c r="AJ167" s="44" t="s">
        <v>271</v>
      </c>
      <c r="AK167" s="44" t="s">
        <v>271</v>
      </c>
      <c r="AL167" s="44" t="s">
        <v>271</v>
      </c>
      <c r="AM167" s="44">
        <v>23.85</v>
      </c>
    </row>
    <row r="168" spans="1:39">
      <c r="A168" s="8">
        <v>45323</v>
      </c>
      <c r="B168" s="44">
        <v>38.336500000000001</v>
      </c>
      <c r="C168" s="44">
        <v>38.361199999999997</v>
      </c>
      <c r="D168" s="44">
        <v>59.974800000000002</v>
      </c>
      <c r="E168" s="44">
        <v>38.354599999999998</v>
      </c>
      <c r="F168" s="44">
        <v>39.203299999999999</v>
      </c>
      <c r="G168" s="44">
        <v>7.5297999999999998</v>
      </c>
      <c r="H168" s="44">
        <v>17.239999999999998</v>
      </c>
      <c r="I168" s="44">
        <v>38.361199999999997</v>
      </c>
      <c r="J168" s="44">
        <v>59.974800000000002</v>
      </c>
      <c r="K168" s="44">
        <v>38.354599999999998</v>
      </c>
      <c r="L168" s="44">
        <v>39.203299999999999</v>
      </c>
      <c r="M168" s="44">
        <v>7.5297999999999998</v>
      </c>
      <c r="N168" s="44">
        <v>17.239999999999998</v>
      </c>
      <c r="O168" s="44" t="s">
        <v>271</v>
      </c>
      <c r="P168" s="44" t="s">
        <v>271</v>
      </c>
      <c r="Q168" s="44" t="s">
        <v>271</v>
      </c>
      <c r="R168" s="44" t="s">
        <v>271</v>
      </c>
      <c r="S168" s="44" t="s">
        <v>271</v>
      </c>
      <c r="T168" s="44" t="s">
        <v>271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 t="s">
        <v>271</v>
      </c>
      <c r="AH168" s="44" t="s">
        <v>271</v>
      </c>
      <c r="AI168" s="44" t="s">
        <v>271</v>
      </c>
      <c r="AJ168" s="44" t="s">
        <v>271</v>
      </c>
      <c r="AK168" s="44" t="s">
        <v>271</v>
      </c>
      <c r="AL168" s="44" t="s">
        <v>271</v>
      </c>
      <c r="AM168" s="44">
        <v>23.849499999999999</v>
      </c>
    </row>
    <row r="169" spans="1:39">
      <c r="A169" s="8">
        <v>45352</v>
      </c>
      <c r="B169" s="44">
        <v>37.497300000000003</v>
      </c>
      <c r="C169" s="44">
        <v>37.526000000000003</v>
      </c>
      <c r="D169" s="44">
        <v>59.999499999999998</v>
      </c>
      <c r="E169" s="44">
        <v>37.508600000000001</v>
      </c>
      <c r="F169" s="44">
        <v>38.403100000000002</v>
      </c>
      <c r="G169" s="44">
        <v>7.2107999999999999</v>
      </c>
      <c r="H169" s="44">
        <v>14.1091</v>
      </c>
      <c r="I169" s="44">
        <v>37.526000000000003</v>
      </c>
      <c r="J169" s="44">
        <v>59.999499999999998</v>
      </c>
      <c r="K169" s="44">
        <v>37.508600000000001</v>
      </c>
      <c r="L169" s="44">
        <v>38.403100000000002</v>
      </c>
      <c r="M169" s="44">
        <v>7.2107999999999999</v>
      </c>
      <c r="N169" s="44">
        <v>14.1091</v>
      </c>
      <c r="O169" s="44" t="s">
        <v>271</v>
      </c>
      <c r="P169" s="44" t="s">
        <v>271</v>
      </c>
      <c r="Q169" s="44" t="s">
        <v>271</v>
      </c>
      <c r="R169" s="44" t="s">
        <v>271</v>
      </c>
      <c r="S169" s="44" t="s">
        <v>271</v>
      </c>
      <c r="T169" s="44" t="s">
        <v>271</v>
      </c>
      <c r="U169" s="44">
        <v>16.530200000000001</v>
      </c>
      <c r="V169" s="44">
        <v>0</v>
      </c>
      <c r="W169" s="44">
        <v>16.530200000000001</v>
      </c>
      <c r="X169" s="44">
        <v>0</v>
      </c>
      <c r="Y169" s="44">
        <v>0</v>
      </c>
      <c r="Z169" s="44">
        <v>16.530200000000001</v>
      </c>
      <c r="AA169" s="44">
        <v>16.530200000000001</v>
      </c>
      <c r="AB169" s="44">
        <v>0</v>
      </c>
      <c r="AC169" s="44">
        <v>16.530200000000001</v>
      </c>
      <c r="AD169" s="44">
        <v>0</v>
      </c>
      <c r="AE169" s="44">
        <v>0</v>
      </c>
      <c r="AF169" s="44">
        <v>16.530200000000001</v>
      </c>
      <c r="AG169" s="44" t="s">
        <v>271</v>
      </c>
      <c r="AH169" s="44" t="s">
        <v>271</v>
      </c>
      <c r="AI169" s="44" t="s">
        <v>271</v>
      </c>
      <c r="AJ169" s="44" t="s">
        <v>271</v>
      </c>
      <c r="AK169" s="44" t="s">
        <v>271</v>
      </c>
      <c r="AL169" s="44" t="s">
        <v>271</v>
      </c>
      <c r="AM169" s="44">
        <v>23.85</v>
      </c>
    </row>
    <row r="170" spans="1:39">
      <c r="A170" s="8">
        <v>45383</v>
      </c>
      <c r="B170" s="44">
        <v>37.4133</v>
      </c>
      <c r="C170" s="44">
        <v>37.846600000000002</v>
      </c>
      <c r="D170" s="44">
        <v>50.777200000000001</v>
      </c>
      <c r="E170" s="44">
        <v>37.8264</v>
      </c>
      <c r="F170" s="44">
        <v>38.254899999999999</v>
      </c>
      <c r="G170" s="44">
        <v>9.1268999999999991</v>
      </c>
      <c r="H170" s="44">
        <v>0</v>
      </c>
      <c r="I170" s="44">
        <v>37.846499999999999</v>
      </c>
      <c r="J170" s="44">
        <v>50.754300000000001</v>
      </c>
      <c r="K170" s="44">
        <v>37.8264</v>
      </c>
      <c r="L170" s="44">
        <v>38.254899999999999</v>
      </c>
      <c r="M170" s="44">
        <v>9.1268999999999991</v>
      </c>
      <c r="N170" s="44">
        <v>0</v>
      </c>
      <c r="O170" s="44">
        <v>60</v>
      </c>
      <c r="P170" s="44">
        <v>60</v>
      </c>
      <c r="Q170" s="44" t="s">
        <v>271</v>
      </c>
      <c r="R170" s="44" t="s">
        <v>271</v>
      </c>
      <c r="S170" s="44" t="s">
        <v>271</v>
      </c>
      <c r="T170" s="44" t="s">
        <v>271</v>
      </c>
      <c r="U170" s="44">
        <v>12.689</v>
      </c>
      <c r="V170" s="44">
        <v>0</v>
      </c>
      <c r="W170" s="44">
        <v>12.689</v>
      </c>
      <c r="X170" s="44">
        <v>0</v>
      </c>
      <c r="Y170" s="44">
        <v>12.99</v>
      </c>
      <c r="Z170" s="44">
        <v>12.49</v>
      </c>
      <c r="AA170" s="44">
        <v>12.689</v>
      </c>
      <c r="AB170" s="44">
        <v>0</v>
      </c>
      <c r="AC170" s="44">
        <v>12.689</v>
      </c>
      <c r="AD170" s="44">
        <v>0</v>
      </c>
      <c r="AE170" s="44">
        <v>12.99</v>
      </c>
      <c r="AF170" s="44">
        <v>12.49</v>
      </c>
      <c r="AG170" s="44">
        <v>0</v>
      </c>
      <c r="AH170" s="44">
        <v>0</v>
      </c>
      <c r="AI170" s="44" t="s">
        <v>271</v>
      </c>
      <c r="AJ170" s="44" t="s">
        <v>271</v>
      </c>
      <c r="AK170" s="44" t="s">
        <v>271</v>
      </c>
      <c r="AL170" s="44" t="s">
        <v>271</v>
      </c>
      <c r="AM170" s="44">
        <v>20.933</v>
      </c>
    </row>
    <row r="171" spans="1:39">
      <c r="A171" s="8">
        <v>45413</v>
      </c>
      <c r="B171" s="44">
        <v>37.937100000000001</v>
      </c>
      <c r="C171" s="44">
        <v>37.975499999999997</v>
      </c>
      <c r="D171" s="44">
        <v>56.351300000000002</v>
      </c>
      <c r="E171" s="44">
        <v>37.943100000000001</v>
      </c>
      <c r="F171" s="44">
        <v>38.580599999999997</v>
      </c>
      <c r="G171" s="44">
        <v>7.3982000000000001</v>
      </c>
      <c r="H171" s="44" t="s">
        <v>271</v>
      </c>
      <c r="I171" s="44">
        <v>37.974899999999998</v>
      </c>
      <c r="J171" s="44">
        <v>56.298499999999997</v>
      </c>
      <c r="K171" s="44">
        <v>37.943100000000001</v>
      </c>
      <c r="L171" s="44">
        <v>38.580599999999997</v>
      </c>
      <c r="M171" s="44">
        <v>7.3982000000000001</v>
      </c>
      <c r="N171" s="44" t="s">
        <v>271</v>
      </c>
      <c r="O171" s="44">
        <v>60</v>
      </c>
      <c r="P171" s="44">
        <v>60</v>
      </c>
      <c r="Q171" s="44" t="s">
        <v>271</v>
      </c>
      <c r="R171" s="44" t="s">
        <v>271</v>
      </c>
      <c r="S171" s="44" t="s">
        <v>271</v>
      </c>
      <c r="T171" s="44" t="s">
        <v>271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 t="s">
        <v>271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 t="s">
        <v>271</v>
      </c>
      <c r="AG171" s="44">
        <v>0</v>
      </c>
      <c r="AH171" s="44">
        <v>0</v>
      </c>
      <c r="AI171" s="44" t="s">
        <v>271</v>
      </c>
      <c r="AJ171" s="44" t="s">
        <v>271</v>
      </c>
      <c r="AK171" s="44" t="s">
        <v>271</v>
      </c>
      <c r="AL171" s="44" t="s">
        <v>271</v>
      </c>
      <c r="AM171" s="44">
        <v>22.85</v>
      </c>
    </row>
    <row r="172" spans="1:39">
      <c r="A172" s="8">
        <v>45444</v>
      </c>
      <c r="B172" s="44">
        <v>37.375999999999998</v>
      </c>
      <c r="C172" s="44">
        <v>37.403399999999998</v>
      </c>
      <c r="D172" s="44">
        <v>54.495199999999997</v>
      </c>
      <c r="E172" s="44">
        <v>37.3917</v>
      </c>
      <c r="F172" s="44">
        <v>37.948500000000003</v>
      </c>
      <c r="G172" s="44">
        <v>8.5737000000000005</v>
      </c>
      <c r="H172" s="44">
        <v>17.092199999999998</v>
      </c>
      <c r="I172" s="44">
        <v>37.403399999999998</v>
      </c>
      <c r="J172" s="44">
        <v>54.495199999999997</v>
      </c>
      <c r="K172" s="44">
        <v>37.3917</v>
      </c>
      <c r="L172" s="44">
        <v>37.948500000000003</v>
      </c>
      <c r="M172" s="44">
        <v>8.5737000000000005</v>
      </c>
      <c r="N172" s="44">
        <v>17.092199999999998</v>
      </c>
      <c r="O172" s="44" t="s">
        <v>271</v>
      </c>
      <c r="P172" s="44" t="s">
        <v>271</v>
      </c>
      <c r="Q172" s="44" t="s">
        <v>271</v>
      </c>
      <c r="R172" s="44" t="s">
        <v>271</v>
      </c>
      <c r="S172" s="44" t="s">
        <v>271</v>
      </c>
      <c r="T172" s="44" t="s">
        <v>271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 t="s">
        <v>271</v>
      </c>
      <c r="AH172" s="44" t="s">
        <v>271</v>
      </c>
      <c r="AI172" s="44" t="s">
        <v>271</v>
      </c>
      <c r="AJ172" s="44" t="s">
        <v>271</v>
      </c>
      <c r="AK172" s="44" t="s">
        <v>271</v>
      </c>
      <c r="AL172" s="44" t="s">
        <v>271</v>
      </c>
      <c r="AM172" s="44">
        <v>28.949300000000001</v>
      </c>
    </row>
    <row r="173" spans="1:39">
      <c r="A173" s="8">
        <v>45474</v>
      </c>
      <c r="B173" s="44">
        <v>37.406199999999998</v>
      </c>
      <c r="C173" s="44">
        <v>37.442300000000003</v>
      </c>
      <c r="D173" s="44">
        <v>56.972299999999997</v>
      </c>
      <c r="E173" s="44">
        <v>37.418199999999999</v>
      </c>
      <c r="F173" s="44">
        <v>37.872500000000002</v>
      </c>
      <c r="G173" s="44">
        <v>9.0033999999999992</v>
      </c>
      <c r="H173" s="44">
        <v>0</v>
      </c>
      <c r="I173" s="44">
        <v>37.441699999999997</v>
      </c>
      <c r="J173" s="44">
        <v>56.899700000000003</v>
      </c>
      <c r="K173" s="44">
        <v>37.418199999999999</v>
      </c>
      <c r="L173" s="44">
        <v>37.872500000000002</v>
      </c>
      <c r="M173" s="44">
        <v>9.0033999999999992</v>
      </c>
      <c r="N173" s="44">
        <v>0</v>
      </c>
      <c r="O173" s="44">
        <v>60</v>
      </c>
      <c r="P173" s="44">
        <v>60</v>
      </c>
      <c r="Q173" s="44" t="s">
        <v>271</v>
      </c>
      <c r="R173" s="44" t="s">
        <v>271</v>
      </c>
      <c r="S173" s="44" t="s">
        <v>271</v>
      </c>
      <c r="T173" s="44" t="s">
        <v>271</v>
      </c>
      <c r="U173" s="44">
        <v>1.6632</v>
      </c>
      <c r="V173" s="44">
        <v>0</v>
      </c>
      <c r="W173" s="44">
        <v>1.6632</v>
      </c>
      <c r="X173" s="44">
        <v>0</v>
      </c>
      <c r="Y173" s="44">
        <v>0</v>
      </c>
      <c r="Z173" s="44">
        <v>1.6632</v>
      </c>
      <c r="AA173" s="44">
        <v>1.6632</v>
      </c>
      <c r="AB173" s="44">
        <v>0</v>
      </c>
      <c r="AC173" s="44">
        <v>1.6632</v>
      </c>
      <c r="AD173" s="44">
        <v>0</v>
      </c>
      <c r="AE173" s="44">
        <v>0</v>
      </c>
      <c r="AF173" s="44">
        <v>1.6632</v>
      </c>
      <c r="AG173" s="44">
        <v>0</v>
      </c>
      <c r="AH173" s="44">
        <v>0</v>
      </c>
      <c r="AI173" s="44" t="s">
        <v>271</v>
      </c>
      <c r="AJ173" s="44" t="s">
        <v>271</v>
      </c>
      <c r="AK173" s="44" t="s">
        <v>271</v>
      </c>
      <c r="AL173" s="44" t="s">
        <v>271</v>
      </c>
      <c r="AM173" s="44">
        <v>29.157800000000002</v>
      </c>
    </row>
    <row r="174" spans="1:39">
      <c r="A174" s="8">
        <v>45505</v>
      </c>
      <c r="B174" s="44">
        <v>37.684800000000003</v>
      </c>
      <c r="C174" s="44">
        <v>37.7089</v>
      </c>
      <c r="D174" s="44">
        <v>56.230400000000003</v>
      </c>
      <c r="E174" s="44">
        <v>37.686799999999998</v>
      </c>
      <c r="F174" s="44">
        <v>38.391300000000001</v>
      </c>
      <c r="G174" s="44">
        <v>5.7534999999999998</v>
      </c>
      <c r="H174" s="44" t="s">
        <v>271</v>
      </c>
      <c r="I174" s="44">
        <v>37.7089</v>
      </c>
      <c r="J174" s="44">
        <v>56.230400000000003</v>
      </c>
      <c r="K174" s="44">
        <v>37.686799999999998</v>
      </c>
      <c r="L174" s="44">
        <v>38.391300000000001</v>
      </c>
      <c r="M174" s="44">
        <v>5.7534999999999998</v>
      </c>
      <c r="N174" s="44" t="s">
        <v>271</v>
      </c>
      <c r="O174" s="44" t="s">
        <v>271</v>
      </c>
      <c r="P174" s="44" t="s">
        <v>271</v>
      </c>
      <c r="Q174" s="44" t="s">
        <v>271</v>
      </c>
      <c r="R174" s="44" t="s">
        <v>271</v>
      </c>
      <c r="S174" s="44" t="s">
        <v>271</v>
      </c>
      <c r="T174" s="44" t="s">
        <v>271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 t="s">
        <v>271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 t="s">
        <v>271</v>
      </c>
      <c r="AG174" s="44" t="s">
        <v>271</v>
      </c>
      <c r="AH174" s="44" t="s">
        <v>271</v>
      </c>
      <c r="AI174" s="44" t="s">
        <v>271</v>
      </c>
      <c r="AJ174" s="44" t="s">
        <v>271</v>
      </c>
      <c r="AK174" s="44" t="s">
        <v>271</v>
      </c>
      <c r="AL174" s="44" t="s">
        <v>271</v>
      </c>
      <c r="AM174" s="44">
        <v>30.224299999999999</v>
      </c>
    </row>
    <row r="175" spans="1:39">
      <c r="A175" s="8">
        <v>45536</v>
      </c>
      <c r="B175" s="44">
        <v>37.502800000000001</v>
      </c>
      <c r="C175" s="44">
        <v>37.536299999999997</v>
      </c>
      <c r="D175" s="44">
        <v>59.040799999999997</v>
      </c>
      <c r="E175" s="44">
        <v>37.5334</v>
      </c>
      <c r="F175" s="44">
        <v>38.017000000000003</v>
      </c>
      <c r="G175" s="44">
        <v>8.2515999999999998</v>
      </c>
      <c r="H175" s="44">
        <v>0</v>
      </c>
      <c r="I175" s="44">
        <v>37.536299999999997</v>
      </c>
      <c r="J175" s="44">
        <v>59.040799999999997</v>
      </c>
      <c r="K175" s="44">
        <v>37.5334</v>
      </c>
      <c r="L175" s="44">
        <v>38.017000000000003</v>
      </c>
      <c r="M175" s="44">
        <v>8.2515999999999998</v>
      </c>
      <c r="N175" s="44">
        <v>0</v>
      </c>
      <c r="O175" s="44" t="s">
        <v>271</v>
      </c>
      <c r="P175" s="44" t="s">
        <v>271</v>
      </c>
      <c r="Q175" s="44" t="s">
        <v>271</v>
      </c>
      <c r="R175" s="44" t="s">
        <v>271</v>
      </c>
      <c r="S175" s="44" t="s">
        <v>271</v>
      </c>
      <c r="T175" s="44" t="s">
        <v>271</v>
      </c>
      <c r="U175" s="44">
        <v>19.899999999999999</v>
      </c>
      <c r="V175" s="44">
        <v>0</v>
      </c>
      <c r="W175" s="44">
        <v>19.899999999999999</v>
      </c>
      <c r="X175" s="44">
        <v>0</v>
      </c>
      <c r="Y175" s="44">
        <v>0</v>
      </c>
      <c r="Z175" s="44">
        <v>19.899999999999999</v>
      </c>
      <c r="AA175" s="44">
        <v>19.899999999999999</v>
      </c>
      <c r="AB175" s="44">
        <v>0</v>
      </c>
      <c r="AC175" s="44">
        <v>19.899999999999999</v>
      </c>
      <c r="AD175" s="44">
        <v>0</v>
      </c>
      <c r="AE175" s="44">
        <v>0</v>
      </c>
      <c r="AF175" s="44">
        <v>19.899999999999999</v>
      </c>
      <c r="AG175" s="44" t="s">
        <v>271</v>
      </c>
      <c r="AH175" s="44" t="s">
        <v>271</v>
      </c>
      <c r="AI175" s="44" t="s">
        <v>271</v>
      </c>
      <c r="AJ175" s="44" t="s">
        <v>271</v>
      </c>
      <c r="AK175" s="44" t="s">
        <v>271</v>
      </c>
      <c r="AL175" s="44" t="s">
        <v>271</v>
      </c>
      <c r="AM175" s="44">
        <v>29.053799999999999</v>
      </c>
    </row>
    <row r="176" spans="1:39">
      <c r="A176" s="8">
        <v>45566</v>
      </c>
      <c r="B176" s="44">
        <v>37.742800000000003</v>
      </c>
      <c r="C176" s="44">
        <v>37.818100000000001</v>
      </c>
      <c r="D176" s="44">
        <v>41.089799999999997</v>
      </c>
      <c r="E176" s="44">
        <v>37.817300000000003</v>
      </c>
      <c r="F176" s="44">
        <v>38.026899999999998</v>
      </c>
      <c r="G176" s="44">
        <v>9.5494000000000003</v>
      </c>
      <c r="H176" s="44" t="s">
        <v>271</v>
      </c>
      <c r="I176" s="44">
        <v>37.818100000000001</v>
      </c>
      <c r="J176" s="44">
        <v>41.089799999999997</v>
      </c>
      <c r="K176" s="44">
        <v>37.817300000000003</v>
      </c>
      <c r="L176" s="44">
        <v>38.026899999999998</v>
      </c>
      <c r="M176" s="44">
        <v>9.5494000000000003</v>
      </c>
      <c r="N176" s="44" t="s">
        <v>271</v>
      </c>
      <c r="O176" s="44" t="s">
        <v>271</v>
      </c>
      <c r="P176" s="44" t="s">
        <v>271</v>
      </c>
      <c r="Q176" s="44" t="s">
        <v>271</v>
      </c>
      <c r="R176" s="44" t="s">
        <v>271</v>
      </c>
      <c r="S176" s="44" t="s">
        <v>271</v>
      </c>
      <c r="T176" s="44" t="s">
        <v>271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 t="s">
        <v>271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 t="s">
        <v>271</v>
      </c>
      <c r="AG176" s="44" t="s">
        <v>271</v>
      </c>
      <c r="AH176" s="44" t="s">
        <v>271</v>
      </c>
      <c r="AI176" s="44" t="s">
        <v>271</v>
      </c>
      <c r="AJ176" s="44" t="s">
        <v>271</v>
      </c>
      <c r="AK176" s="44" t="s">
        <v>271</v>
      </c>
      <c r="AL176" s="44" t="s">
        <v>271</v>
      </c>
      <c r="AM176" s="44">
        <v>23.698699999999999</v>
      </c>
    </row>
    <row r="177" spans="1:39">
      <c r="A177" s="8">
        <v>45597</v>
      </c>
      <c r="B177" s="44">
        <v>36.9236</v>
      </c>
      <c r="C177" s="44">
        <v>36.926900000000003</v>
      </c>
      <c r="D177" s="44">
        <v>58.411299999999997</v>
      </c>
      <c r="E177" s="44">
        <v>36.926200000000001</v>
      </c>
      <c r="F177" s="44">
        <v>37.427799999999998</v>
      </c>
      <c r="G177" s="44">
        <v>4.8384999999999998</v>
      </c>
      <c r="H177" s="44">
        <v>17.100000000000001</v>
      </c>
      <c r="I177" s="44">
        <v>36.926900000000003</v>
      </c>
      <c r="J177" s="44">
        <v>58.411299999999997</v>
      </c>
      <c r="K177" s="44">
        <v>36.926200000000001</v>
      </c>
      <c r="L177" s="44">
        <v>37.427799999999998</v>
      </c>
      <c r="M177" s="44">
        <v>4.8384999999999998</v>
      </c>
      <c r="N177" s="44">
        <v>17.100000000000001</v>
      </c>
      <c r="O177" s="44" t="s">
        <v>271</v>
      </c>
      <c r="P177" s="44" t="s">
        <v>271</v>
      </c>
      <c r="Q177" s="44" t="s">
        <v>271</v>
      </c>
      <c r="R177" s="44" t="s">
        <v>271</v>
      </c>
      <c r="S177" s="44" t="s">
        <v>271</v>
      </c>
      <c r="T177" s="44" t="s">
        <v>271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 t="s">
        <v>271</v>
      </c>
      <c r="AH177" s="44" t="s">
        <v>271</v>
      </c>
      <c r="AI177" s="44" t="s">
        <v>271</v>
      </c>
      <c r="AJ177" s="44" t="s">
        <v>271</v>
      </c>
      <c r="AK177" s="44" t="s">
        <v>271</v>
      </c>
      <c r="AL177" s="44" t="s">
        <v>271</v>
      </c>
      <c r="AM177" s="44">
        <v>32.375700000000002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6.25" customHeight="1">
      <c r="A3" s="218" t="s">
        <v>111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180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11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idden="1" outlineLevel="1">
      <c r="A11" s="8">
        <v>40544</v>
      </c>
      <c r="B11" s="44">
        <v>11.9458</v>
      </c>
      <c r="C11" s="44">
        <v>10.6523</v>
      </c>
      <c r="D11" s="44">
        <v>10.4025</v>
      </c>
      <c r="E11" s="44">
        <v>17.536000000000001</v>
      </c>
      <c r="F11" s="44">
        <v>20.5</v>
      </c>
      <c r="G11" s="44">
        <v>12.2346</v>
      </c>
      <c r="H11" s="44">
        <v>10.8161</v>
      </c>
      <c r="I11" s="44">
        <v>11.804600000000001</v>
      </c>
      <c r="J11" s="44">
        <v>17.564800000000002</v>
      </c>
      <c r="K11" s="44">
        <v>20.5</v>
      </c>
      <c r="L11" s="44">
        <v>5.7365000000000004</v>
      </c>
      <c r="M11" s="44">
        <v>5.0281000000000002</v>
      </c>
      <c r="N11" s="44">
        <v>6.2563000000000004</v>
      </c>
      <c r="O11" s="44">
        <v>9</v>
      </c>
      <c r="P11" s="44">
        <v>0</v>
      </c>
    </row>
    <row r="12" spans="1:16" hidden="1" outlineLevel="1">
      <c r="A12" s="8">
        <v>40575</v>
      </c>
      <c r="B12" s="44">
        <v>9.3947000000000003</v>
      </c>
      <c r="C12" s="44">
        <v>10.108599999999999</v>
      </c>
      <c r="D12" s="44">
        <v>6.8846999999999996</v>
      </c>
      <c r="E12" s="44">
        <v>10.578900000000001</v>
      </c>
      <c r="F12" s="44">
        <v>20.391300000000001</v>
      </c>
      <c r="G12" s="44">
        <v>11.3339</v>
      </c>
      <c r="H12" s="44">
        <v>10.951499999999999</v>
      </c>
      <c r="I12" s="44">
        <v>11.363200000000001</v>
      </c>
      <c r="J12" s="44">
        <v>15.8317</v>
      </c>
      <c r="K12" s="44">
        <v>20.391300000000001</v>
      </c>
      <c r="L12" s="44">
        <v>7.6345000000000001</v>
      </c>
      <c r="M12" s="44">
        <v>4.9783999999999997</v>
      </c>
      <c r="N12" s="44">
        <v>5.1986999999999997</v>
      </c>
      <c r="O12" s="44">
        <v>9.9991000000000003</v>
      </c>
      <c r="P12" s="44">
        <v>0</v>
      </c>
    </row>
    <row r="13" spans="1:16" hidden="1" outlineLevel="1">
      <c r="A13" s="8">
        <v>40603</v>
      </c>
      <c r="B13" s="44">
        <v>9.9281000000000006</v>
      </c>
      <c r="C13" s="44">
        <v>9.7223000000000006</v>
      </c>
      <c r="D13" s="44">
        <v>8.2598000000000003</v>
      </c>
      <c r="E13" s="44">
        <v>10.9695</v>
      </c>
      <c r="F13" s="44">
        <v>20.366900000000001</v>
      </c>
      <c r="G13" s="44">
        <v>11.630100000000001</v>
      </c>
      <c r="H13" s="44">
        <v>11.1877</v>
      </c>
      <c r="I13" s="44">
        <v>10.729200000000001</v>
      </c>
      <c r="J13" s="44">
        <v>15.5755</v>
      </c>
      <c r="K13" s="44">
        <v>20.5</v>
      </c>
      <c r="L13" s="44">
        <v>7.9881000000000002</v>
      </c>
      <c r="M13" s="44">
        <v>4.3601999999999999</v>
      </c>
      <c r="N13" s="44">
        <v>5.1924999999999999</v>
      </c>
      <c r="O13" s="44">
        <v>10</v>
      </c>
      <c r="P13" s="44">
        <v>5</v>
      </c>
    </row>
    <row r="14" spans="1:16" hidden="1" outlineLevel="1">
      <c r="A14" s="8">
        <v>40634</v>
      </c>
      <c r="B14" s="44">
        <v>9.4010999999999996</v>
      </c>
      <c r="C14" s="44">
        <v>7.9588999999999999</v>
      </c>
      <c r="D14" s="44">
        <v>9.6664999999999992</v>
      </c>
      <c r="E14" s="44">
        <v>10.3062</v>
      </c>
      <c r="F14" s="44">
        <v>13</v>
      </c>
      <c r="G14" s="44">
        <v>9.5145999999999997</v>
      </c>
      <c r="H14" s="44">
        <v>8.2500999999999998</v>
      </c>
      <c r="I14" s="44">
        <v>10.273999999999999</v>
      </c>
      <c r="J14" s="44">
        <v>10.535600000000001</v>
      </c>
      <c r="K14" s="44">
        <v>13</v>
      </c>
      <c r="L14" s="44">
        <v>9.0649999999999995</v>
      </c>
      <c r="M14" s="44">
        <v>3.2984</v>
      </c>
      <c r="N14" s="44">
        <v>6.0895000000000001</v>
      </c>
      <c r="O14" s="44">
        <v>10</v>
      </c>
      <c r="P14" s="44">
        <v>0</v>
      </c>
    </row>
    <row r="15" spans="1:16" hidden="1" outlineLevel="1">
      <c r="A15" s="8">
        <v>40664</v>
      </c>
      <c r="B15" s="44">
        <v>8.8613</v>
      </c>
      <c r="C15" s="44">
        <v>6.8605</v>
      </c>
      <c r="D15" s="44">
        <v>9.8506</v>
      </c>
      <c r="E15" s="44">
        <v>10.263999999999999</v>
      </c>
      <c r="F15" s="44">
        <v>11.448499999999999</v>
      </c>
      <c r="G15" s="44">
        <v>8.9875000000000007</v>
      </c>
      <c r="H15" s="44">
        <v>7.2412000000000001</v>
      </c>
      <c r="I15" s="44">
        <v>10.3002</v>
      </c>
      <c r="J15" s="44">
        <v>10.476000000000001</v>
      </c>
      <c r="K15" s="44">
        <v>11.448499999999999</v>
      </c>
      <c r="L15" s="44">
        <v>8.4193999999999996</v>
      </c>
      <c r="M15" s="44">
        <v>3.2601</v>
      </c>
      <c r="N15" s="44">
        <v>5.0297000000000001</v>
      </c>
      <c r="O15" s="44">
        <v>10</v>
      </c>
      <c r="P15" s="44">
        <v>0</v>
      </c>
    </row>
    <row r="16" spans="1:16" hidden="1" outlineLevel="1">
      <c r="A16" s="8">
        <v>40695</v>
      </c>
      <c r="B16" s="44">
        <v>8.2060999999999993</v>
      </c>
      <c r="C16" s="44">
        <v>4.8380999999999998</v>
      </c>
      <c r="D16" s="44">
        <v>9.0175999999999998</v>
      </c>
      <c r="E16" s="44">
        <v>10.7239</v>
      </c>
      <c r="F16" s="44">
        <v>13.322699999999999</v>
      </c>
      <c r="G16" s="44">
        <v>8.9930000000000003</v>
      </c>
      <c r="H16" s="44">
        <v>5.0251000000000001</v>
      </c>
      <c r="I16" s="44">
        <v>11.615600000000001</v>
      </c>
      <c r="J16" s="44">
        <v>10.785299999999999</v>
      </c>
      <c r="K16" s="44">
        <v>13.7301</v>
      </c>
      <c r="L16" s="44">
        <v>5.6512000000000002</v>
      </c>
      <c r="M16" s="44">
        <v>2.6427999999999998</v>
      </c>
      <c r="N16" s="44">
        <v>5.5453000000000001</v>
      </c>
      <c r="O16" s="44">
        <v>10</v>
      </c>
      <c r="P16" s="44">
        <v>13</v>
      </c>
    </row>
    <row r="17" spans="1:16" hidden="1" outlineLevel="1">
      <c r="A17" s="8">
        <v>40725</v>
      </c>
      <c r="B17" s="44">
        <v>7.8507999999999996</v>
      </c>
      <c r="C17" s="44">
        <v>4.6936</v>
      </c>
      <c r="D17" s="44">
        <v>8.6803000000000008</v>
      </c>
      <c r="E17" s="44">
        <v>10.2484</v>
      </c>
      <c r="F17" s="44">
        <v>0</v>
      </c>
      <c r="G17" s="44">
        <v>8.2875999999999994</v>
      </c>
      <c r="H17" s="44">
        <v>5.0180999999999996</v>
      </c>
      <c r="I17" s="44">
        <v>11.031499999999999</v>
      </c>
      <c r="J17" s="44">
        <v>11.008699999999999</v>
      </c>
      <c r="K17" s="44">
        <v>0</v>
      </c>
      <c r="L17" s="44">
        <v>7.1612</v>
      </c>
      <c r="M17" s="44">
        <v>2.4167999999999998</v>
      </c>
      <c r="N17" s="44">
        <v>4.1075999999999997</v>
      </c>
      <c r="O17" s="44">
        <v>10</v>
      </c>
      <c r="P17" s="44">
        <v>0</v>
      </c>
    </row>
    <row r="18" spans="1:16" hidden="1" outlineLevel="1">
      <c r="A18" s="8">
        <v>40756</v>
      </c>
      <c r="B18" s="44">
        <v>6.0754999999999999</v>
      </c>
      <c r="C18" s="44">
        <v>4.2594000000000003</v>
      </c>
      <c r="D18" s="44">
        <v>7.7256999999999998</v>
      </c>
      <c r="E18" s="44">
        <v>10.2475</v>
      </c>
      <c r="F18" s="44">
        <v>5.0082000000000004</v>
      </c>
      <c r="G18" s="44">
        <v>7.2910000000000004</v>
      </c>
      <c r="H18" s="44">
        <v>4.5286</v>
      </c>
      <c r="I18" s="44">
        <v>9.2492000000000001</v>
      </c>
      <c r="J18" s="44">
        <v>10.4298</v>
      </c>
      <c r="K18" s="44">
        <v>12</v>
      </c>
      <c r="L18" s="44">
        <v>4.7382999999999997</v>
      </c>
      <c r="M18" s="44">
        <v>2.6316999999999999</v>
      </c>
      <c r="N18" s="44">
        <v>2.8121999999999998</v>
      </c>
      <c r="O18" s="44">
        <v>10</v>
      </c>
      <c r="P18" s="44">
        <v>5</v>
      </c>
    </row>
    <row r="19" spans="1:16" hidden="1" outlineLevel="1">
      <c r="A19" s="8">
        <v>40787</v>
      </c>
      <c r="B19" s="44">
        <v>6.1696</v>
      </c>
      <c r="C19" s="44">
        <v>4.3292000000000002</v>
      </c>
      <c r="D19" s="44">
        <v>7.7408999999999999</v>
      </c>
      <c r="E19" s="44">
        <v>13.097</v>
      </c>
      <c r="F19" s="44">
        <v>5.8929999999999998</v>
      </c>
      <c r="G19" s="44">
        <v>7.7096999999999998</v>
      </c>
      <c r="H19" s="44">
        <v>4.5004999999999997</v>
      </c>
      <c r="I19" s="44">
        <v>8.6996000000000002</v>
      </c>
      <c r="J19" s="44">
        <v>13.097</v>
      </c>
      <c r="K19" s="44">
        <v>8.0004000000000008</v>
      </c>
      <c r="L19" s="44">
        <v>4.9526000000000003</v>
      </c>
      <c r="M19" s="44">
        <v>3.4781</v>
      </c>
      <c r="N19" s="44">
        <v>5.1816000000000004</v>
      </c>
      <c r="O19" s="44">
        <v>0</v>
      </c>
      <c r="P19" s="44">
        <v>5</v>
      </c>
    </row>
    <row r="20" spans="1:16" hidden="1" outlineLevel="1">
      <c r="A20" s="8">
        <v>40817</v>
      </c>
      <c r="B20" s="44">
        <v>6.6128999999999998</v>
      </c>
      <c r="C20" s="44">
        <v>4.7225000000000001</v>
      </c>
      <c r="D20" s="44">
        <v>13.240500000000001</v>
      </c>
      <c r="E20" s="44">
        <v>10.7933</v>
      </c>
      <c r="F20" s="44">
        <v>5.0095999999999998</v>
      </c>
      <c r="G20" s="44">
        <v>8.0191999999999997</v>
      </c>
      <c r="H20" s="44">
        <v>4.7873999999999999</v>
      </c>
      <c r="I20" s="44">
        <v>13.930300000000001</v>
      </c>
      <c r="J20" s="44">
        <v>11.4336</v>
      </c>
      <c r="K20" s="44">
        <v>14.25</v>
      </c>
      <c r="L20" s="44">
        <v>5.3465999999999996</v>
      </c>
      <c r="M20" s="44">
        <v>2.9794</v>
      </c>
      <c r="N20" s="44">
        <v>5.4676</v>
      </c>
      <c r="O20" s="44">
        <v>9.8884000000000007</v>
      </c>
      <c r="P20" s="44">
        <v>5</v>
      </c>
    </row>
    <row r="21" spans="1:16" hidden="1" outlineLevel="1">
      <c r="A21" s="8">
        <v>40848</v>
      </c>
      <c r="B21" s="44">
        <v>6.1356999999999999</v>
      </c>
      <c r="C21" s="44">
        <v>2.5225</v>
      </c>
      <c r="D21" s="44">
        <v>16.333600000000001</v>
      </c>
      <c r="E21" s="44">
        <v>10.212199999999999</v>
      </c>
      <c r="F21" s="44">
        <v>10.8057</v>
      </c>
      <c r="G21" s="44">
        <v>6.3364000000000003</v>
      </c>
      <c r="H21" s="44">
        <v>2.5819000000000001</v>
      </c>
      <c r="I21" s="44">
        <v>17.667200000000001</v>
      </c>
      <c r="J21" s="44">
        <v>10.259</v>
      </c>
      <c r="K21" s="44">
        <v>10.8057</v>
      </c>
      <c r="L21" s="44">
        <v>4.8052000000000001</v>
      </c>
      <c r="M21" s="44">
        <v>2.0884999999999998</v>
      </c>
      <c r="N21" s="44">
        <v>4.5773999999999999</v>
      </c>
      <c r="O21" s="44">
        <v>10</v>
      </c>
      <c r="P21" s="44">
        <v>0</v>
      </c>
    </row>
    <row r="22" spans="1:16" hidden="1" outlineLevel="1">
      <c r="A22" s="8">
        <v>40878</v>
      </c>
      <c r="B22" s="44">
        <v>9.1803000000000008</v>
      </c>
      <c r="C22" s="44">
        <v>5.6260000000000003</v>
      </c>
      <c r="D22" s="44">
        <v>13.536</v>
      </c>
      <c r="E22" s="44">
        <v>10.1943</v>
      </c>
      <c r="F22" s="44">
        <v>7.1174999999999997</v>
      </c>
      <c r="G22" s="44">
        <v>10.502599999999999</v>
      </c>
      <c r="H22" s="44">
        <v>6.7450999999999999</v>
      </c>
      <c r="I22" s="44">
        <v>16.8599</v>
      </c>
      <c r="J22" s="44">
        <v>10.29</v>
      </c>
      <c r="K22" s="44">
        <v>7.1174999999999997</v>
      </c>
      <c r="L22" s="44">
        <v>5.56</v>
      </c>
      <c r="M22" s="44">
        <v>1.4366000000000001</v>
      </c>
      <c r="N22" s="44">
        <v>5.9394</v>
      </c>
      <c r="O22" s="44">
        <v>10</v>
      </c>
      <c r="P22" s="44">
        <v>0</v>
      </c>
    </row>
    <row r="23" spans="1:16" hidden="1" outlineLevel="1">
      <c r="A23" s="8">
        <v>40909</v>
      </c>
      <c r="B23" s="44">
        <v>8.1964000000000006</v>
      </c>
      <c r="C23" s="44">
        <v>6.4335000000000004</v>
      </c>
      <c r="D23" s="44">
        <v>10.178800000000001</v>
      </c>
      <c r="E23" s="44">
        <v>10.188700000000001</v>
      </c>
      <c r="F23" s="44">
        <v>7.0007000000000001</v>
      </c>
      <c r="G23" s="44">
        <v>8.0993999999999993</v>
      </c>
      <c r="H23" s="44">
        <v>6.492</v>
      </c>
      <c r="I23" s="44">
        <v>11.204599999999999</v>
      </c>
      <c r="J23" s="44">
        <v>10.3066</v>
      </c>
      <c r="K23" s="44">
        <v>7.0007000000000001</v>
      </c>
      <c r="L23" s="44">
        <v>8.7228999999999992</v>
      </c>
      <c r="M23" s="44">
        <v>3.2881999999999998</v>
      </c>
      <c r="N23" s="44">
        <v>5.2847999999999997</v>
      </c>
      <c r="O23" s="44">
        <v>10</v>
      </c>
      <c r="P23" s="44">
        <v>0</v>
      </c>
    </row>
    <row r="24" spans="1:16" hidden="1" outlineLevel="1">
      <c r="A24" s="8">
        <v>40940</v>
      </c>
      <c r="B24" s="44">
        <v>7.2864000000000004</v>
      </c>
      <c r="C24" s="44">
        <v>4.5505000000000004</v>
      </c>
      <c r="D24" s="44">
        <v>12.062799999999999</v>
      </c>
      <c r="E24" s="44">
        <v>9.4654000000000007</v>
      </c>
      <c r="F24" s="44">
        <v>6.2592999999999996</v>
      </c>
      <c r="G24" s="44">
        <v>7.1249000000000002</v>
      </c>
      <c r="H24" s="44">
        <v>4.6212</v>
      </c>
      <c r="I24" s="44">
        <v>12.235099999999999</v>
      </c>
      <c r="J24" s="44">
        <v>10.2698</v>
      </c>
      <c r="K24" s="44">
        <v>6.2592999999999996</v>
      </c>
      <c r="L24" s="44">
        <v>8.0387000000000004</v>
      </c>
      <c r="M24" s="44">
        <v>3.2856000000000001</v>
      </c>
      <c r="N24" s="44">
        <v>4.8978000000000002</v>
      </c>
      <c r="O24" s="44">
        <v>9.1758000000000006</v>
      </c>
      <c r="P24" s="44">
        <v>0</v>
      </c>
    </row>
    <row r="25" spans="1:16" hidden="1" outlineLevel="1">
      <c r="A25" s="8">
        <v>40969</v>
      </c>
      <c r="B25" s="44">
        <v>7.6348000000000003</v>
      </c>
      <c r="C25" s="44">
        <v>5.0233999999999996</v>
      </c>
      <c r="D25" s="44">
        <v>11.222300000000001</v>
      </c>
      <c r="E25" s="44">
        <v>10.11</v>
      </c>
      <c r="F25" s="44">
        <v>10.25</v>
      </c>
      <c r="G25" s="44">
        <v>8.0190000000000001</v>
      </c>
      <c r="H25" s="44">
        <v>5.4943</v>
      </c>
      <c r="I25" s="44">
        <v>12.9415</v>
      </c>
      <c r="J25" s="44">
        <v>10.342000000000001</v>
      </c>
      <c r="K25" s="44">
        <v>10.25</v>
      </c>
      <c r="L25" s="44">
        <v>6.6958000000000002</v>
      </c>
      <c r="M25" s="44">
        <v>2.8287</v>
      </c>
      <c r="N25" s="44">
        <v>4.4813999999999998</v>
      </c>
      <c r="O25" s="44">
        <v>10</v>
      </c>
      <c r="P25" s="44">
        <v>0</v>
      </c>
    </row>
    <row r="26" spans="1:16" hidden="1" outlineLevel="1">
      <c r="A26" s="8">
        <v>41000</v>
      </c>
      <c r="B26" s="44">
        <v>9.4772999999999996</v>
      </c>
      <c r="C26" s="44">
        <v>8.2411999999999992</v>
      </c>
      <c r="D26" s="44">
        <v>10.524100000000001</v>
      </c>
      <c r="E26" s="44">
        <v>10.097899999999999</v>
      </c>
      <c r="F26" s="44">
        <v>5</v>
      </c>
      <c r="G26" s="44">
        <v>10.7819</v>
      </c>
      <c r="H26" s="44">
        <v>10.159599999999999</v>
      </c>
      <c r="I26" s="44">
        <v>11.8255</v>
      </c>
      <c r="J26" s="44">
        <v>10.266299999999999</v>
      </c>
      <c r="K26" s="44">
        <v>5</v>
      </c>
      <c r="L26" s="44">
        <v>7.0894000000000004</v>
      </c>
      <c r="M26" s="44">
        <v>2.6257999999999999</v>
      </c>
      <c r="N26" s="44">
        <v>5.0707000000000004</v>
      </c>
      <c r="O26" s="44">
        <v>10</v>
      </c>
      <c r="P26" s="44">
        <v>0</v>
      </c>
    </row>
    <row r="27" spans="1:16" hidden="1" outlineLevel="1">
      <c r="A27" s="8">
        <v>41030</v>
      </c>
      <c r="B27" s="44">
        <v>8.9562000000000008</v>
      </c>
      <c r="C27" s="44">
        <v>7.1756000000000002</v>
      </c>
      <c r="D27" s="44">
        <v>11.106299999999999</v>
      </c>
      <c r="E27" s="44">
        <v>10.253500000000001</v>
      </c>
      <c r="F27" s="44">
        <v>15.971</v>
      </c>
      <c r="G27" s="44">
        <v>9.6702999999999992</v>
      </c>
      <c r="H27" s="44">
        <v>8.0909999999999993</v>
      </c>
      <c r="I27" s="44">
        <v>11.7971</v>
      </c>
      <c r="J27" s="44">
        <v>11.2898</v>
      </c>
      <c r="K27" s="44">
        <v>15.971</v>
      </c>
      <c r="L27" s="44">
        <v>7.4062000000000001</v>
      </c>
      <c r="M27" s="44">
        <v>4.0689000000000002</v>
      </c>
      <c r="N27" s="44">
        <v>6.1722999999999999</v>
      </c>
      <c r="O27" s="44">
        <v>10</v>
      </c>
      <c r="P27" s="44">
        <v>0</v>
      </c>
    </row>
    <row r="28" spans="1:16" hidden="1" outlineLevel="1">
      <c r="A28" s="8">
        <v>41061</v>
      </c>
      <c r="B28" s="44">
        <v>10.623900000000001</v>
      </c>
      <c r="C28" s="44">
        <v>6.5692000000000004</v>
      </c>
      <c r="D28" s="44">
        <v>12.3507</v>
      </c>
      <c r="E28" s="44">
        <v>10.200900000000001</v>
      </c>
      <c r="F28" s="44">
        <v>0</v>
      </c>
      <c r="G28" s="44">
        <v>10.580500000000001</v>
      </c>
      <c r="H28" s="44">
        <v>7.0298999999999996</v>
      </c>
      <c r="I28" s="44">
        <v>15.4207</v>
      </c>
      <c r="J28" s="44">
        <v>15.6426</v>
      </c>
      <c r="K28" s="44">
        <v>0</v>
      </c>
      <c r="L28" s="44">
        <v>10.6553</v>
      </c>
      <c r="M28" s="44">
        <v>3.7326000000000001</v>
      </c>
      <c r="N28" s="44">
        <v>11.262600000000001</v>
      </c>
      <c r="O28" s="44">
        <v>10</v>
      </c>
      <c r="P28" s="44">
        <v>0</v>
      </c>
    </row>
    <row r="29" spans="1:16" hidden="1" outlineLevel="1">
      <c r="A29" s="8">
        <v>41091</v>
      </c>
      <c r="B29" s="44">
        <v>12.6906</v>
      </c>
      <c r="C29" s="44">
        <v>6.9962</v>
      </c>
      <c r="D29" s="44">
        <v>16.613099999999999</v>
      </c>
      <c r="E29" s="44">
        <v>10.930899999999999</v>
      </c>
      <c r="F29" s="44">
        <v>0</v>
      </c>
      <c r="G29" s="44">
        <v>13.430199999999999</v>
      </c>
      <c r="H29" s="44">
        <v>7.3399000000000001</v>
      </c>
      <c r="I29" s="44">
        <v>17.1477</v>
      </c>
      <c r="J29" s="44">
        <v>12.6347</v>
      </c>
      <c r="K29" s="44">
        <v>0</v>
      </c>
      <c r="L29" s="44">
        <v>8.1795000000000009</v>
      </c>
      <c r="M29" s="44">
        <v>2.9661</v>
      </c>
      <c r="N29" s="44">
        <v>7.5612000000000004</v>
      </c>
      <c r="O29" s="44">
        <v>9.9901</v>
      </c>
      <c r="P29" s="44">
        <v>0</v>
      </c>
    </row>
    <row r="30" spans="1:16" hidden="1" outlineLevel="1">
      <c r="A30" s="8">
        <v>41122</v>
      </c>
      <c r="B30" s="44">
        <v>13.569900000000001</v>
      </c>
      <c r="C30" s="44">
        <v>8.4656000000000002</v>
      </c>
      <c r="D30" s="44">
        <v>19.386500000000002</v>
      </c>
      <c r="E30" s="44">
        <v>10.1021</v>
      </c>
      <c r="F30" s="44">
        <v>0</v>
      </c>
      <c r="G30" s="44">
        <v>14.2455</v>
      </c>
      <c r="H30" s="44">
        <v>8.8742000000000001</v>
      </c>
      <c r="I30" s="44">
        <v>19.66</v>
      </c>
      <c r="J30" s="44">
        <v>10.267300000000001</v>
      </c>
      <c r="K30" s="44">
        <v>0</v>
      </c>
      <c r="L30" s="44">
        <v>7.3337000000000003</v>
      </c>
      <c r="M30" s="44">
        <v>2.6890999999999998</v>
      </c>
      <c r="N30" s="44">
        <v>4.2502000000000004</v>
      </c>
      <c r="O30" s="44">
        <v>9.9739000000000004</v>
      </c>
      <c r="P30" s="44">
        <v>0</v>
      </c>
    </row>
    <row r="31" spans="1:16" hidden="1" outlineLevel="1">
      <c r="A31" s="8">
        <v>41153</v>
      </c>
      <c r="B31" s="44">
        <v>10.9208</v>
      </c>
      <c r="C31" s="44">
        <v>7.7328999999999999</v>
      </c>
      <c r="D31" s="44">
        <v>15.1578</v>
      </c>
      <c r="E31" s="44">
        <v>9.2629999999999999</v>
      </c>
      <c r="F31" s="44">
        <v>17.099499999999999</v>
      </c>
      <c r="G31" s="44">
        <v>12.016500000000001</v>
      </c>
      <c r="H31" s="44">
        <v>7.9919000000000002</v>
      </c>
      <c r="I31" s="44">
        <v>17.634499999999999</v>
      </c>
      <c r="J31" s="44">
        <v>10.393700000000001</v>
      </c>
      <c r="K31" s="44">
        <v>17.099499999999999</v>
      </c>
      <c r="L31" s="44">
        <v>6.5871000000000004</v>
      </c>
      <c r="M31" s="44">
        <v>2.0640999999999998</v>
      </c>
      <c r="N31" s="44">
        <v>3.85</v>
      </c>
      <c r="O31" s="44">
        <v>9.1225000000000005</v>
      </c>
      <c r="P31" s="44">
        <v>0</v>
      </c>
    </row>
    <row r="32" spans="1:16" hidden="1" outlineLevel="1">
      <c r="A32" s="8">
        <v>41183</v>
      </c>
      <c r="B32" s="44">
        <v>16.042100000000001</v>
      </c>
      <c r="C32" s="44">
        <v>7.5007999999999999</v>
      </c>
      <c r="D32" s="44">
        <v>23.151199999999999</v>
      </c>
      <c r="E32" s="44">
        <v>10.1059</v>
      </c>
      <c r="F32" s="44">
        <v>18.747299999999999</v>
      </c>
      <c r="G32" s="44">
        <v>16.8306</v>
      </c>
      <c r="H32" s="44">
        <v>7.8269000000000002</v>
      </c>
      <c r="I32" s="44">
        <v>23.183900000000001</v>
      </c>
      <c r="J32" s="44">
        <v>10.2453</v>
      </c>
      <c r="K32" s="44">
        <v>18.747299999999999</v>
      </c>
      <c r="L32" s="44">
        <v>8.2950999999999997</v>
      </c>
      <c r="M32" s="44">
        <v>1.6780999999999999</v>
      </c>
      <c r="N32" s="44">
        <v>4.0023999999999997</v>
      </c>
      <c r="O32" s="44">
        <v>9.9962999999999997</v>
      </c>
      <c r="P32" s="44">
        <v>0</v>
      </c>
    </row>
    <row r="33" spans="1:16" hidden="1" outlineLevel="1">
      <c r="A33" s="8">
        <v>41214</v>
      </c>
      <c r="B33" s="44">
        <v>18.7819</v>
      </c>
      <c r="C33" s="44">
        <v>7.8605999999999998</v>
      </c>
      <c r="D33" s="44">
        <v>26.6693</v>
      </c>
      <c r="E33" s="44">
        <v>14.310700000000001</v>
      </c>
      <c r="F33" s="44">
        <v>11.3636</v>
      </c>
      <c r="G33" s="44">
        <v>19.831700000000001</v>
      </c>
      <c r="H33" s="44">
        <v>8.0505999999999993</v>
      </c>
      <c r="I33" s="44">
        <v>28.775700000000001</v>
      </c>
      <c r="J33" s="44">
        <v>20.3873</v>
      </c>
      <c r="K33" s="44">
        <v>11.3636</v>
      </c>
      <c r="L33" s="44">
        <v>5.6742999999999997</v>
      </c>
      <c r="M33" s="44">
        <v>1.4795</v>
      </c>
      <c r="N33" s="44">
        <v>5.8322000000000003</v>
      </c>
      <c r="O33" s="44">
        <v>9.9998000000000005</v>
      </c>
      <c r="P33" s="44">
        <v>0</v>
      </c>
    </row>
    <row r="34" spans="1:16" hidden="1" outlineLevel="1">
      <c r="A34" s="8">
        <v>41244</v>
      </c>
      <c r="B34" s="44">
        <v>13.425599999999999</v>
      </c>
      <c r="C34" s="44">
        <v>7.0209999999999999</v>
      </c>
      <c r="D34" s="44">
        <v>19.789300000000001</v>
      </c>
      <c r="E34" s="44">
        <v>7.7728999999999999</v>
      </c>
      <c r="F34" s="44">
        <v>10</v>
      </c>
      <c r="G34" s="44">
        <v>14.113899999999999</v>
      </c>
      <c r="H34" s="44">
        <v>7.3204000000000002</v>
      </c>
      <c r="I34" s="44">
        <v>19.9696</v>
      </c>
      <c r="J34" s="44">
        <v>10.556100000000001</v>
      </c>
      <c r="K34" s="44">
        <v>10</v>
      </c>
      <c r="L34" s="44">
        <v>4.9233000000000002</v>
      </c>
      <c r="M34" s="44">
        <v>2.722</v>
      </c>
      <c r="N34" s="44">
        <v>8.6525999999999996</v>
      </c>
      <c r="O34" s="44">
        <v>5.7767999999999997</v>
      </c>
      <c r="P34" s="44">
        <v>0</v>
      </c>
    </row>
    <row r="35" spans="1:16" hidden="1" outlineLevel="1">
      <c r="A35" s="8">
        <v>41275</v>
      </c>
      <c r="B35" s="44">
        <v>10.887</v>
      </c>
      <c r="C35" s="44">
        <v>6.9330999999999996</v>
      </c>
      <c r="D35" s="44">
        <v>17.003499999999999</v>
      </c>
      <c r="E35" s="44">
        <v>9.5625</v>
      </c>
      <c r="F35" s="44">
        <v>11.9932</v>
      </c>
      <c r="G35" s="44">
        <v>11.445</v>
      </c>
      <c r="H35" s="44">
        <v>7.1646000000000001</v>
      </c>
      <c r="I35" s="44">
        <v>18.1265</v>
      </c>
      <c r="J35" s="44">
        <v>10.295199999999999</v>
      </c>
      <c r="K35" s="44">
        <v>11.9932</v>
      </c>
      <c r="L35" s="44">
        <v>5.0126999999999997</v>
      </c>
      <c r="M35" s="44">
        <v>1.5447</v>
      </c>
      <c r="N35" s="44">
        <v>3.7964000000000002</v>
      </c>
      <c r="O35" s="44">
        <v>7.9547999999999996</v>
      </c>
      <c r="P35" s="44">
        <v>0</v>
      </c>
    </row>
    <row r="36" spans="1:16" hidden="1" outlineLevel="1">
      <c r="A36" s="8">
        <v>41306</v>
      </c>
      <c r="B36" s="44">
        <v>8.2696000000000005</v>
      </c>
      <c r="C36" s="44">
        <v>5.8532000000000002</v>
      </c>
      <c r="D36" s="44">
        <v>15.272399999999999</v>
      </c>
      <c r="E36" s="44">
        <v>10.306699999999999</v>
      </c>
      <c r="F36" s="44">
        <v>10</v>
      </c>
      <c r="G36" s="44">
        <v>8.4297000000000004</v>
      </c>
      <c r="H36" s="44">
        <v>5.9002999999999997</v>
      </c>
      <c r="I36" s="44">
        <v>17.271799999999999</v>
      </c>
      <c r="J36" s="44">
        <v>10.431900000000001</v>
      </c>
      <c r="K36" s="44">
        <v>10</v>
      </c>
      <c r="L36" s="44">
        <v>5.8662000000000001</v>
      </c>
      <c r="M36" s="44">
        <v>1.9553</v>
      </c>
      <c r="N36" s="44">
        <v>4.4530000000000003</v>
      </c>
      <c r="O36" s="44">
        <v>9.9300999999999995</v>
      </c>
      <c r="P36" s="44">
        <v>0</v>
      </c>
    </row>
    <row r="37" spans="1:16" hidden="1" outlineLevel="1">
      <c r="A37" s="8">
        <v>41334</v>
      </c>
      <c r="B37" s="44">
        <v>8.2460000000000004</v>
      </c>
      <c r="C37" s="44">
        <v>5.9484000000000004</v>
      </c>
      <c r="D37" s="44">
        <v>13.0281</v>
      </c>
      <c r="E37" s="44">
        <v>9.8618000000000006</v>
      </c>
      <c r="F37" s="44">
        <v>0.1</v>
      </c>
      <c r="G37" s="44">
        <v>8.4928000000000008</v>
      </c>
      <c r="H37" s="44">
        <v>6.1664000000000003</v>
      </c>
      <c r="I37" s="44">
        <v>13.560499999999999</v>
      </c>
      <c r="J37" s="44">
        <v>10.4069</v>
      </c>
      <c r="K37" s="44">
        <v>0.1</v>
      </c>
      <c r="L37" s="44">
        <v>5.3122999999999996</v>
      </c>
      <c r="M37" s="44">
        <v>1.8203</v>
      </c>
      <c r="N37" s="44">
        <v>6.8932000000000002</v>
      </c>
      <c r="O37" s="44">
        <v>8.7644000000000002</v>
      </c>
      <c r="P37" s="44">
        <v>0</v>
      </c>
    </row>
    <row r="38" spans="1:16" hidden="1" outlineLevel="1">
      <c r="A38" s="8">
        <v>41365</v>
      </c>
      <c r="B38" s="44">
        <v>10.555899999999999</v>
      </c>
      <c r="C38" s="44">
        <v>6.7854000000000001</v>
      </c>
      <c r="D38" s="44">
        <v>15.1509</v>
      </c>
      <c r="E38" s="44">
        <v>12.023400000000001</v>
      </c>
      <c r="F38" s="44">
        <v>0</v>
      </c>
      <c r="G38" s="44">
        <v>10.927300000000001</v>
      </c>
      <c r="H38" s="44">
        <v>6.8650000000000002</v>
      </c>
      <c r="I38" s="44">
        <v>16.3094</v>
      </c>
      <c r="J38" s="44">
        <v>14.136900000000001</v>
      </c>
      <c r="K38" s="44">
        <v>0</v>
      </c>
      <c r="L38" s="44">
        <v>6.0038999999999998</v>
      </c>
      <c r="M38" s="44">
        <v>3.1703000000000001</v>
      </c>
      <c r="N38" s="44">
        <v>4.7725</v>
      </c>
      <c r="O38" s="44">
        <v>10</v>
      </c>
      <c r="P38" s="44">
        <v>0</v>
      </c>
    </row>
    <row r="39" spans="1:16" hidden="1" outlineLevel="1">
      <c r="A39" s="8">
        <v>41395</v>
      </c>
      <c r="B39" s="44">
        <v>10.403</v>
      </c>
      <c r="C39" s="44">
        <v>7.0039999999999996</v>
      </c>
      <c r="D39" s="44">
        <v>11.8376</v>
      </c>
      <c r="E39" s="44">
        <v>9.1425000000000001</v>
      </c>
      <c r="F39" s="44">
        <v>0</v>
      </c>
      <c r="G39" s="44">
        <v>9.6334</v>
      </c>
      <c r="H39" s="44">
        <v>7.1673999999999998</v>
      </c>
      <c r="I39" s="44">
        <v>14.691000000000001</v>
      </c>
      <c r="J39" s="44">
        <v>12.418200000000001</v>
      </c>
      <c r="K39" s="44">
        <v>0</v>
      </c>
      <c r="L39" s="44">
        <v>10.956899999999999</v>
      </c>
      <c r="M39" s="44">
        <v>1.4278</v>
      </c>
      <c r="N39" s="44">
        <v>11.193099999999999</v>
      </c>
      <c r="O39" s="44">
        <v>3</v>
      </c>
      <c r="P39" s="44">
        <v>0</v>
      </c>
    </row>
    <row r="40" spans="1:16" hidden="1" outlineLevel="1">
      <c r="A40" s="8">
        <v>41426</v>
      </c>
      <c r="B40" s="44">
        <v>10.408799999999999</v>
      </c>
      <c r="C40" s="44">
        <v>7.9097</v>
      </c>
      <c r="D40" s="44">
        <v>11.2835</v>
      </c>
      <c r="E40" s="44">
        <v>10.765700000000001</v>
      </c>
      <c r="F40" s="44">
        <v>0</v>
      </c>
      <c r="G40" s="44">
        <v>9.9937000000000005</v>
      </c>
      <c r="H40" s="44">
        <v>8.0658999999999992</v>
      </c>
      <c r="I40" s="44">
        <v>12.1625</v>
      </c>
      <c r="J40" s="44">
        <v>10.6534</v>
      </c>
      <c r="K40" s="44">
        <v>0</v>
      </c>
      <c r="L40" s="44">
        <v>10.789</v>
      </c>
      <c r="M40" s="44">
        <v>3.3521000000000001</v>
      </c>
      <c r="N40" s="44">
        <v>10.9108</v>
      </c>
      <c r="O40" s="44">
        <v>10.8611</v>
      </c>
      <c r="P40" s="44">
        <v>0</v>
      </c>
    </row>
    <row r="41" spans="1:16" hidden="1" outlineLevel="1">
      <c r="A41" s="8">
        <v>41456</v>
      </c>
      <c r="B41" s="44">
        <v>9.3191000000000006</v>
      </c>
      <c r="C41" s="44">
        <v>7.2518000000000002</v>
      </c>
      <c r="D41" s="44">
        <v>11.2514</v>
      </c>
      <c r="E41" s="44">
        <v>11.843500000000001</v>
      </c>
      <c r="F41" s="44">
        <v>0</v>
      </c>
      <c r="G41" s="44">
        <v>9.1690000000000005</v>
      </c>
      <c r="H41" s="44">
        <v>7.3924000000000003</v>
      </c>
      <c r="I41" s="44">
        <v>11.559900000000001</v>
      </c>
      <c r="J41" s="44">
        <v>12.398099999999999</v>
      </c>
      <c r="K41" s="44">
        <v>0</v>
      </c>
      <c r="L41" s="44">
        <v>9.9761000000000006</v>
      </c>
      <c r="M41" s="44">
        <v>3.0118</v>
      </c>
      <c r="N41" s="44">
        <v>10.650399999999999</v>
      </c>
      <c r="O41" s="44">
        <v>8.641</v>
      </c>
      <c r="P41" s="44">
        <v>0</v>
      </c>
    </row>
    <row r="42" spans="1:16" hidden="1" outlineLevel="1">
      <c r="A42" s="8">
        <v>41487</v>
      </c>
      <c r="B42" s="44">
        <v>10.2011</v>
      </c>
      <c r="C42" s="44">
        <v>6.3304999999999998</v>
      </c>
      <c r="D42" s="44">
        <v>14.708500000000001</v>
      </c>
      <c r="E42" s="44">
        <v>9.8696999999999999</v>
      </c>
      <c r="F42" s="44">
        <v>10.161899999999999</v>
      </c>
      <c r="G42" s="44">
        <v>10.51</v>
      </c>
      <c r="H42" s="44">
        <v>6.4047999999999998</v>
      </c>
      <c r="I42" s="44">
        <v>15.3787</v>
      </c>
      <c r="J42" s="44">
        <v>17.1553</v>
      </c>
      <c r="K42" s="44">
        <v>10.25</v>
      </c>
      <c r="L42" s="44">
        <v>7.3235999999999999</v>
      </c>
      <c r="M42" s="44">
        <v>2.8586</v>
      </c>
      <c r="N42" s="44">
        <v>7.0936000000000003</v>
      </c>
      <c r="O42" s="44">
        <v>7.75</v>
      </c>
      <c r="P42" s="44">
        <v>10</v>
      </c>
    </row>
    <row r="43" spans="1:16" hidden="1" outlineLevel="1">
      <c r="A43" s="8">
        <v>41518</v>
      </c>
      <c r="B43" s="44">
        <v>10.0969</v>
      </c>
      <c r="C43" s="44">
        <v>5.8800999999999997</v>
      </c>
      <c r="D43" s="44">
        <v>13.696899999999999</v>
      </c>
      <c r="E43" s="44">
        <v>18.537199999999999</v>
      </c>
      <c r="F43" s="44">
        <v>10.2014</v>
      </c>
      <c r="G43" s="44">
        <v>10.438599999999999</v>
      </c>
      <c r="H43" s="44">
        <v>6.1037999999999997</v>
      </c>
      <c r="I43" s="44">
        <v>14.3186</v>
      </c>
      <c r="J43" s="44">
        <v>18.537199999999999</v>
      </c>
      <c r="K43" s="44">
        <v>10.25</v>
      </c>
      <c r="L43" s="44">
        <v>6.1794000000000002</v>
      </c>
      <c r="M43" s="44">
        <v>2.0152999999999999</v>
      </c>
      <c r="N43" s="44">
        <v>7.5532000000000004</v>
      </c>
      <c r="O43" s="44">
        <v>0</v>
      </c>
      <c r="P43" s="44">
        <v>10</v>
      </c>
    </row>
    <row r="44" spans="1:16" hidden="1" outlineLevel="1">
      <c r="A44" s="8">
        <v>41548</v>
      </c>
      <c r="B44" s="44">
        <v>8.4612999999999996</v>
      </c>
      <c r="C44" s="44">
        <v>5.5601000000000003</v>
      </c>
      <c r="D44" s="44">
        <v>13.179399999999999</v>
      </c>
      <c r="E44" s="44">
        <v>14.8855</v>
      </c>
      <c r="F44" s="44">
        <v>0</v>
      </c>
      <c r="G44" s="44">
        <v>8.5658999999999992</v>
      </c>
      <c r="H44" s="44">
        <v>5.6890000000000001</v>
      </c>
      <c r="I44" s="44">
        <v>14.4239</v>
      </c>
      <c r="J44" s="44">
        <v>14.9747</v>
      </c>
      <c r="K44" s="44">
        <v>0</v>
      </c>
      <c r="L44" s="44">
        <v>7.6955999999999998</v>
      </c>
      <c r="M44" s="44">
        <v>3.2985000000000002</v>
      </c>
      <c r="N44" s="44">
        <v>9.4216999999999995</v>
      </c>
      <c r="O44" s="44">
        <v>6.2</v>
      </c>
      <c r="P44" s="44">
        <v>0</v>
      </c>
    </row>
    <row r="45" spans="1:16" hidden="1" outlineLevel="1">
      <c r="A45" s="8">
        <v>41579</v>
      </c>
      <c r="B45" s="44">
        <v>8.6806999999999999</v>
      </c>
      <c r="C45" s="44">
        <v>5.8173000000000004</v>
      </c>
      <c r="D45" s="44">
        <v>11.2997</v>
      </c>
      <c r="E45" s="44">
        <v>18.720700000000001</v>
      </c>
      <c r="F45" s="44">
        <v>10.25</v>
      </c>
      <c r="G45" s="44">
        <v>7.5094000000000003</v>
      </c>
      <c r="H45" s="44">
        <v>5.84</v>
      </c>
      <c r="I45" s="44">
        <v>15.435700000000001</v>
      </c>
      <c r="J45" s="44">
        <v>18.720700000000001</v>
      </c>
      <c r="K45" s="44">
        <v>10.25</v>
      </c>
      <c r="L45" s="44">
        <v>10.334199999999999</v>
      </c>
      <c r="M45" s="44">
        <v>1.7758</v>
      </c>
      <c r="N45" s="44">
        <v>10.3902</v>
      </c>
      <c r="O45" s="44">
        <v>0</v>
      </c>
      <c r="P45" s="44">
        <v>0</v>
      </c>
    </row>
    <row r="46" spans="1:16" hidden="1" outlineLevel="1">
      <c r="A46" s="8">
        <v>41609</v>
      </c>
      <c r="B46" s="44">
        <v>11.818099999999999</v>
      </c>
      <c r="C46" s="44">
        <v>5.798</v>
      </c>
      <c r="D46" s="44">
        <v>17.101400000000002</v>
      </c>
      <c r="E46" s="44">
        <v>13.0023</v>
      </c>
      <c r="F46" s="44">
        <v>0</v>
      </c>
      <c r="G46" s="44">
        <v>12.1616</v>
      </c>
      <c r="H46" s="44">
        <v>5.8289999999999997</v>
      </c>
      <c r="I46" s="44">
        <v>18.609200000000001</v>
      </c>
      <c r="J46" s="44">
        <v>18.708500000000001</v>
      </c>
      <c r="K46" s="44">
        <v>0</v>
      </c>
      <c r="L46" s="44">
        <v>8.4309999999999992</v>
      </c>
      <c r="M46" s="44">
        <v>1.7031000000000001</v>
      </c>
      <c r="N46" s="44">
        <v>8.8589000000000002</v>
      </c>
      <c r="O46" s="44">
        <v>7</v>
      </c>
      <c r="P46" s="44">
        <v>0</v>
      </c>
    </row>
    <row r="47" spans="1:16" hidden="1" outlineLevel="1">
      <c r="A47" s="8">
        <v>41640</v>
      </c>
      <c r="B47" s="44">
        <v>10.2544</v>
      </c>
      <c r="C47" s="44">
        <v>6.1948999999999996</v>
      </c>
      <c r="D47" s="44">
        <v>14.4725</v>
      </c>
      <c r="E47" s="44">
        <v>18.457599999999999</v>
      </c>
      <c r="F47" s="44">
        <v>0</v>
      </c>
      <c r="G47" s="44">
        <v>10.4633</v>
      </c>
      <c r="H47" s="44">
        <v>6.2870999999999997</v>
      </c>
      <c r="I47" s="44">
        <v>15.4375</v>
      </c>
      <c r="J47" s="44">
        <v>18.457599999999999</v>
      </c>
      <c r="K47" s="44">
        <v>0</v>
      </c>
      <c r="L47" s="44">
        <v>7.8643999999999998</v>
      </c>
      <c r="M47" s="44">
        <v>1.7189000000000001</v>
      </c>
      <c r="N47" s="44">
        <v>8.7702000000000009</v>
      </c>
      <c r="O47" s="44">
        <v>0</v>
      </c>
      <c r="P47" s="44">
        <v>0</v>
      </c>
    </row>
    <row r="48" spans="1:16" hidden="1" outlineLevel="1">
      <c r="A48" s="8">
        <v>41671</v>
      </c>
      <c r="B48" s="44">
        <v>10.403700000000001</v>
      </c>
      <c r="C48" s="44">
        <v>5.7367999999999997</v>
      </c>
      <c r="D48" s="44">
        <v>14.789899999999999</v>
      </c>
      <c r="E48" s="44">
        <v>16.030899999999999</v>
      </c>
      <c r="F48" s="44">
        <v>0</v>
      </c>
      <c r="G48" s="44">
        <v>10.509399999999999</v>
      </c>
      <c r="H48" s="44">
        <v>5.7491000000000003</v>
      </c>
      <c r="I48" s="44">
        <v>16.852499999999999</v>
      </c>
      <c r="J48" s="44">
        <v>16.747499999999999</v>
      </c>
      <c r="K48" s="44">
        <v>0</v>
      </c>
      <c r="L48" s="44">
        <v>9.8203999999999994</v>
      </c>
      <c r="M48" s="44">
        <v>1.7605999999999999</v>
      </c>
      <c r="N48" s="44">
        <v>9.9055</v>
      </c>
      <c r="O48" s="44">
        <v>7.5</v>
      </c>
      <c r="P48" s="44">
        <v>0</v>
      </c>
    </row>
    <row r="49" spans="1:16" hidden="1" outlineLevel="1">
      <c r="A49" s="8">
        <v>41699</v>
      </c>
      <c r="B49" s="44">
        <v>8.9102999999999994</v>
      </c>
      <c r="C49" s="44">
        <v>5.6020000000000003</v>
      </c>
      <c r="D49" s="44">
        <v>17.8047</v>
      </c>
      <c r="E49" s="44">
        <v>17.648900000000001</v>
      </c>
      <c r="F49" s="44">
        <v>10.179500000000001</v>
      </c>
      <c r="G49" s="44">
        <v>8.8145000000000007</v>
      </c>
      <c r="H49" s="44">
        <v>5.6123000000000003</v>
      </c>
      <c r="I49" s="44">
        <v>18.5791</v>
      </c>
      <c r="J49" s="44">
        <v>17.648900000000001</v>
      </c>
      <c r="K49" s="44">
        <v>10.25</v>
      </c>
      <c r="L49" s="44">
        <v>11.5692</v>
      </c>
      <c r="M49" s="44">
        <v>1.6442000000000001</v>
      </c>
      <c r="N49" s="44">
        <v>12.255800000000001</v>
      </c>
      <c r="O49" s="44">
        <v>0</v>
      </c>
      <c r="P49" s="44">
        <v>10</v>
      </c>
    </row>
    <row r="50" spans="1:16" hidden="1" outlineLevel="1">
      <c r="A50" s="8">
        <v>41730</v>
      </c>
      <c r="B50" s="44">
        <v>11.542199999999999</v>
      </c>
      <c r="C50" s="44">
        <v>6.1154000000000002</v>
      </c>
      <c r="D50" s="44">
        <v>15.516400000000001</v>
      </c>
      <c r="E50" s="44">
        <v>5.3551000000000002</v>
      </c>
      <c r="F50" s="44">
        <v>0</v>
      </c>
      <c r="G50" s="44">
        <v>11.4221</v>
      </c>
      <c r="H50" s="44">
        <v>6.1458000000000004</v>
      </c>
      <c r="I50" s="44">
        <v>15.812799999999999</v>
      </c>
      <c r="J50" s="44">
        <v>5.3551000000000002</v>
      </c>
      <c r="K50" s="44">
        <v>0</v>
      </c>
      <c r="L50" s="44">
        <v>13.0136</v>
      </c>
      <c r="M50" s="44">
        <v>1.7055</v>
      </c>
      <c r="N50" s="44">
        <v>13.454499999999999</v>
      </c>
      <c r="O50" s="44">
        <v>0</v>
      </c>
      <c r="P50" s="44">
        <v>0</v>
      </c>
    </row>
    <row r="51" spans="1:16" hidden="1" outlineLevel="1">
      <c r="A51" s="8">
        <v>41760</v>
      </c>
      <c r="B51" s="44">
        <v>9.9257000000000009</v>
      </c>
      <c r="C51" s="44">
        <v>6.1741000000000001</v>
      </c>
      <c r="D51" s="44">
        <v>12.763999999999999</v>
      </c>
      <c r="E51" s="44">
        <v>5.4819000000000004</v>
      </c>
      <c r="F51" s="44">
        <v>0</v>
      </c>
      <c r="G51" s="44">
        <v>9.7055000000000007</v>
      </c>
      <c r="H51" s="44">
        <v>6.1760000000000002</v>
      </c>
      <c r="I51" s="44">
        <v>13.0367</v>
      </c>
      <c r="J51" s="44">
        <v>5.4819000000000004</v>
      </c>
      <c r="K51" s="44">
        <v>0</v>
      </c>
      <c r="L51" s="44">
        <v>11.646800000000001</v>
      </c>
      <c r="M51" s="44">
        <v>1</v>
      </c>
      <c r="N51" s="44">
        <v>11.661099999999999</v>
      </c>
      <c r="O51" s="44">
        <v>0</v>
      </c>
      <c r="P51" s="44">
        <v>0</v>
      </c>
    </row>
    <row r="52" spans="1:16" hidden="1" outlineLevel="1">
      <c r="A52" s="8">
        <v>41791</v>
      </c>
      <c r="B52" s="44">
        <v>11.7913</v>
      </c>
      <c r="C52" s="44">
        <v>6.4661999999999997</v>
      </c>
      <c r="D52" s="44">
        <v>13.6105</v>
      </c>
      <c r="E52" s="44">
        <v>7.5088999999999997</v>
      </c>
      <c r="F52" s="44">
        <v>10.2333</v>
      </c>
      <c r="G52" s="44">
        <v>11.968400000000001</v>
      </c>
      <c r="H52" s="44">
        <v>6.5377999999999998</v>
      </c>
      <c r="I52" s="44">
        <v>13.978400000000001</v>
      </c>
      <c r="J52" s="44">
        <v>7.5088999999999997</v>
      </c>
      <c r="K52" s="44">
        <v>10.25</v>
      </c>
      <c r="L52" s="44">
        <v>9.3609000000000009</v>
      </c>
      <c r="M52" s="44">
        <v>1.0076000000000001</v>
      </c>
      <c r="N52" s="44">
        <v>9.7524999999999995</v>
      </c>
      <c r="O52" s="44">
        <v>0</v>
      </c>
      <c r="P52" s="44">
        <v>10</v>
      </c>
    </row>
    <row r="53" spans="1:16" hidden="1" outlineLevel="1">
      <c r="A53" s="8">
        <v>41821</v>
      </c>
      <c r="B53" s="44">
        <v>12.0375</v>
      </c>
      <c r="C53" s="44">
        <v>7.3429000000000002</v>
      </c>
      <c r="D53" s="44">
        <v>14.1915</v>
      </c>
      <c r="E53" s="44">
        <v>5.5411000000000001</v>
      </c>
      <c r="F53" s="44">
        <v>0</v>
      </c>
      <c r="G53" s="44">
        <v>12.6158</v>
      </c>
      <c r="H53" s="44">
        <v>7.3757999999999999</v>
      </c>
      <c r="I53" s="44">
        <v>15.856400000000001</v>
      </c>
      <c r="J53" s="44">
        <v>5.5411000000000001</v>
      </c>
      <c r="K53" s="44">
        <v>0</v>
      </c>
      <c r="L53" s="44">
        <v>9.4635999999999996</v>
      </c>
      <c r="M53" s="44">
        <v>1.0995999999999999</v>
      </c>
      <c r="N53" s="44">
        <v>9.5330999999999992</v>
      </c>
      <c r="O53" s="44">
        <v>0</v>
      </c>
      <c r="P53" s="44">
        <v>0</v>
      </c>
    </row>
    <row r="54" spans="1:16" hidden="1" outlineLevel="1" collapsed="1">
      <c r="A54" s="8">
        <v>41852</v>
      </c>
      <c r="B54" s="44">
        <v>8.4214000000000002</v>
      </c>
      <c r="C54" s="44">
        <v>5.8183999999999996</v>
      </c>
      <c r="D54" s="44">
        <v>13.923</v>
      </c>
      <c r="E54" s="44">
        <v>5.6101000000000001</v>
      </c>
      <c r="F54" s="44">
        <v>0</v>
      </c>
      <c r="G54" s="44">
        <v>8.0541</v>
      </c>
      <c r="H54" s="44">
        <v>5.8183999999999996</v>
      </c>
      <c r="I54" s="44">
        <v>15.658899999999999</v>
      </c>
      <c r="J54" s="44">
        <v>5.6101000000000001</v>
      </c>
      <c r="K54" s="44">
        <v>0</v>
      </c>
      <c r="L54" s="44">
        <v>11.072699999999999</v>
      </c>
      <c r="M54" s="44">
        <v>0.99880000000000002</v>
      </c>
      <c r="N54" s="44">
        <v>11.0733</v>
      </c>
      <c r="O54" s="44">
        <v>0</v>
      </c>
      <c r="P54" s="44">
        <v>0</v>
      </c>
    </row>
    <row r="55" spans="1:16" hidden="1" outlineLevel="1" collapsed="1">
      <c r="A55" s="8">
        <v>41883</v>
      </c>
      <c r="B55" s="44">
        <v>13.3858</v>
      </c>
      <c r="C55" s="44">
        <v>6.8907999999999996</v>
      </c>
      <c r="D55" s="44">
        <v>16.447399999999998</v>
      </c>
      <c r="E55" s="44">
        <v>5.3979999999999997</v>
      </c>
      <c r="F55" s="44">
        <v>0</v>
      </c>
      <c r="G55" s="44">
        <v>13.837899999999999</v>
      </c>
      <c r="H55" s="44">
        <v>6.9008000000000003</v>
      </c>
      <c r="I55" s="44">
        <v>17.769600000000001</v>
      </c>
      <c r="J55" s="44">
        <v>5.3979999999999997</v>
      </c>
      <c r="K55" s="44">
        <v>0</v>
      </c>
      <c r="L55" s="44">
        <v>9.9707000000000008</v>
      </c>
      <c r="M55" s="44">
        <v>1</v>
      </c>
      <c r="N55" s="44">
        <v>10.009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14.6937</v>
      </c>
      <c r="C56" s="44">
        <v>8.9842999999999993</v>
      </c>
      <c r="D56" s="44">
        <v>16.909099999999999</v>
      </c>
      <c r="E56" s="44">
        <v>4.8129999999999997</v>
      </c>
      <c r="F56" s="44">
        <v>0</v>
      </c>
      <c r="G56" s="44">
        <v>15.558199999999999</v>
      </c>
      <c r="H56" s="44">
        <v>9.0509000000000004</v>
      </c>
      <c r="I56" s="44">
        <v>18.491099999999999</v>
      </c>
      <c r="J56" s="44">
        <v>4.8129999999999997</v>
      </c>
      <c r="K56" s="44">
        <v>0</v>
      </c>
      <c r="L56" s="44">
        <v>7.6694000000000004</v>
      </c>
      <c r="M56" s="44">
        <v>1</v>
      </c>
      <c r="N56" s="44">
        <v>7.8059000000000003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14.914099999999999</v>
      </c>
      <c r="C57" s="44">
        <v>7.4809000000000001</v>
      </c>
      <c r="D57" s="44">
        <v>17.694299999999998</v>
      </c>
      <c r="E57" s="44">
        <v>6.5385</v>
      </c>
      <c r="F57" s="44">
        <v>0</v>
      </c>
      <c r="G57" s="44">
        <v>15.3994</v>
      </c>
      <c r="H57" s="44">
        <v>7.5617999999999999</v>
      </c>
      <c r="I57" s="44">
        <v>18.621400000000001</v>
      </c>
      <c r="J57" s="44">
        <v>6.5385</v>
      </c>
      <c r="K57" s="44">
        <v>0</v>
      </c>
      <c r="L57" s="44">
        <v>9.0394000000000005</v>
      </c>
      <c r="M57" s="44">
        <v>1</v>
      </c>
      <c r="N57" s="44">
        <v>9.3819999999999997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12.988300000000001</v>
      </c>
      <c r="C58" s="44">
        <v>6.6367000000000003</v>
      </c>
      <c r="D58" s="44">
        <v>19.1281</v>
      </c>
      <c r="E58" s="44">
        <v>4.8159999999999998</v>
      </c>
      <c r="F58" s="44">
        <v>0</v>
      </c>
      <c r="G58" s="44">
        <v>13.0814</v>
      </c>
      <c r="H58" s="44">
        <v>6.6593999999999998</v>
      </c>
      <c r="I58" s="44">
        <v>19.651800000000001</v>
      </c>
      <c r="J58" s="44">
        <v>4.8159999999999998</v>
      </c>
      <c r="K58" s="44">
        <v>0</v>
      </c>
      <c r="L58" s="44">
        <v>10.1662</v>
      </c>
      <c r="M58" s="44">
        <v>1.012</v>
      </c>
      <c r="N58" s="44">
        <v>10.750400000000001</v>
      </c>
      <c r="O58" s="44">
        <v>0</v>
      </c>
      <c r="P58" s="44" t="s">
        <v>271</v>
      </c>
    </row>
    <row r="59" spans="1:16" hidden="1" outlineLevel="1" collapsed="1">
      <c r="A59" s="8">
        <v>42005</v>
      </c>
      <c r="B59" s="44">
        <v>8.5184999999999995</v>
      </c>
      <c r="C59" s="44">
        <v>5.5983999999999998</v>
      </c>
      <c r="D59" s="44">
        <v>16.979700000000001</v>
      </c>
      <c r="E59" s="44">
        <v>4.7794999999999996</v>
      </c>
      <c r="F59" s="44">
        <v>0</v>
      </c>
      <c r="G59" s="44">
        <v>8.5254999999999992</v>
      </c>
      <c r="H59" s="44">
        <v>5.5983999999999998</v>
      </c>
      <c r="I59" s="44">
        <v>17.9085</v>
      </c>
      <c r="J59" s="44">
        <v>4.7794999999999996</v>
      </c>
      <c r="K59" s="44">
        <v>0</v>
      </c>
      <c r="L59" s="44">
        <v>8.2394999999999996</v>
      </c>
      <c r="M59" s="44">
        <v>0.99950000000000006</v>
      </c>
      <c r="N59" s="44">
        <v>8.2416</v>
      </c>
      <c r="O59" s="44">
        <v>0</v>
      </c>
      <c r="P59" s="44" t="s">
        <v>271</v>
      </c>
    </row>
    <row r="60" spans="1:16" hidden="1" outlineLevel="1" collapsed="1">
      <c r="A60" s="8">
        <v>42036</v>
      </c>
      <c r="B60" s="44">
        <v>12.041399999999999</v>
      </c>
      <c r="C60" s="44">
        <v>8.3497000000000003</v>
      </c>
      <c r="D60" s="44">
        <v>13.686299999999999</v>
      </c>
      <c r="E60" s="44">
        <v>5.1397000000000004</v>
      </c>
      <c r="F60" s="44">
        <v>0</v>
      </c>
      <c r="G60" s="44">
        <v>14.072800000000001</v>
      </c>
      <c r="H60" s="44">
        <v>8.3500999999999994</v>
      </c>
      <c r="I60" s="44">
        <v>18.032699999999998</v>
      </c>
      <c r="J60" s="44">
        <v>5.1397000000000004</v>
      </c>
      <c r="K60" s="44">
        <v>0</v>
      </c>
      <c r="L60" s="44">
        <v>6.0095999999999998</v>
      </c>
      <c r="M60" s="44">
        <v>0.99950000000000006</v>
      </c>
      <c r="N60" s="44">
        <v>6.0099</v>
      </c>
      <c r="O60" s="44">
        <v>0</v>
      </c>
      <c r="P60" s="44" t="s">
        <v>271</v>
      </c>
    </row>
    <row r="61" spans="1:16" hidden="1" outlineLevel="1" collapsed="1">
      <c r="A61" s="8">
        <v>42064</v>
      </c>
      <c r="B61" s="44">
        <v>16.894600000000001</v>
      </c>
      <c r="C61" s="44">
        <v>10.692600000000001</v>
      </c>
      <c r="D61" s="44">
        <v>18.668299999999999</v>
      </c>
      <c r="E61" s="44">
        <v>8.3097999999999992</v>
      </c>
      <c r="F61" s="44">
        <v>0</v>
      </c>
      <c r="G61" s="44">
        <v>17.491499999999998</v>
      </c>
      <c r="H61" s="44">
        <v>10.693899999999999</v>
      </c>
      <c r="I61" s="44">
        <v>19.570399999999999</v>
      </c>
      <c r="J61" s="44">
        <v>8.3097999999999992</v>
      </c>
      <c r="K61" s="44">
        <v>0</v>
      </c>
      <c r="L61" s="44">
        <v>5.8986000000000001</v>
      </c>
      <c r="M61" s="44">
        <v>2.1053999999999999</v>
      </c>
      <c r="N61" s="44">
        <v>5.9009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16.936699999999998</v>
      </c>
      <c r="C62" s="44">
        <v>10.5022</v>
      </c>
      <c r="D62" s="44">
        <v>18.3887</v>
      </c>
      <c r="E62" s="44">
        <v>5.3367000000000004</v>
      </c>
      <c r="F62" s="44">
        <v>0</v>
      </c>
      <c r="G62" s="44">
        <v>18.442900000000002</v>
      </c>
      <c r="H62" s="44">
        <v>10.5311</v>
      </c>
      <c r="I62" s="44">
        <v>20.518999999999998</v>
      </c>
      <c r="J62" s="44">
        <v>5.3367000000000004</v>
      </c>
      <c r="K62" s="44">
        <v>0</v>
      </c>
      <c r="L62" s="44">
        <v>6.1642000000000001</v>
      </c>
      <c r="M62" s="44">
        <v>1</v>
      </c>
      <c r="N62" s="44">
        <v>6.1859000000000002</v>
      </c>
      <c r="O62" s="44">
        <v>0</v>
      </c>
      <c r="P62" s="44">
        <v>0</v>
      </c>
    </row>
    <row r="63" spans="1:16" hidden="1" outlineLevel="1" collapsed="1">
      <c r="A63" s="8">
        <v>42125</v>
      </c>
      <c r="B63" s="44">
        <v>18.791499999999999</v>
      </c>
      <c r="C63" s="44">
        <v>11.719799999999999</v>
      </c>
      <c r="D63" s="44">
        <v>21.3507</v>
      </c>
      <c r="E63" s="44">
        <v>5.35</v>
      </c>
      <c r="F63" s="44">
        <v>0</v>
      </c>
      <c r="G63" s="44">
        <v>18.888500000000001</v>
      </c>
      <c r="H63" s="44">
        <v>11.831899999999999</v>
      </c>
      <c r="I63" s="44">
        <v>21.427399999999999</v>
      </c>
      <c r="J63" s="44">
        <v>5.35</v>
      </c>
      <c r="K63" s="44">
        <v>0</v>
      </c>
      <c r="L63" s="44">
        <v>1.2582</v>
      </c>
      <c r="M63" s="44">
        <v>1</v>
      </c>
      <c r="N63" s="44">
        <v>1.5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15.7037</v>
      </c>
      <c r="C64" s="44">
        <v>12.6655</v>
      </c>
      <c r="D64" s="44">
        <v>16.793700000000001</v>
      </c>
      <c r="E64" s="44">
        <v>4.4551999999999996</v>
      </c>
      <c r="F64" s="44">
        <v>0</v>
      </c>
      <c r="G64" s="44">
        <v>15.8314</v>
      </c>
      <c r="H64" s="44">
        <v>12.774100000000001</v>
      </c>
      <c r="I64" s="44">
        <v>16.93</v>
      </c>
      <c r="J64" s="44">
        <v>4.4551999999999996</v>
      </c>
      <c r="K64" s="44">
        <v>0</v>
      </c>
      <c r="L64" s="44">
        <v>3.0076999999999998</v>
      </c>
      <c r="M64" s="44">
        <v>1</v>
      </c>
      <c r="N64" s="44">
        <v>3.6278000000000001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17.250800000000002</v>
      </c>
      <c r="C65" s="44">
        <v>11.779500000000001</v>
      </c>
      <c r="D65" s="44">
        <v>19.272400000000001</v>
      </c>
      <c r="E65" s="44">
        <v>6.5202</v>
      </c>
      <c r="F65" s="44">
        <v>0</v>
      </c>
      <c r="G65" s="44">
        <v>17.3659</v>
      </c>
      <c r="H65" s="44">
        <v>11.888400000000001</v>
      </c>
      <c r="I65" s="44">
        <v>19.311399999999999</v>
      </c>
      <c r="J65" s="44">
        <v>4.3707000000000003</v>
      </c>
      <c r="K65" s="44">
        <v>0</v>
      </c>
      <c r="L65" s="44">
        <v>8.7274999999999991</v>
      </c>
      <c r="M65" s="44">
        <v>1</v>
      </c>
      <c r="N65" s="44">
        <v>8</v>
      </c>
      <c r="O65" s="44">
        <v>11</v>
      </c>
      <c r="P65" s="44">
        <v>0</v>
      </c>
    </row>
    <row r="66" spans="1:16" hidden="1" outlineLevel="1" collapsed="1">
      <c r="A66" s="8">
        <v>42217</v>
      </c>
      <c r="B66" s="44">
        <v>17.075399999999998</v>
      </c>
      <c r="C66" s="44">
        <v>12.4816</v>
      </c>
      <c r="D66" s="44">
        <v>18.935500000000001</v>
      </c>
      <c r="E66" s="44">
        <v>3.9655999999999998</v>
      </c>
      <c r="F66" s="44">
        <v>0</v>
      </c>
      <c r="G66" s="44">
        <v>18.3139</v>
      </c>
      <c r="H66" s="44">
        <v>12.586499999999999</v>
      </c>
      <c r="I66" s="44">
        <v>20.991399999999999</v>
      </c>
      <c r="J66" s="44">
        <v>3.9655999999999998</v>
      </c>
      <c r="K66" s="44">
        <v>0</v>
      </c>
      <c r="L66" s="44">
        <v>6.3619000000000003</v>
      </c>
      <c r="M66" s="44">
        <v>1</v>
      </c>
      <c r="N66" s="44">
        <v>6.5000999999999998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4">
        <v>15.962400000000001</v>
      </c>
      <c r="C67" s="44">
        <v>12.341900000000001</v>
      </c>
      <c r="D67" s="44">
        <v>17.971699999999998</v>
      </c>
      <c r="E67" s="44">
        <v>4.1242000000000001</v>
      </c>
      <c r="F67" s="44">
        <v>0</v>
      </c>
      <c r="G67" s="44">
        <v>16.421800000000001</v>
      </c>
      <c r="H67" s="44">
        <v>12.3909</v>
      </c>
      <c r="I67" s="44">
        <v>18.797599999999999</v>
      </c>
      <c r="J67" s="44">
        <v>4.1242000000000001</v>
      </c>
      <c r="K67" s="44">
        <v>0</v>
      </c>
      <c r="L67" s="44">
        <v>6.2365000000000004</v>
      </c>
      <c r="M67" s="44">
        <v>1</v>
      </c>
      <c r="N67" s="44">
        <v>6.4108000000000001</v>
      </c>
      <c r="O67" s="44">
        <v>0</v>
      </c>
      <c r="P67" s="44" t="s">
        <v>271</v>
      </c>
    </row>
    <row r="68" spans="1:16" hidden="1" outlineLevel="1" collapsed="1">
      <c r="A68" s="8">
        <v>42278</v>
      </c>
      <c r="B68" s="44">
        <v>14.236499999999999</v>
      </c>
      <c r="C68" s="44">
        <v>10.773999999999999</v>
      </c>
      <c r="D68" s="44">
        <v>16.881499999999999</v>
      </c>
      <c r="E68" s="44">
        <v>13.111700000000001</v>
      </c>
      <c r="F68" s="44">
        <v>0</v>
      </c>
      <c r="G68" s="44">
        <v>14.523300000000001</v>
      </c>
      <c r="H68" s="44">
        <v>10.8725</v>
      </c>
      <c r="I68" s="44">
        <v>17.424900000000001</v>
      </c>
      <c r="J68" s="44">
        <v>13.111700000000001</v>
      </c>
      <c r="K68" s="44">
        <v>0</v>
      </c>
      <c r="L68" s="44">
        <v>5.1143000000000001</v>
      </c>
      <c r="M68" s="44">
        <v>0.57679999999999998</v>
      </c>
      <c r="N68" s="44">
        <v>5.8182</v>
      </c>
      <c r="O68" s="44">
        <v>0</v>
      </c>
      <c r="P68" s="44" t="s">
        <v>271</v>
      </c>
    </row>
    <row r="69" spans="1:16" hidden="1" outlineLevel="1" collapsed="1">
      <c r="A69" s="8">
        <v>42309</v>
      </c>
      <c r="B69" s="44">
        <v>17.1084</v>
      </c>
      <c r="C69" s="44">
        <v>10.8146</v>
      </c>
      <c r="D69" s="44">
        <v>18.723500000000001</v>
      </c>
      <c r="E69" s="44">
        <v>4</v>
      </c>
      <c r="F69" s="44">
        <v>0</v>
      </c>
      <c r="G69" s="44">
        <v>17.2712</v>
      </c>
      <c r="H69" s="44">
        <v>10.980600000000001</v>
      </c>
      <c r="I69" s="44">
        <v>18.879899999999999</v>
      </c>
      <c r="J69" s="44">
        <v>4</v>
      </c>
      <c r="K69" s="44">
        <v>0</v>
      </c>
      <c r="L69" s="44">
        <v>4.4579000000000004</v>
      </c>
      <c r="M69" s="44">
        <v>0.94089999999999996</v>
      </c>
      <c r="N69" s="44">
        <v>5.6641000000000004</v>
      </c>
      <c r="O69" s="44">
        <v>0</v>
      </c>
      <c r="P69" s="44">
        <v>0</v>
      </c>
    </row>
    <row r="70" spans="1:16" hidden="1" outlineLevel="1" collapsed="1">
      <c r="A70" s="8">
        <v>42339</v>
      </c>
      <c r="B70" s="44">
        <v>16.528199999999998</v>
      </c>
      <c r="C70" s="44">
        <v>10.679500000000001</v>
      </c>
      <c r="D70" s="44">
        <v>18.878299999999999</v>
      </c>
      <c r="E70" s="44">
        <v>0</v>
      </c>
      <c r="F70" s="44">
        <v>0</v>
      </c>
      <c r="G70" s="44">
        <v>16.6173</v>
      </c>
      <c r="H70" s="44">
        <v>10.793699999999999</v>
      </c>
      <c r="I70" s="44">
        <v>18.941600000000001</v>
      </c>
      <c r="J70" s="44">
        <v>0</v>
      </c>
      <c r="K70" s="44">
        <v>0</v>
      </c>
      <c r="L70" s="44">
        <v>2.8184</v>
      </c>
      <c r="M70" s="44">
        <v>0.62360000000000004</v>
      </c>
      <c r="N70" s="44">
        <v>5</v>
      </c>
      <c r="O70" s="44">
        <v>0</v>
      </c>
      <c r="P70" s="44">
        <v>0</v>
      </c>
    </row>
    <row r="71" spans="1:16" hidden="1" outlineLevel="1" collapsed="1">
      <c r="A71" s="8">
        <v>42370</v>
      </c>
      <c r="B71" s="44">
        <v>15.023199999999999</v>
      </c>
      <c r="C71" s="44">
        <v>9.9725000000000001</v>
      </c>
      <c r="D71" s="44">
        <v>17.933599999999998</v>
      </c>
      <c r="E71" s="44">
        <v>0</v>
      </c>
      <c r="F71" s="44">
        <v>0</v>
      </c>
      <c r="G71" s="44">
        <v>15.07</v>
      </c>
      <c r="H71" s="44">
        <v>9.9928000000000008</v>
      </c>
      <c r="I71" s="44">
        <v>18.016200000000001</v>
      </c>
      <c r="J71" s="44">
        <v>0</v>
      </c>
      <c r="K71" s="44">
        <v>0</v>
      </c>
      <c r="L71" s="44">
        <v>7.9695</v>
      </c>
      <c r="M71" s="44">
        <v>0.89810000000000001</v>
      </c>
      <c r="N71" s="44">
        <v>8.9686000000000003</v>
      </c>
      <c r="O71" s="44">
        <v>0</v>
      </c>
      <c r="P71" s="44" t="s">
        <v>271</v>
      </c>
    </row>
    <row r="72" spans="1:16" hidden="1" outlineLevel="1" collapsed="1">
      <c r="A72" s="8">
        <v>42401</v>
      </c>
      <c r="B72" s="44">
        <v>15.587899999999999</v>
      </c>
      <c r="C72" s="44">
        <v>9.8716000000000008</v>
      </c>
      <c r="D72" s="44">
        <v>18.025300000000001</v>
      </c>
      <c r="E72" s="44">
        <v>0</v>
      </c>
      <c r="F72" s="44">
        <v>0</v>
      </c>
      <c r="G72" s="44">
        <v>15.784700000000001</v>
      </c>
      <c r="H72" s="44">
        <v>9.8719999999999999</v>
      </c>
      <c r="I72" s="44">
        <v>18.375599999999999</v>
      </c>
      <c r="J72" s="44">
        <v>0</v>
      </c>
      <c r="K72" s="44">
        <v>0</v>
      </c>
      <c r="L72" s="44">
        <v>5.3688000000000002</v>
      </c>
      <c r="M72" s="44">
        <v>0.84499999999999997</v>
      </c>
      <c r="N72" s="44">
        <v>5.3718000000000004</v>
      </c>
      <c r="O72" s="44">
        <v>0</v>
      </c>
      <c r="P72" s="44" t="s">
        <v>271</v>
      </c>
    </row>
    <row r="73" spans="1:16" hidden="1" outlineLevel="1" collapsed="1">
      <c r="A73" s="8">
        <v>42430</v>
      </c>
      <c r="B73" s="44">
        <v>14.398999999999999</v>
      </c>
      <c r="C73" s="44">
        <v>8.6134000000000004</v>
      </c>
      <c r="D73" s="44">
        <v>18.402799999999999</v>
      </c>
      <c r="E73" s="44">
        <v>0</v>
      </c>
      <c r="F73" s="44">
        <v>0</v>
      </c>
      <c r="G73" s="44">
        <v>14.4031</v>
      </c>
      <c r="H73" s="44">
        <v>8.6191999999999993</v>
      </c>
      <c r="I73" s="44">
        <v>18.402799999999999</v>
      </c>
      <c r="J73" s="44">
        <v>0</v>
      </c>
      <c r="K73" s="44">
        <v>0</v>
      </c>
      <c r="L73" s="44">
        <v>0.76470000000000005</v>
      </c>
      <c r="M73" s="44">
        <v>0.76470000000000005</v>
      </c>
      <c r="N73" s="44">
        <v>0</v>
      </c>
      <c r="O73" s="44">
        <v>0</v>
      </c>
      <c r="P73" s="44">
        <v>0</v>
      </c>
    </row>
    <row r="74" spans="1:16" hidden="1" outlineLevel="1" collapsed="1">
      <c r="A74" s="8">
        <v>42461</v>
      </c>
      <c r="B74" s="44">
        <v>12.572699999999999</v>
      </c>
      <c r="C74" s="44">
        <v>9.0866000000000007</v>
      </c>
      <c r="D74" s="44">
        <v>16.412299999999998</v>
      </c>
      <c r="E74" s="44">
        <v>13</v>
      </c>
      <c r="F74" s="44">
        <v>0</v>
      </c>
      <c r="G74" s="44">
        <v>12.5777</v>
      </c>
      <c r="H74" s="44">
        <v>9.0916999999999994</v>
      </c>
      <c r="I74" s="44">
        <v>16.4175</v>
      </c>
      <c r="J74" s="44">
        <v>13</v>
      </c>
      <c r="K74" s="44">
        <v>0</v>
      </c>
      <c r="L74" s="44">
        <v>5.0317999999999996</v>
      </c>
      <c r="M74" s="44">
        <v>0.8982</v>
      </c>
      <c r="N74" s="44">
        <v>9</v>
      </c>
      <c r="O74" s="44">
        <v>0</v>
      </c>
      <c r="P74" s="44">
        <v>0</v>
      </c>
    </row>
    <row r="75" spans="1:16" hidden="1" outlineLevel="1" collapsed="1">
      <c r="A75" s="8">
        <v>42491</v>
      </c>
      <c r="B75" s="44">
        <v>14.0754</v>
      </c>
      <c r="C75" s="44">
        <v>8.5402000000000005</v>
      </c>
      <c r="D75" s="44">
        <v>17.271699999999999</v>
      </c>
      <c r="E75" s="44">
        <v>17.555599999999998</v>
      </c>
      <c r="F75" s="44">
        <v>0</v>
      </c>
      <c r="G75" s="44">
        <v>14.0824</v>
      </c>
      <c r="H75" s="44">
        <v>8.5515000000000008</v>
      </c>
      <c r="I75" s="44">
        <v>17.271699999999999</v>
      </c>
      <c r="J75" s="44">
        <v>17.555599999999998</v>
      </c>
      <c r="K75" s="44">
        <v>0</v>
      </c>
      <c r="L75" s="44">
        <v>0.53</v>
      </c>
      <c r="M75" s="44">
        <v>0.53</v>
      </c>
      <c r="N75" s="44">
        <v>0</v>
      </c>
      <c r="O75" s="44">
        <v>0</v>
      </c>
      <c r="P75" s="44">
        <v>0</v>
      </c>
    </row>
    <row r="76" spans="1:16" hidden="1" outlineLevel="1" collapsed="1">
      <c r="A76" s="8">
        <v>42522</v>
      </c>
      <c r="B76" s="44">
        <v>13.026199999999999</v>
      </c>
      <c r="C76" s="44">
        <v>8.3505000000000003</v>
      </c>
      <c r="D76" s="44">
        <v>15.6966</v>
      </c>
      <c r="E76" s="44">
        <v>17.616800000000001</v>
      </c>
      <c r="F76" s="44">
        <v>0</v>
      </c>
      <c r="G76" s="44">
        <v>13.075900000000001</v>
      </c>
      <c r="H76" s="44">
        <v>8.3594000000000008</v>
      </c>
      <c r="I76" s="44">
        <v>15.7903</v>
      </c>
      <c r="J76" s="44">
        <v>17.616800000000001</v>
      </c>
      <c r="K76" s="44">
        <v>0</v>
      </c>
      <c r="L76" s="44">
        <v>4.274</v>
      </c>
      <c r="M76" s="44">
        <v>0.89959999999999996</v>
      </c>
      <c r="N76" s="44">
        <v>4.5559000000000003</v>
      </c>
      <c r="O76" s="44">
        <v>0</v>
      </c>
      <c r="P76" s="44">
        <v>0</v>
      </c>
    </row>
    <row r="77" spans="1:16" hidden="1" outlineLevel="1" collapsed="1">
      <c r="A77" s="8">
        <v>42552</v>
      </c>
      <c r="B77" s="44">
        <v>12.7735</v>
      </c>
      <c r="C77" s="44">
        <v>8.6237999999999992</v>
      </c>
      <c r="D77" s="44">
        <v>14.3078</v>
      </c>
      <c r="E77" s="44">
        <v>7.0049000000000001</v>
      </c>
      <c r="F77" s="44">
        <v>0</v>
      </c>
      <c r="G77" s="44">
        <v>12.815</v>
      </c>
      <c r="H77" s="44">
        <v>8.7225000000000001</v>
      </c>
      <c r="I77" s="44">
        <v>14.332599999999999</v>
      </c>
      <c r="J77" s="44">
        <v>7.0049000000000001</v>
      </c>
      <c r="K77" s="44">
        <v>0</v>
      </c>
      <c r="L77" s="44">
        <v>3.6869999999999998</v>
      </c>
      <c r="M77" s="44">
        <v>0.89780000000000004</v>
      </c>
      <c r="N77" s="44">
        <v>6.3305999999999996</v>
      </c>
      <c r="O77" s="44">
        <v>0</v>
      </c>
      <c r="P77" s="44" t="s">
        <v>271</v>
      </c>
    </row>
    <row r="78" spans="1:16" hidden="1" outlineLevel="1" collapsed="1">
      <c r="A78" s="8">
        <v>42583</v>
      </c>
      <c r="B78" s="44">
        <v>11.785299999999999</v>
      </c>
      <c r="C78" s="44">
        <v>8.6945999999999994</v>
      </c>
      <c r="D78" s="44">
        <v>12.823399999999999</v>
      </c>
      <c r="E78" s="44">
        <v>0</v>
      </c>
      <c r="F78" s="44">
        <v>0</v>
      </c>
      <c r="G78" s="44">
        <v>11.8565</v>
      </c>
      <c r="H78" s="44">
        <v>8.7039000000000009</v>
      </c>
      <c r="I78" s="44">
        <v>12.936199999999999</v>
      </c>
      <c r="J78" s="44">
        <v>0</v>
      </c>
      <c r="K78" s="44">
        <v>0</v>
      </c>
      <c r="L78" s="44">
        <v>7.2740999999999998</v>
      </c>
      <c r="M78" s="44">
        <v>0.89980000000000004</v>
      </c>
      <c r="N78" s="44">
        <v>7.3986999999999998</v>
      </c>
      <c r="O78" s="44">
        <v>0</v>
      </c>
      <c r="P78" s="44">
        <v>0</v>
      </c>
    </row>
    <row r="79" spans="1:16" hidden="1" outlineLevel="1" collapsed="1">
      <c r="A79" s="8">
        <v>42614</v>
      </c>
      <c r="B79" s="44">
        <v>12.068099999999999</v>
      </c>
      <c r="C79" s="44">
        <v>9.3707999999999991</v>
      </c>
      <c r="D79" s="44">
        <v>13.5853</v>
      </c>
      <c r="E79" s="44">
        <v>0</v>
      </c>
      <c r="F79" s="44">
        <v>0</v>
      </c>
      <c r="G79" s="44">
        <v>12.154999999999999</v>
      </c>
      <c r="H79" s="44">
        <v>9.3709000000000007</v>
      </c>
      <c r="I79" s="44">
        <v>13.7697</v>
      </c>
      <c r="J79" s="44">
        <v>0</v>
      </c>
      <c r="K79" s="44">
        <v>0</v>
      </c>
      <c r="L79" s="44">
        <v>7.6501000000000001</v>
      </c>
      <c r="M79" s="44">
        <v>0.86870000000000003</v>
      </c>
      <c r="N79" s="44">
        <v>7.6513999999999998</v>
      </c>
      <c r="O79" s="44">
        <v>0</v>
      </c>
      <c r="P79" s="44">
        <v>0</v>
      </c>
    </row>
    <row r="80" spans="1:16" hidden="1" outlineLevel="1" collapsed="1">
      <c r="A80" s="8">
        <v>42644</v>
      </c>
      <c r="B80" s="44">
        <v>11.8354</v>
      </c>
      <c r="C80" s="44">
        <v>9.0242000000000004</v>
      </c>
      <c r="D80" s="44">
        <v>12.855399999999999</v>
      </c>
      <c r="E80" s="44">
        <v>16.6721</v>
      </c>
      <c r="F80" s="44">
        <v>0</v>
      </c>
      <c r="G80" s="44">
        <v>11.9779</v>
      </c>
      <c r="H80" s="44">
        <v>9.1661999999999999</v>
      </c>
      <c r="I80" s="44">
        <v>12.9984</v>
      </c>
      <c r="J80" s="44">
        <v>16.6721</v>
      </c>
      <c r="K80" s="44">
        <v>0</v>
      </c>
      <c r="L80" s="44">
        <v>4.6997</v>
      </c>
      <c r="M80" s="44">
        <v>1.8357000000000001</v>
      </c>
      <c r="N80" s="44">
        <v>5.7248000000000001</v>
      </c>
      <c r="O80" s="44">
        <v>0</v>
      </c>
      <c r="P80" s="44" t="s">
        <v>271</v>
      </c>
    </row>
    <row r="81" spans="1:16" hidden="1" outlineLevel="1" collapsed="1">
      <c r="A81" s="8">
        <v>42675</v>
      </c>
      <c r="B81" s="44">
        <v>12.723000000000001</v>
      </c>
      <c r="C81" s="44">
        <v>9.2568000000000001</v>
      </c>
      <c r="D81" s="44">
        <v>14.442600000000001</v>
      </c>
      <c r="E81" s="44">
        <v>12</v>
      </c>
      <c r="F81" s="44">
        <v>0</v>
      </c>
      <c r="G81" s="44">
        <v>12.7623</v>
      </c>
      <c r="H81" s="44">
        <v>9.2698999999999998</v>
      </c>
      <c r="I81" s="44">
        <v>14.5083</v>
      </c>
      <c r="J81" s="44">
        <v>12</v>
      </c>
      <c r="K81" s="44">
        <v>0</v>
      </c>
      <c r="L81" s="44">
        <v>6.9390999999999998</v>
      </c>
      <c r="M81" s="44">
        <v>0.89959999999999996</v>
      </c>
      <c r="N81" s="44">
        <v>7.4438000000000004</v>
      </c>
      <c r="O81" s="44">
        <v>0</v>
      </c>
      <c r="P81" s="44">
        <v>0</v>
      </c>
    </row>
    <row r="82" spans="1:16" hidden="1" outlineLevel="1" collapsed="1">
      <c r="A82" s="8">
        <v>42705</v>
      </c>
      <c r="B82" s="44">
        <v>11.24</v>
      </c>
      <c r="C82" s="44">
        <v>7.8044000000000002</v>
      </c>
      <c r="D82" s="44">
        <v>14.080500000000001</v>
      </c>
      <c r="E82" s="44">
        <v>17.021799999999999</v>
      </c>
      <c r="F82" s="44">
        <v>0</v>
      </c>
      <c r="G82" s="44">
        <v>11.543900000000001</v>
      </c>
      <c r="H82" s="44">
        <v>7.8112000000000004</v>
      </c>
      <c r="I82" s="44">
        <v>15.0542</v>
      </c>
      <c r="J82" s="44">
        <v>17.021799999999999</v>
      </c>
      <c r="K82" s="44">
        <v>0</v>
      </c>
      <c r="L82" s="44">
        <v>4.8105000000000002</v>
      </c>
      <c r="M82" s="44">
        <v>0.01</v>
      </c>
      <c r="N82" s="44">
        <v>4.8555000000000001</v>
      </c>
      <c r="O82" s="44">
        <v>0</v>
      </c>
      <c r="P82" s="44">
        <v>0</v>
      </c>
    </row>
    <row r="83" spans="1:16" hidden="1" outlineLevel="1" collapsed="1">
      <c r="A83" s="8">
        <v>42736</v>
      </c>
      <c r="B83" s="44">
        <v>11.4397</v>
      </c>
      <c r="C83" s="44">
        <v>8.2730999999999995</v>
      </c>
      <c r="D83" s="44">
        <v>13.236499999999999</v>
      </c>
      <c r="E83" s="44">
        <v>14.664300000000001</v>
      </c>
      <c r="F83" s="44">
        <v>0</v>
      </c>
      <c r="G83" s="44">
        <v>11.763500000000001</v>
      </c>
      <c r="H83" s="44">
        <v>8.2730999999999995</v>
      </c>
      <c r="I83" s="44">
        <v>13.9415</v>
      </c>
      <c r="J83" s="44">
        <v>14.664300000000001</v>
      </c>
      <c r="K83" s="44">
        <v>0</v>
      </c>
      <c r="L83" s="44">
        <v>5.1459000000000001</v>
      </c>
      <c r="M83" s="44">
        <v>9.4999999999999998E-3</v>
      </c>
      <c r="N83" s="44">
        <v>5.1459000000000001</v>
      </c>
      <c r="O83" s="44">
        <v>0</v>
      </c>
      <c r="P83" s="44">
        <v>0</v>
      </c>
    </row>
    <row r="84" spans="1:16" hidden="1" outlineLevel="1" collapsed="1">
      <c r="A84" s="8">
        <v>42767</v>
      </c>
      <c r="B84" s="44">
        <v>11.7921</v>
      </c>
      <c r="C84" s="44">
        <v>8.3882999999999992</v>
      </c>
      <c r="D84" s="44">
        <v>13.228300000000001</v>
      </c>
      <c r="E84" s="44">
        <v>5</v>
      </c>
      <c r="F84" s="44">
        <v>0</v>
      </c>
      <c r="G84" s="44">
        <v>11.932</v>
      </c>
      <c r="H84" s="44">
        <v>8.3882999999999992</v>
      </c>
      <c r="I84" s="44">
        <v>13.4726</v>
      </c>
      <c r="J84" s="44">
        <v>0</v>
      </c>
      <c r="K84" s="44">
        <v>0</v>
      </c>
      <c r="L84" s="44">
        <v>5.6901999999999999</v>
      </c>
      <c r="M84" s="44">
        <v>0.01</v>
      </c>
      <c r="N84" s="44">
        <v>5.6997</v>
      </c>
      <c r="O84" s="44">
        <v>5</v>
      </c>
      <c r="P84" s="44" t="s">
        <v>271</v>
      </c>
    </row>
    <row r="85" spans="1:16" hidden="1" outlineLevel="1" collapsed="1">
      <c r="A85" s="8">
        <v>42795</v>
      </c>
      <c r="B85" s="44">
        <v>10.618</v>
      </c>
      <c r="C85" s="44">
        <v>7.4130000000000003</v>
      </c>
      <c r="D85" s="44">
        <v>12.506500000000001</v>
      </c>
      <c r="E85" s="44">
        <v>0</v>
      </c>
      <c r="F85" s="44">
        <v>0</v>
      </c>
      <c r="G85" s="44">
        <v>10.8293</v>
      </c>
      <c r="H85" s="44">
        <v>7.4208999999999996</v>
      </c>
      <c r="I85" s="44">
        <v>12.9346</v>
      </c>
      <c r="J85" s="44">
        <v>0</v>
      </c>
      <c r="K85" s="44">
        <v>0</v>
      </c>
      <c r="L85" s="44">
        <v>3.7949999999999999</v>
      </c>
      <c r="M85" s="44">
        <v>0.01</v>
      </c>
      <c r="N85" s="44">
        <v>3.8452000000000002</v>
      </c>
      <c r="O85" s="44">
        <v>0</v>
      </c>
      <c r="P85" s="44" t="s">
        <v>271</v>
      </c>
    </row>
    <row r="86" spans="1:16" hidden="1" outlineLevel="1" collapsed="1">
      <c r="A86" s="8">
        <v>42826</v>
      </c>
      <c r="B86" s="44">
        <v>12.329499999999999</v>
      </c>
      <c r="C86" s="44">
        <v>7.3247999999999998</v>
      </c>
      <c r="D86" s="44">
        <v>13.123699999999999</v>
      </c>
      <c r="E86" s="44">
        <v>16</v>
      </c>
      <c r="F86" s="44">
        <v>0</v>
      </c>
      <c r="G86" s="44">
        <v>12.398199999999999</v>
      </c>
      <c r="H86" s="44">
        <v>7.3771000000000004</v>
      </c>
      <c r="I86" s="44">
        <v>13.202299999999999</v>
      </c>
      <c r="J86" s="44">
        <v>16</v>
      </c>
      <c r="K86" s="44">
        <v>0</v>
      </c>
      <c r="L86" s="44">
        <v>4.0096999999999996</v>
      </c>
      <c r="M86" s="44">
        <v>1.3657999999999999</v>
      </c>
      <c r="N86" s="44">
        <v>4.6630000000000003</v>
      </c>
      <c r="O86" s="44">
        <v>0</v>
      </c>
      <c r="P86" s="44">
        <v>0</v>
      </c>
    </row>
    <row r="87" spans="1:16" hidden="1" outlineLevel="1" collapsed="1">
      <c r="A87" s="8">
        <v>42856</v>
      </c>
      <c r="B87" s="44">
        <v>10.972099999999999</v>
      </c>
      <c r="C87" s="44">
        <v>6.6238000000000001</v>
      </c>
      <c r="D87" s="44">
        <v>13.025600000000001</v>
      </c>
      <c r="E87" s="44">
        <v>15</v>
      </c>
      <c r="F87" s="44">
        <v>0</v>
      </c>
      <c r="G87" s="44">
        <v>11.2895</v>
      </c>
      <c r="H87" s="44">
        <v>6.6300999999999997</v>
      </c>
      <c r="I87" s="44">
        <v>13.6303</v>
      </c>
      <c r="J87" s="44">
        <v>15</v>
      </c>
      <c r="K87" s="44">
        <v>0</v>
      </c>
      <c r="L87" s="44">
        <v>3.3996</v>
      </c>
      <c r="M87" s="44">
        <v>0.31659999999999999</v>
      </c>
      <c r="N87" s="44">
        <v>3.4243000000000001</v>
      </c>
      <c r="O87" s="44">
        <v>0</v>
      </c>
      <c r="P87" s="44" t="s">
        <v>271</v>
      </c>
    </row>
    <row r="88" spans="1:16" hidden="1" outlineLevel="1" collapsed="1">
      <c r="A88" s="8">
        <v>42887</v>
      </c>
      <c r="B88" s="44">
        <v>12.3165</v>
      </c>
      <c r="C88" s="44">
        <v>6.1924999999999999</v>
      </c>
      <c r="D88" s="44">
        <v>13.632300000000001</v>
      </c>
      <c r="E88" s="44">
        <v>15.593500000000001</v>
      </c>
      <c r="F88" s="44">
        <v>0</v>
      </c>
      <c r="G88" s="44">
        <v>12.4716</v>
      </c>
      <c r="H88" s="44">
        <v>6.2107000000000001</v>
      </c>
      <c r="I88" s="44">
        <v>13.8591</v>
      </c>
      <c r="J88" s="44">
        <v>15.593500000000001</v>
      </c>
      <c r="K88" s="44">
        <v>0</v>
      </c>
      <c r="L88" s="44">
        <v>3.7094</v>
      </c>
      <c r="M88" s="44">
        <v>1.2579</v>
      </c>
      <c r="N88" s="44">
        <v>3.8109000000000002</v>
      </c>
      <c r="O88" s="44">
        <v>0</v>
      </c>
      <c r="P88" s="44">
        <v>0</v>
      </c>
    </row>
    <row r="89" spans="1:16" hidden="1" outlineLevel="1" collapsed="1">
      <c r="A89" s="8">
        <v>42917</v>
      </c>
      <c r="B89" s="44">
        <v>10.414199999999999</v>
      </c>
      <c r="C89" s="44">
        <v>4.6917999999999997</v>
      </c>
      <c r="D89" s="44">
        <v>12.048999999999999</v>
      </c>
      <c r="E89" s="44">
        <v>0</v>
      </c>
      <c r="F89" s="44">
        <v>0</v>
      </c>
      <c r="G89" s="44">
        <v>10.566700000000001</v>
      </c>
      <c r="H89" s="44">
        <v>4.6981999999999999</v>
      </c>
      <c r="I89" s="44">
        <v>12.2879</v>
      </c>
      <c r="J89" s="44">
        <v>0</v>
      </c>
      <c r="K89" s="44">
        <v>0</v>
      </c>
      <c r="L89" s="44">
        <v>3.6850999999999998</v>
      </c>
      <c r="M89" s="44">
        <v>1.5</v>
      </c>
      <c r="N89" s="44">
        <v>3.7301000000000002</v>
      </c>
      <c r="O89" s="44">
        <v>0</v>
      </c>
      <c r="P89" s="44" t="s">
        <v>271</v>
      </c>
    </row>
    <row r="90" spans="1:16" hidden="1" outlineLevel="1" collapsed="1">
      <c r="A90" s="8">
        <v>42948</v>
      </c>
      <c r="B90" s="44">
        <v>10.344200000000001</v>
      </c>
      <c r="C90" s="44">
        <v>5.86</v>
      </c>
      <c r="D90" s="44">
        <v>11.8429</v>
      </c>
      <c r="E90" s="44">
        <v>5</v>
      </c>
      <c r="F90" s="44">
        <v>0</v>
      </c>
      <c r="G90" s="44">
        <v>10.538500000000001</v>
      </c>
      <c r="H90" s="44">
        <v>5.8784000000000001</v>
      </c>
      <c r="I90" s="44">
        <v>12.144500000000001</v>
      </c>
      <c r="J90" s="44">
        <v>5</v>
      </c>
      <c r="K90" s="44">
        <v>0</v>
      </c>
      <c r="L90" s="44">
        <v>3.2174</v>
      </c>
      <c r="M90" s="44">
        <v>1.1948000000000001</v>
      </c>
      <c r="N90" s="44">
        <v>3.2949000000000002</v>
      </c>
      <c r="O90" s="44">
        <v>0</v>
      </c>
      <c r="P90" s="44" t="s">
        <v>271</v>
      </c>
    </row>
    <row r="91" spans="1:16" hidden="1" outlineLevel="1" collapsed="1">
      <c r="A91" s="8">
        <v>42979</v>
      </c>
      <c r="B91" s="44">
        <v>8.4444999999999997</v>
      </c>
      <c r="C91" s="44">
        <v>5.4988999999999999</v>
      </c>
      <c r="D91" s="44">
        <v>10.467599999999999</v>
      </c>
      <c r="E91" s="44">
        <v>10</v>
      </c>
      <c r="F91" s="44">
        <v>0</v>
      </c>
      <c r="G91" s="44">
        <v>8.8862000000000005</v>
      </c>
      <c r="H91" s="44">
        <v>5.5189000000000004</v>
      </c>
      <c r="I91" s="44">
        <v>11.5029</v>
      </c>
      <c r="J91" s="44">
        <v>10</v>
      </c>
      <c r="K91" s="44">
        <v>0</v>
      </c>
      <c r="L91" s="44">
        <v>2.7919999999999998</v>
      </c>
      <c r="M91" s="44">
        <v>0.44209999999999999</v>
      </c>
      <c r="N91" s="44">
        <v>2.8452000000000002</v>
      </c>
      <c r="O91" s="44">
        <v>0</v>
      </c>
      <c r="P91" s="44">
        <v>0</v>
      </c>
    </row>
    <row r="92" spans="1:16" hidden="1" outlineLevel="1" collapsed="1">
      <c r="A92" s="8">
        <v>43009</v>
      </c>
      <c r="B92" s="44">
        <v>9.8109000000000002</v>
      </c>
      <c r="C92" s="44">
        <v>6.0655000000000001</v>
      </c>
      <c r="D92" s="44">
        <v>11.5633</v>
      </c>
      <c r="E92" s="44">
        <v>10</v>
      </c>
      <c r="F92" s="44">
        <v>0</v>
      </c>
      <c r="G92" s="44">
        <v>9.9160000000000004</v>
      </c>
      <c r="H92" s="44">
        <v>6.0801999999999996</v>
      </c>
      <c r="I92" s="44">
        <v>11.7424</v>
      </c>
      <c r="J92" s="44">
        <v>10</v>
      </c>
      <c r="K92" s="44">
        <v>0</v>
      </c>
      <c r="L92" s="44">
        <v>2.7892000000000001</v>
      </c>
      <c r="M92" s="44">
        <v>1.1863999999999999</v>
      </c>
      <c r="N92" s="44">
        <v>2.9</v>
      </c>
      <c r="O92" s="44">
        <v>0</v>
      </c>
      <c r="P92" s="44" t="s">
        <v>271</v>
      </c>
    </row>
    <row r="93" spans="1:16" hidden="1" outlineLevel="1" collapsed="1">
      <c r="A93" s="8">
        <v>43040</v>
      </c>
      <c r="B93" s="44">
        <v>10.2186</v>
      </c>
      <c r="C93" s="44">
        <v>5.4458000000000002</v>
      </c>
      <c r="D93" s="44">
        <v>12.341200000000001</v>
      </c>
      <c r="E93" s="44">
        <v>0</v>
      </c>
      <c r="F93" s="44">
        <v>0</v>
      </c>
      <c r="G93" s="44">
        <v>10.5351</v>
      </c>
      <c r="H93" s="44">
        <v>5.4458000000000002</v>
      </c>
      <c r="I93" s="44">
        <v>12.9451</v>
      </c>
      <c r="J93" s="44">
        <v>0</v>
      </c>
      <c r="K93" s="44">
        <v>0</v>
      </c>
      <c r="L93" s="44">
        <v>3.0259</v>
      </c>
      <c r="M93" s="44">
        <v>0</v>
      </c>
      <c r="N93" s="44">
        <v>3.0259</v>
      </c>
      <c r="O93" s="44">
        <v>0</v>
      </c>
      <c r="P93" s="44" t="s">
        <v>271</v>
      </c>
    </row>
    <row r="94" spans="1:16" hidden="1" outlineLevel="1" collapsed="1">
      <c r="A94" s="8">
        <v>43070</v>
      </c>
      <c r="B94" s="44">
        <v>8.7545000000000002</v>
      </c>
      <c r="C94" s="44">
        <v>6.29</v>
      </c>
      <c r="D94" s="44">
        <v>10.413500000000001</v>
      </c>
      <c r="E94" s="44">
        <v>10.701000000000001</v>
      </c>
      <c r="F94" s="44">
        <v>0.1</v>
      </c>
      <c r="G94" s="44">
        <v>9.43</v>
      </c>
      <c r="H94" s="44">
        <v>6.29</v>
      </c>
      <c r="I94" s="44">
        <v>12.1875</v>
      </c>
      <c r="J94" s="44">
        <v>10.701000000000001</v>
      </c>
      <c r="K94" s="44">
        <v>0.1</v>
      </c>
      <c r="L94" s="44">
        <v>3.2311999999999999</v>
      </c>
      <c r="M94" s="44">
        <v>0</v>
      </c>
      <c r="N94" s="44">
        <v>3.2311999999999999</v>
      </c>
      <c r="O94" s="44">
        <v>0</v>
      </c>
      <c r="P94" s="44" t="s">
        <v>271</v>
      </c>
    </row>
    <row r="95" spans="1:16" hidden="1" outlineLevel="1" collapsed="1">
      <c r="A95" s="8">
        <v>43101</v>
      </c>
      <c r="B95" s="44">
        <v>9.0121000000000002</v>
      </c>
      <c r="C95" s="44">
        <v>6.5926999999999998</v>
      </c>
      <c r="D95" s="44">
        <v>11.1609</v>
      </c>
      <c r="E95" s="44">
        <v>5.1703000000000001</v>
      </c>
      <c r="F95" s="44">
        <v>0</v>
      </c>
      <c r="G95" s="44">
        <v>9.3335000000000008</v>
      </c>
      <c r="H95" s="44">
        <v>6.5926999999999998</v>
      </c>
      <c r="I95" s="44">
        <v>11.6942</v>
      </c>
      <c r="J95" s="44">
        <v>6.0890000000000004</v>
      </c>
      <c r="K95" s="44">
        <v>0</v>
      </c>
      <c r="L95" s="44">
        <v>3.6070000000000002</v>
      </c>
      <c r="M95" s="44">
        <v>0</v>
      </c>
      <c r="N95" s="44">
        <v>2.9904999999999999</v>
      </c>
      <c r="O95" s="44">
        <v>4.5</v>
      </c>
      <c r="P95" s="44" t="s">
        <v>271</v>
      </c>
    </row>
    <row r="96" spans="1:16" hidden="1" outlineLevel="1" collapsed="1">
      <c r="A96" s="8">
        <v>43132</v>
      </c>
      <c r="B96" s="44">
        <v>9.6928000000000001</v>
      </c>
      <c r="C96" s="44">
        <v>5.9767999999999999</v>
      </c>
      <c r="D96" s="44">
        <v>11.9466</v>
      </c>
      <c r="E96" s="44">
        <v>4.8289</v>
      </c>
      <c r="F96" s="44">
        <v>0</v>
      </c>
      <c r="G96" s="44">
        <v>9.9855999999999998</v>
      </c>
      <c r="H96" s="44">
        <v>6.0194999999999999</v>
      </c>
      <c r="I96" s="44">
        <v>12.414300000000001</v>
      </c>
      <c r="J96" s="44">
        <v>5.0712999999999999</v>
      </c>
      <c r="K96" s="44">
        <v>0</v>
      </c>
      <c r="L96" s="44">
        <v>4.0797999999999996</v>
      </c>
      <c r="M96" s="44">
        <v>0.01</v>
      </c>
      <c r="N96" s="44">
        <v>4.2347000000000001</v>
      </c>
      <c r="O96" s="44">
        <v>4.4706999999999999</v>
      </c>
      <c r="P96" s="44" t="s">
        <v>271</v>
      </c>
    </row>
    <row r="97" spans="1:16" hidden="1" outlineLevel="1" collapsed="1">
      <c r="A97" s="8">
        <v>43160</v>
      </c>
      <c r="B97" s="44">
        <v>10.565099999999999</v>
      </c>
      <c r="C97" s="44">
        <v>5.8524000000000003</v>
      </c>
      <c r="D97" s="44">
        <v>12.1805</v>
      </c>
      <c r="E97" s="44">
        <v>6.5068000000000001</v>
      </c>
      <c r="F97" s="44">
        <v>0</v>
      </c>
      <c r="G97" s="44">
        <v>10.7043</v>
      </c>
      <c r="H97" s="44">
        <v>5.8524000000000003</v>
      </c>
      <c r="I97" s="44">
        <v>12.373900000000001</v>
      </c>
      <c r="J97" s="44">
        <v>6.6372999999999998</v>
      </c>
      <c r="K97" s="44">
        <v>0</v>
      </c>
      <c r="L97" s="44">
        <v>3.4371999999999998</v>
      </c>
      <c r="M97" s="44">
        <v>0</v>
      </c>
      <c r="N97" s="44">
        <v>3.3155000000000001</v>
      </c>
      <c r="O97" s="44">
        <v>4</v>
      </c>
      <c r="P97" s="44" t="s">
        <v>271</v>
      </c>
    </row>
    <row r="98" spans="1:16" hidden="1" outlineLevel="1" collapsed="1">
      <c r="A98" s="8">
        <v>43191</v>
      </c>
      <c r="B98" s="44">
        <v>9.6472999999999995</v>
      </c>
      <c r="C98" s="44">
        <v>6.4015000000000004</v>
      </c>
      <c r="D98" s="44">
        <v>12.1472</v>
      </c>
      <c r="E98" s="44">
        <v>0</v>
      </c>
      <c r="F98" s="44">
        <v>0.1</v>
      </c>
      <c r="G98" s="44">
        <v>9.7327999999999992</v>
      </c>
      <c r="H98" s="44">
        <v>6.4015000000000004</v>
      </c>
      <c r="I98" s="44">
        <v>12.353999999999999</v>
      </c>
      <c r="J98" s="44">
        <v>0</v>
      </c>
      <c r="K98" s="44">
        <v>0.1</v>
      </c>
      <c r="L98" s="44">
        <v>3.25</v>
      </c>
      <c r="M98" s="44">
        <v>0</v>
      </c>
      <c r="N98" s="44">
        <v>3.25</v>
      </c>
      <c r="O98" s="44">
        <v>0</v>
      </c>
      <c r="P98" s="44" t="s">
        <v>271</v>
      </c>
    </row>
    <row r="99" spans="1:16" hidden="1" outlineLevel="1" collapsed="1">
      <c r="A99" s="8">
        <v>43221</v>
      </c>
      <c r="B99" s="44">
        <v>11.203799999999999</v>
      </c>
      <c r="C99" s="44">
        <v>6.117</v>
      </c>
      <c r="D99" s="44">
        <v>12.1755</v>
      </c>
      <c r="E99" s="44">
        <v>15.147500000000001</v>
      </c>
      <c r="F99" s="44">
        <v>0</v>
      </c>
      <c r="G99" s="44">
        <v>11.332100000000001</v>
      </c>
      <c r="H99" s="44">
        <v>6.117</v>
      </c>
      <c r="I99" s="44">
        <v>12.3771</v>
      </c>
      <c r="J99" s="44">
        <v>15.1694</v>
      </c>
      <c r="K99" s="44">
        <v>0</v>
      </c>
      <c r="L99" s="44">
        <v>4.2367999999999997</v>
      </c>
      <c r="M99" s="44">
        <v>0</v>
      </c>
      <c r="N99" s="44">
        <v>4.2389000000000001</v>
      </c>
      <c r="O99" s="44">
        <v>4</v>
      </c>
      <c r="P99" s="44" t="s">
        <v>271</v>
      </c>
    </row>
    <row r="100" spans="1:16" hidden="1" outlineLevel="1" collapsed="1">
      <c r="A100" s="8">
        <v>43252</v>
      </c>
      <c r="B100" s="44">
        <v>10.7082</v>
      </c>
      <c r="C100" s="44">
        <v>5.7885999999999997</v>
      </c>
      <c r="D100" s="44">
        <v>11.892899999999999</v>
      </c>
      <c r="E100" s="44">
        <v>15.094900000000001</v>
      </c>
      <c r="F100" s="44">
        <v>0</v>
      </c>
      <c r="G100" s="44">
        <v>11.1721</v>
      </c>
      <c r="H100" s="44">
        <v>5.7885999999999997</v>
      </c>
      <c r="I100" s="44">
        <v>12.7157</v>
      </c>
      <c r="J100" s="44">
        <v>15.094900000000001</v>
      </c>
      <c r="K100" s="44">
        <v>0</v>
      </c>
      <c r="L100" s="44">
        <v>2.8281999999999998</v>
      </c>
      <c r="M100" s="44">
        <v>0</v>
      </c>
      <c r="N100" s="44">
        <v>2.8281999999999998</v>
      </c>
      <c r="O100" s="44">
        <v>0</v>
      </c>
      <c r="P100" s="44" t="s">
        <v>271</v>
      </c>
    </row>
    <row r="101" spans="1:16" hidden="1" outlineLevel="1" collapsed="1">
      <c r="A101" s="8">
        <v>43282</v>
      </c>
      <c r="B101" s="44">
        <v>9.8751999999999995</v>
      </c>
      <c r="C101" s="44">
        <v>6.6891999999999996</v>
      </c>
      <c r="D101" s="44">
        <v>11.9787</v>
      </c>
      <c r="E101" s="44">
        <v>14.6</v>
      </c>
      <c r="F101" s="44">
        <v>0</v>
      </c>
      <c r="G101" s="44">
        <v>10.147399999999999</v>
      </c>
      <c r="H101" s="44">
        <v>6.6931000000000003</v>
      </c>
      <c r="I101" s="44">
        <v>12.5985</v>
      </c>
      <c r="J101" s="44">
        <v>14.6</v>
      </c>
      <c r="K101" s="44">
        <v>0</v>
      </c>
      <c r="L101" s="44">
        <v>2.6575000000000002</v>
      </c>
      <c r="M101" s="44">
        <v>0.01</v>
      </c>
      <c r="N101" s="44">
        <v>2.6745000000000001</v>
      </c>
      <c r="O101" s="44">
        <v>0</v>
      </c>
      <c r="P101" s="44" t="s">
        <v>271</v>
      </c>
    </row>
    <row r="102" spans="1:16" hidden="1" outlineLevel="1" collapsed="1">
      <c r="A102" s="8">
        <v>43313</v>
      </c>
      <c r="B102" s="44">
        <v>10.355700000000001</v>
      </c>
      <c r="C102" s="44">
        <v>6.0686999999999998</v>
      </c>
      <c r="D102" s="44">
        <v>12.4552</v>
      </c>
      <c r="E102" s="44">
        <v>13.4</v>
      </c>
      <c r="F102" s="44">
        <v>0</v>
      </c>
      <c r="G102" s="44">
        <v>10.6233</v>
      </c>
      <c r="H102" s="44">
        <v>6.0796999999999999</v>
      </c>
      <c r="I102" s="44">
        <v>12.955</v>
      </c>
      <c r="J102" s="44">
        <v>13.4</v>
      </c>
      <c r="K102" s="44">
        <v>0</v>
      </c>
      <c r="L102" s="44">
        <v>2.3740999999999999</v>
      </c>
      <c r="M102" s="44">
        <v>0.01</v>
      </c>
      <c r="N102" s="44">
        <v>2.4184999999999999</v>
      </c>
      <c r="O102" s="44">
        <v>0</v>
      </c>
      <c r="P102" s="44" t="s">
        <v>271</v>
      </c>
    </row>
    <row r="103" spans="1:16" hidden="1" outlineLevel="1" collapsed="1">
      <c r="A103" s="8">
        <v>43344</v>
      </c>
      <c r="B103" s="44">
        <v>11.384499999999999</v>
      </c>
      <c r="C103" s="44">
        <v>6.2843999999999998</v>
      </c>
      <c r="D103" s="44">
        <v>13.5486</v>
      </c>
      <c r="E103" s="44">
        <v>0</v>
      </c>
      <c r="F103" s="44">
        <v>0</v>
      </c>
      <c r="G103" s="44">
        <v>11.860099999999999</v>
      </c>
      <c r="H103" s="44">
        <v>6.3368000000000002</v>
      </c>
      <c r="I103" s="44">
        <v>14.364000000000001</v>
      </c>
      <c r="J103" s="44">
        <v>0</v>
      </c>
      <c r="K103" s="44">
        <v>0</v>
      </c>
      <c r="L103" s="44">
        <v>2.8778000000000001</v>
      </c>
      <c r="M103" s="44">
        <v>9.4600000000000004E-2</v>
      </c>
      <c r="N103" s="44">
        <v>3.0156999999999998</v>
      </c>
      <c r="O103" s="44">
        <v>0</v>
      </c>
      <c r="P103" s="44">
        <v>0</v>
      </c>
    </row>
    <row r="104" spans="1:16" hidden="1" outlineLevel="1" collapsed="1">
      <c r="A104" s="8">
        <v>43374</v>
      </c>
      <c r="B104" s="44">
        <v>12.912599999999999</v>
      </c>
      <c r="C104" s="44">
        <v>5.9885999999999999</v>
      </c>
      <c r="D104" s="44">
        <v>15.105600000000001</v>
      </c>
      <c r="E104" s="44">
        <v>0</v>
      </c>
      <c r="F104" s="44">
        <v>0</v>
      </c>
      <c r="G104" s="44">
        <v>12.941800000000001</v>
      </c>
      <c r="H104" s="44">
        <v>6.0446999999999997</v>
      </c>
      <c r="I104" s="44">
        <v>15.105600000000001</v>
      </c>
      <c r="J104" s="44">
        <v>0</v>
      </c>
      <c r="K104" s="44">
        <v>0</v>
      </c>
      <c r="L104" s="44">
        <v>0.1</v>
      </c>
      <c r="M104" s="44">
        <v>0.1</v>
      </c>
      <c r="N104" s="44">
        <v>0</v>
      </c>
      <c r="O104" s="44">
        <v>0</v>
      </c>
      <c r="P104" s="44">
        <v>0</v>
      </c>
    </row>
    <row r="105" spans="1:16" hidden="1" outlineLevel="1" collapsed="1">
      <c r="A105" s="8">
        <v>43405</v>
      </c>
      <c r="B105" s="44">
        <v>13.523300000000001</v>
      </c>
      <c r="C105" s="44">
        <v>6.7034000000000002</v>
      </c>
      <c r="D105" s="44">
        <v>16.2623</v>
      </c>
      <c r="E105" s="44">
        <v>0</v>
      </c>
      <c r="F105" s="44">
        <v>0</v>
      </c>
      <c r="G105" s="44">
        <v>13.6409</v>
      </c>
      <c r="H105" s="44">
        <v>6.7035</v>
      </c>
      <c r="I105" s="44">
        <v>16.468800000000002</v>
      </c>
      <c r="J105" s="44">
        <v>0</v>
      </c>
      <c r="K105" s="44">
        <v>0</v>
      </c>
      <c r="L105" s="44">
        <v>2.4973999999999998</v>
      </c>
      <c r="M105" s="44">
        <v>9.9699999999999997E-2</v>
      </c>
      <c r="N105" s="44">
        <v>2.4984999999999999</v>
      </c>
      <c r="O105" s="44">
        <v>0</v>
      </c>
      <c r="P105" s="44" t="s">
        <v>271</v>
      </c>
    </row>
    <row r="106" spans="1:16" hidden="1" outlineLevel="1" collapsed="1">
      <c r="A106" s="8">
        <v>43435</v>
      </c>
      <c r="B106" s="44">
        <v>13.9069</v>
      </c>
      <c r="C106" s="44">
        <v>5.7664</v>
      </c>
      <c r="D106" s="44">
        <v>16.5183</v>
      </c>
      <c r="E106" s="44">
        <v>0</v>
      </c>
      <c r="F106" s="44">
        <v>0</v>
      </c>
      <c r="G106" s="44">
        <v>14.132099999999999</v>
      </c>
      <c r="H106" s="44">
        <v>5.7664</v>
      </c>
      <c r="I106" s="44">
        <v>16.8964</v>
      </c>
      <c r="J106" s="44">
        <v>0</v>
      </c>
      <c r="K106" s="44">
        <v>0</v>
      </c>
      <c r="L106" s="44">
        <v>3.9401999999999999</v>
      </c>
      <c r="M106" s="44">
        <v>0</v>
      </c>
      <c r="N106" s="44">
        <v>3.9401999999999999</v>
      </c>
      <c r="O106" s="44">
        <v>0</v>
      </c>
      <c r="P106" s="44">
        <v>0</v>
      </c>
    </row>
    <row r="107" spans="1:16" hidden="1" outlineLevel="1" collapsed="1">
      <c r="A107" s="8">
        <v>43466</v>
      </c>
      <c r="B107" s="44">
        <v>13.696899999999999</v>
      </c>
      <c r="C107" s="44">
        <v>7.0758000000000001</v>
      </c>
      <c r="D107" s="44">
        <v>16.0151</v>
      </c>
      <c r="E107" s="44">
        <v>5.0006000000000004</v>
      </c>
      <c r="F107" s="44">
        <v>0</v>
      </c>
      <c r="G107" s="44">
        <v>13.9313</v>
      </c>
      <c r="H107" s="44">
        <v>7.0758000000000001</v>
      </c>
      <c r="I107" s="44">
        <v>16.139800000000001</v>
      </c>
      <c r="J107" s="44">
        <v>13</v>
      </c>
      <c r="K107" s="44">
        <v>0</v>
      </c>
      <c r="L107" s="44">
        <v>4.5970000000000004</v>
      </c>
      <c r="M107" s="44">
        <v>0</v>
      </c>
      <c r="N107" s="44">
        <v>3.6374</v>
      </c>
      <c r="O107" s="44">
        <v>5</v>
      </c>
      <c r="P107" s="44" t="s">
        <v>271</v>
      </c>
    </row>
    <row r="108" spans="1:16" hidden="1" outlineLevel="1" collapsed="1">
      <c r="A108" s="8">
        <v>43497</v>
      </c>
      <c r="B108" s="44">
        <v>14.3726</v>
      </c>
      <c r="C108" s="44">
        <v>7.2069999999999999</v>
      </c>
      <c r="D108" s="44">
        <v>16.002700000000001</v>
      </c>
      <c r="E108" s="44">
        <v>4.9459999999999997</v>
      </c>
      <c r="F108" s="44">
        <v>0</v>
      </c>
      <c r="G108" s="44">
        <v>14.5311</v>
      </c>
      <c r="H108" s="44">
        <v>7.2069999999999999</v>
      </c>
      <c r="I108" s="44">
        <v>16.0974</v>
      </c>
      <c r="J108" s="44">
        <v>0</v>
      </c>
      <c r="K108" s="44">
        <v>0</v>
      </c>
      <c r="L108" s="44">
        <v>4.1486999999999998</v>
      </c>
      <c r="M108" s="44">
        <v>0.01</v>
      </c>
      <c r="N108" s="44">
        <v>2.8654999999999999</v>
      </c>
      <c r="O108" s="44">
        <v>4.9459999999999997</v>
      </c>
      <c r="P108" s="44">
        <v>0</v>
      </c>
    </row>
    <row r="109" spans="1:16" hidden="1" outlineLevel="1" collapsed="1">
      <c r="A109" s="8">
        <v>43525</v>
      </c>
      <c r="B109" s="44">
        <v>14.091900000000001</v>
      </c>
      <c r="C109" s="44">
        <v>7.1083999999999996</v>
      </c>
      <c r="D109" s="44">
        <v>15.883900000000001</v>
      </c>
      <c r="E109" s="44">
        <v>8.2393000000000001</v>
      </c>
      <c r="F109" s="44">
        <v>0</v>
      </c>
      <c r="G109" s="44">
        <v>14.2506</v>
      </c>
      <c r="H109" s="44">
        <v>7.1083999999999996</v>
      </c>
      <c r="I109" s="44">
        <v>16.065300000000001</v>
      </c>
      <c r="J109" s="44">
        <v>8.7026000000000003</v>
      </c>
      <c r="K109" s="44">
        <v>0</v>
      </c>
      <c r="L109" s="44">
        <v>4.12</v>
      </c>
      <c r="M109" s="44">
        <v>0.01</v>
      </c>
      <c r="N109" s="44">
        <v>4</v>
      </c>
      <c r="O109" s="44">
        <v>4.5</v>
      </c>
      <c r="P109" s="44" t="s">
        <v>271</v>
      </c>
    </row>
    <row r="110" spans="1:16" hidden="1" outlineLevel="1" collapsed="1">
      <c r="A110" s="8">
        <v>43556</v>
      </c>
      <c r="B110" s="44">
        <v>13.6921</v>
      </c>
      <c r="C110" s="44">
        <v>5.9767999999999999</v>
      </c>
      <c r="D110" s="44">
        <v>15.315099999999999</v>
      </c>
      <c r="E110" s="44">
        <v>8.7797999999999998</v>
      </c>
      <c r="F110" s="44">
        <v>0</v>
      </c>
      <c r="G110" s="44">
        <v>13.889200000000001</v>
      </c>
      <c r="H110" s="44">
        <v>5.9767999999999999</v>
      </c>
      <c r="I110" s="44">
        <v>15.5975</v>
      </c>
      <c r="J110" s="44">
        <v>8.7797999999999998</v>
      </c>
      <c r="K110" s="44">
        <v>0</v>
      </c>
      <c r="L110" s="44">
        <v>2.5488</v>
      </c>
      <c r="M110" s="44">
        <v>0.01</v>
      </c>
      <c r="N110" s="44">
        <v>2.5488</v>
      </c>
      <c r="O110" s="44">
        <v>0</v>
      </c>
      <c r="P110" s="44">
        <v>0</v>
      </c>
    </row>
    <row r="111" spans="1:16" hidden="1" outlineLevel="1" collapsed="1">
      <c r="A111" s="8">
        <v>43586</v>
      </c>
      <c r="B111" s="44">
        <v>14.4605</v>
      </c>
      <c r="C111" s="44">
        <v>5.1963999999999997</v>
      </c>
      <c r="D111" s="44">
        <v>15.957800000000001</v>
      </c>
      <c r="E111" s="44">
        <v>8.9349000000000007</v>
      </c>
      <c r="F111" s="44">
        <v>0</v>
      </c>
      <c r="G111" s="44">
        <v>14.6798</v>
      </c>
      <c r="H111" s="44">
        <v>5.4176000000000002</v>
      </c>
      <c r="I111" s="44">
        <v>16.169599999999999</v>
      </c>
      <c r="J111" s="44">
        <v>8.9349000000000007</v>
      </c>
      <c r="K111" s="44">
        <v>0</v>
      </c>
      <c r="L111" s="44">
        <v>2.6229</v>
      </c>
      <c r="M111" s="44">
        <v>0.1</v>
      </c>
      <c r="N111" s="44">
        <v>3.3914</v>
      </c>
      <c r="O111" s="44">
        <v>0</v>
      </c>
      <c r="P111" s="44">
        <v>0</v>
      </c>
    </row>
    <row r="112" spans="1:16" hidden="1" outlineLevel="1" collapsed="1">
      <c r="A112" s="8">
        <v>43617</v>
      </c>
      <c r="B112" s="44">
        <v>12.414999999999999</v>
      </c>
      <c r="C112" s="44">
        <v>5.8746</v>
      </c>
      <c r="D112" s="44">
        <v>13.4915</v>
      </c>
      <c r="E112" s="44">
        <v>8.9375999999999998</v>
      </c>
      <c r="F112" s="44">
        <v>0</v>
      </c>
      <c r="G112" s="44">
        <v>13.8835</v>
      </c>
      <c r="H112" s="44">
        <v>5.8746</v>
      </c>
      <c r="I112" s="44">
        <v>15.5023</v>
      </c>
      <c r="J112" s="44">
        <v>8.9375999999999998</v>
      </c>
      <c r="K112" s="44">
        <v>0</v>
      </c>
      <c r="L112" s="44">
        <v>2.1316999999999999</v>
      </c>
      <c r="M112" s="44">
        <v>0.01</v>
      </c>
      <c r="N112" s="44">
        <v>2.1316999999999999</v>
      </c>
      <c r="O112" s="44">
        <v>0</v>
      </c>
      <c r="P112" s="44">
        <v>0</v>
      </c>
    </row>
    <row r="113" spans="1:16" hidden="1" outlineLevel="1" collapsed="1">
      <c r="A113" s="8">
        <v>43647</v>
      </c>
      <c r="B113" s="44">
        <v>12.364800000000001</v>
      </c>
      <c r="C113" s="44">
        <v>5.7500999999999998</v>
      </c>
      <c r="D113" s="44">
        <v>13.2403</v>
      </c>
      <c r="E113" s="44">
        <v>9.0164000000000009</v>
      </c>
      <c r="F113" s="44">
        <v>0</v>
      </c>
      <c r="G113" s="44">
        <v>14.138500000000001</v>
      </c>
      <c r="H113" s="44">
        <v>5.7500999999999998</v>
      </c>
      <c r="I113" s="44">
        <v>15.515499999999999</v>
      </c>
      <c r="J113" s="44">
        <v>9.0164000000000009</v>
      </c>
      <c r="K113" s="44">
        <v>0</v>
      </c>
      <c r="L113" s="44">
        <v>2.3679000000000001</v>
      </c>
      <c r="M113" s="44">
        <v>9.4999999999999998E-3</v>
      </c>
      <c r="N113" s="44">
        <v>2.3679000000000001</v>
      </c>
      <c r="O113" s="44">
        <v>0</v>
      </c>
      <c r="P113" s="44">
        <v>0</v>
      </c>
    </row>
    <row r="114" spans="1:16" hidden="1" outlineLevel="1" collapsed="1">
      <c r="A114" s="8">
        <v>43678</v>
      </c>
      <c r="B114" s="44">
        <v>12.2629</v>
      </c>
      <c r="C114" s="44">
        <v>5.5796999999999999</v>
      </c>
      <c r="D114" s="44">
        <v>13.1736</v>
      </c>
      <c r="E114" s="44">
        <v>8.4193999999999996</v>
      </c>
      <c r="F114" s="44">
        <v>0</v>
      </c>
      <c r="G114" s="44">
        <v>13.799799999999999</v>
      </c>
      <c r="H114" s="44">
        <v>5.5796999999999999</v>
      </c>
      <c r="I114" s="44">
        <v>15.1714</v>
      </c>
      <c r="J114" s="44">
        <v>8.4193999999999996</v>
      </c>
      <c r="K114" s="44">
        <v>0</v>
      </c>
      <c r="L114" s="44">
        <v>2.7829999999999999</v>
      </c>
      <c r="M114" s="44">
        <v>9.4999999999999998E-3</v>
      </c>
      <c r="N114" s="44">
        <v>2.7829999999999999</v>
      </c>
      <c r="O114" s="44">
        <v>0</v>
      </c>
      <c r="P114" s="44">
        <v>0</v>
      </c>
    </row>
    <row r="115" spans="1:16" hidden="1" outlineLevel="1" collapsed="1">
      <c r="A115" s="8">
        <v>43709</v>
      </c>
      <c r="B115" s="44">
        <v>12.3239</v>
      </c>
      <c r="C115" s="44">
        <v>5.9589999999999996</v>
      </c>
      <c r="D115" s="44">
        <v>13.3643</v>
      </c>
      <c r="E115" s="44">
        <v>8.6898</v>
      </c>
      <c r="F115" s="44">
        <v>0</v>
      </c>
      <c r="G115" s="44">
        <v>13.7301</v>
      </c>
      <c r="H115" s="44">
        <v>5.9589999999999996</v>
      </c>
      <c r="I115" s="44">
        <v>15.2376</v>
      </c>
      <c r="J115" s="44">
        <v>8.6898</v>
      </c>
      <c r="K115" s="44">
        <v>0</v>
      </c>
      <c r="L115" s="44">
        <v>2.0167999999999999</v>
      </c>
      <c r="M115" s="44">
        <v>7.1999999999999998E-3</v>
      </c>
      <c r="N115" s="44">
        <v>2.0167999999999999</v>
      </c>
      <c r="O115" s="44">
        <v>0</v>
      </c>
      <c r="P115" s="44">
        <v>0</v>
      </c>
    </row>
    <row r="116" spans="1:16" hidden="1" outlineLevel="1" collapsed="1">
      <c r="A116" s="8">
        <v>43739</v>
      </c>
      <c r="B116" s="44">
        <v>10.8818</v>
      </c>
      <c r="C116" s="44">
        <v>5.5217999999999998</v>
      </c>
      <c r="D116" s="44">
        <v>11.4049</v>
      </c>
      <c r="E116" s="44">
        <v>8.9156999999999993</v>
      </c>
      <c r="F116" s="44">
        <v>0</v>
      </c>
      <c r="G116" s="44">
        <v>13.324299999999999</v>
      </c>
      <c r="H116" s="44">
        <v>5.5217999999999998</v>
      </c>
      <c r="I116" s="44">
        <v>14.3833</v>
      </c>
      <c r="J116" s="44">
        <v>8.9156999999999993</v>
      </c>
      <c r="K116" s="44">
        <v>0</v>
      </c>
      <c r="L116" s="44">
        <v>2.6459999999999999</v>
      </c>
      <c r="M116" s="44">
        <v>1.04E-2</v>
      </c>
      <c r="N116" s="44">
        <v>2.6459999999999999</v>
      </c>
      <c r="O116" s="44">
        <v>0</v>
      </c>
      <c r="P116" s="44">
        <v>0</v>
      </c>
    </row>
    <row r="117" spans="1:16" hidden="1" outlineLevel="1" collapsed="1">
      <c r="A117" s="8">
        <v>43770</v>
      </c>
      <c r="B117" s="44">
        <v>10.261900000000001</v>
      </c>
      <c r="C117" s="44">
        <v>5.4005000000000001</v>
      </c>
      <c r="D117" s="44">
        <v>12.1592</v>
      </c>
      <c r="E117" s="44">
        <v>9</v>
      </c>
      <c r="F117" s="44">
        <v>0</v>
      </c>
      <c r="G117" s="44">
        <v>10.492900000000001</v>
      </c>
      <c r="H117" s="44">
        <v>5.4005000000000001</v>
      </c>
      <c r="I117" s="44">
        <v>12.5776</v>
      </c>
      <c r="J117" s="44">
        <v>9</v>
      </c>
      <c r="K117" s="44">
        <v>0</v>
      </c>
      <c r="L117" s="44">
        <v>2.4</v>
      </c>
      <c r="M117" s="44">
        <v>7.1999999999999998E-3</v>
      </c>
      <c r="N117" s="44">
        <v>2.4</v>
      </c>
      <c r="O117" s="44">
        <v>0</v>
      </c>
      <c r="P117" s="44">
        <v>0</v>
      </c>
    </row>
    <row r="118" spans="1:16" hidden="1" outlineLevel="1" collapsed="1">
      <c r="A118" s="8">
        <v>43800</v>
      </c>
      <c r="B118" s="44">
        <v>8.8143999999999991</v>
      </c>
      <c r="C118" s="44">
        <v>5.5827</v>
      </c>
      <c r="D118" s="44">
        <v>9.7446999999999999</v>
      </c>
      <c r="E118" s="44">
        <v>9</v>
      </c>
      <c r="F118" s="44">
        <v>0</v>
      </c>
      <c r="G118" s="44">
        <v>10.831899999999999</v>
      </c>
      <c r="H118" s="44">
        <v>5.5827</v>
      </c>
      <c r="I118" s="44">
        <v>13.0441</v>
      </c>
      <c r="J118" s="44">
        <v>9</v>
      </c>
      <c r="K118" s="44">
        <v>0</v>
      </c>
      <c r="L118" s="44">
        <v>2.5733000000000001</v>
      </c>
      <c r="M118" s="44">
        <v>7.3000000000000001E-3</v>
      </c>
      <c r="N118" s="44">
        <v>2.5733000000000001</v>
      </c>
      <c r="O118" s="44">
        <v>0</v>
      </c>
      <c r="P118" s="44">
        <v>0</v>
      </c>
    </row>
    <row r="119" spans="1:16" hidden="1" outlineLevel="1" collapsed="1">
      <c r="A119" s="8">
        <v>43831</v>
      </c>
      <c r="B119" s="44">
        <v>10.505699999999999</v>
      </c>
      <c r="C119" s="44">
        <v>5.9012000000000002</v>
      </c>
      <c r="D119" s="44">
        <v>11.1347</v>
      </c>
      <c r="E119" s="44">
        <v>0</v>
      </c>
      <c r="F119" s="44">
        <v>0</v>
      </c>
      <c r="G119" s="44">
        <v>11.233700000000001</v>
      </c>
      <c r="H119" s="44">
        <v>5.9012000000000002</v>
      </c>
      <c r="I119" s="44">
        <v>12.0397</v>
      </c>
      <c r="J119" s="44">
        <v>0</v>
      </c>
      <c r="K119" s="44" t="s">
        <v>271</v>
      </c>
      <c r="L119" s="44">
        <v>2.6335999999999999</v>
      </c>
      <c r="M119" s="44">
        <v>1.04E-2</v>
      </c>
      <c r="N119" s="44">
        <v>2.6335999999999999</v>
      </c>
      <c r="O119" s="44">
        <v>0</v>
      </c>
      <c r="P119" s="44">
        <v>0</v>
      </c>
    </row>
    <row r="120" spans="1:16" hidden="1" outlineLevel="1" collapsed="1">
      <c r="A120" s="8">
        <v>43862</v>
      </c>
      <c r="B120" s="44">
        <v>8.4627999999999997</v>
      </c>
      <c r="C120" s="44">
        <v>5.2518000000000002</v>
      </c>
      <c r="D120" s="44">
        <v>8.8985000000000003</v>
      </c>
      <c r="E120" s="44">
        <v>4.5</v>
      </c>
      <c r="F120" s="44">
        <v>9.9530999999999992</v>
      </c>
      <c r="G120" s="44">
        <v>10.083399999999999</v>
      </c>
      <c r="H120" s="44">
        <v>5.2518000000000002</v>
      </c>
      <c r="I120" s="44">
        <v>10.528499999999999</v>
      </c>
      <c r="J120" s="44">
        <v>0</v>
      </c>
      <c r="K120" s="44">
        <v>11.7</v>
      </c>
      <c r="L120" s="44">
        <v>2.0388000000000002</v>
      </c>
      <c r="M120" s="44">
        <v>7.1000000000000004E-3</v>
      </c>
      <c r="N120" s="44">
        <v>1.3449</v>
      </c>
      <c r="O120" s="44">
        <v>4.5</v>
      </c>
      <c r="P120" s="44">
        <v>2.5</v>
      </c>
    </row>
    <row r="121" spans="1:16" hidden="1" outlineLevel="1" collapsed="1">
      <c r="A121" s="8">
        <v>43891</v>
      </c>
      <c r="B121" s="44">
        <v>8.0612999999999992</v>
      </c>
      <c r="C121" s="44">
        <v>5.4305000000000003</v>
      </c>
      <c r="D121" s="44">
        <v>9.1649999999999991</v>
      </c>
      <c r="E121" s="44">
        <v>2.25</v>
      </c>
      <c r="F121" s="44">
        <v>0</v>
      </c>
      <c r="G121" s="44">
        <v>8.9284999999999997</v>
      </c>
      <c r="H121" s="44">
        <v>5.4305000000000003</v>
      </c>
      <c r="I121" s="44">
        <v>9.7134999999999998</v>
      </c>
      <c r="J121" s="44">
        <v>0</v>
      </c>
      <c r="K121" s="44">
        <v>0</v>
      </c>
      <c r="L121" s="44">
        <v>2.25</v>
      </c>
      <c r="M121" s="44">
        <v>1.24E-2</v>
      </c>
      <c r="N121" s="44">
        <v>2.25</v>
      </c>
      <c r="O121" s="44">
        <v>2.25</v>
      </c>
      <c r="P121" s="44">
        <v>0</v>
      </c>
    </row>
    <row r="122" spans="1:16" hidden="1" outlineLevel="1" collapsed="1">
      <c r="A122" s="8">
        <v>43922</v>
      </c>
      <c r="B122" s="44">
        <v>7.7834000000000003</v>
      </c>
      <c r="C122" s="44">
        <v>5.2202999999999999</v>
      </c>
      <c r="D122" s="44">
        <v>8.5347000000000008</v>
      </c>
      <c r="E122" s="44">
        <v>8.1918000000000006</v>
      </c>
      <c r="F122" s="44">
        <v>0</v>
      </c>
      <c r="G122" s="44">
        <v>8.2779000000000007</v>
      </c>
      <c r="H122" s="44">
        <v>5.2202999999999999</v>
      </c>
      <c r="I122" s="44">
        <v>9.2904999999999998</v>
      </c>
      <c r="J122" s="44">
        <v>8.1918000000000006</v>
      </c>
      <c r="K122" s="44">
        <v>0</v>
      </c>
      <c r="L122" s="44">
        <v>2.6295000000000002</v>
      </c>
      <c r="M122" s="44">
        <v>9.7000000000000003E-3</v>
      </c>
      <c r="N122" s="44">
        <v>2.6295000000000002</v>
      </c>
      <c r="O122" s="44">
        <v>0</v>
      </c>
      <c r="P122" s="44" t="s">
        <v>271</v>
      </c>
    </row>
    <row r="123" spans="1:16" hidden="1" outlineLevel="1" collapsed="1">
      <c r="A123" s="8">
        <v>43952</v>
      </c>
      <c r="B123" s="44">
        <v>7.7248999999999999</v>
      </c>
      <c r="C123" s="44">
        <v>4.8365</v>
      </c>
      <c r="D123" s="44">
        <v>8.5464000000000002</v>
      </c>
      <c r="E123" s="44">
        <v>0</v>
      </c>
      <c r="F123" s="44">
        <v>0</v>
      </c>
      <c r="G123" s="44">
        <v>8.4655000000000005</v>
      </c>
      <c r="H123" s="44">
        <v>4.8365</v>
      </c>
      <c r="I123" s="44">
        <v>9.6834000000000007</v>
      </c>
      <c r="J123" s="44">
        <v>0</v>
      </c>
      <c r="K123" s="44">
        <v>0</v>
      </c>
      <c r="L123" s="44">
        <v>2.2284000000000002</v>
      </c>
      <c r="M123" s="44">
        <v>9.7000000000000003E-3</v>
      </c>
      <c r="N123" s="44">
        <v>2.2284000000000002</v>
      </c>
      <c r="O123" s="44">
        <v>0</v>
      </c>
      <c r="P123" s="44" t="s">
        <v>271</v>
      </c>
    </row>
    <row r="124" spans="1:16" hidden="1" outlineLevel="1" collapsed="1">
      <c r="A124" s="8">
        <v>43983</v>
      </c>
      <c r="B124" s="44">
        <v>7.6043000000000003</v>
      </c>
      <c r="C124" s="44">
        <v>4.6228999999999996</v>
      </c>
      <c r="D124" s="44">
        <v>8.6335999999999995</v>
      </c>
      <c r="E124" s="44">
        <v>4.9465000000000003</v>
      </c>
      <c r="F124" s="44">
        <v>0</v>
      </c>
      <c r="G124" s="44">
        <v>7.6371000000000002</v>
      </c>
      <c r="H124" s="44">
        <v>4.6228999999999996</v>
      </c>
      <c r="I124" s="44">
        <v>8.6876999999999995</v>
      </c>
      <c r="J124" s="44">
        <v>4.9465000000000003</v>
      </c>
      <c r="K124" s="44">
        <v>0</v>
      </c>
      <c r="L124" s="44">
        <v>3</v>
      </c>
      <c r="M124" s="44">
        <v>1.29E-2</v>
      </c>
      <c r="N124" s="44">
        <v>3</v>
      </c>
      <c r="O124" s="44">
        <v>0</v>
      </c>
      <c r="P124" s="44">
        <v>0</v>
      </c>
    </row>
    <row r="125" spans="1:16" hidden="1" outlineLevel="1" collapsed="1">
      <c r="A125" s="8">
        <v>44013</v>
      </c>
      <c r="B125" s="44">
        <v>7.4454000000000002</v>
      </c>
      <c r="C125" s="44">
        <v>3.8450000000000002</v>
      </c>
      <c r="D125" s="44">
        <v>7.7973999999999997</v>
      </c>
      <c r="E125" s="44">
        <v>4.0271999999999997</v>
      </c>
      <c r="F125" s="44">
        <v>11.7</v>
      </c>
      <c r="G125" s="44">
        <v>7.4454000000000002</v>
      </c>
      <c r="H125" s="44">
        <v>3.8450000000000002</v>
      </c>
      <c r="I125" s="44">
        <v>7.7973999999999997</v>
      </c>
      <c r="J125" s="44">
        <v>4.0271999999999997</v>
      </c>
      <c r="K125" s="44">
        <v>11.7</v>
      </c>
      <c r="L125" s="44">
        <v>1.21E-2</v>
      </c>
      <c r="M125" s="44">
        <v>1.21E-2</v>
      </c>
      <c r="N125" s="44">
        <v>0</v>
      </c>
      <c r="O125" s="44">
        <v>0</v>
      </c>
      <c r="P125" s="44">
        <v>0</v>
      </c>
    </row>
    <row r="126" spans="1:16" hidden="1" outlineLevel="1" collapsed="1">
      <c r="A126" s="8">
        <v>44044</v>
      </c>
      <c r="B126" s="44">
        <v>6.4013999999999998</v>
      </c>
      <c r="C126" s="44">
        <v>3.4681000000000002</v>
      </c>
      <c r="D126" s="44">
        <v>6.7058999999999997</v>
      </c>
      <c r="E126" s="44">
        <v>3.2433999999999998</v>
      </c>
      <c r="F126" s="44">
        <v>11.7</v>
      </c>
      <c r="G126" s="44">
        <v>7.0004</v>
      </c>
      <c r="H126" s="44">
        <v>3.4681000000000002</v>
      </c>
      <c r="I126" s="44">
        <v>7.5678000000000001</v>
      </c>
      <c r="J126" s="44">
        <v>3.2433999999999998</v>
      </c>
      <c r="K126" s="44">
        <v>11.7</v>
      </c>
      <c r="L126" s="44">
        <v>2.6124000000000001</v>
      </c>
      <c r="M126" s="44">
        <v>1.21E-2</v>
      </c>
      <c r="N126" s="44">
        <v>2.6124000000000001</v>
      </c>
      <c r="O126" s="44">
        <v>0</v>
      </c>
      <c r="P126" s="44" t="s">
        <v>271</v>
      </c>
    </row>
    <row r="127" spans="1:16" hidden="1" outlineLevel="1" collapsed="1">
      <c r="A127" s="8">
        <v>44075</v>
      </c>
      <c r="B127" s="44">
        <v>4.2957999999999998</v>
      </c>
      <c r="C127" s="44">
        <v>2.8361999999999998</v>
      </c>
      <c r="D127" s="44">
        <v>5.0593000000000004</v>
      </c>
      <c r="E127" s="44">
        <v>3.0545</v>
      </c>
      <c r="F127" s="44">
        <v>0</v>
      </c>
      <c r="G127" s="44">
        <v>4.7268999999999997</v>
      </c>
      <c r="H127" s="44">
        <v>2.8361999999999998</v>
      </c>
      <c r="I127" s="44">
        <v>5.9554999999999998</v>
      </c>
      <c r="J127" s="44">
        <v>3.0545</v>
      </c>
      <c r="K127" s="44">
        <v>0</v>
      </c>
      <c r="L127" s="44">
        <v>1.2712000000000001</v>
      </c>
      <c r="M127" s="44">
        <v>1.2E-2</v>
      </c>
      <c r="N127" s="44">
        <v>1.2712000000000001</v>
      </c>
      <c r="O127" s="44">
        <v>0</v>
      </c>
      <c r="P127" s="44" t="s">
        <v>271</v>
      </c>
    </row>
    <row r="128" spans="1:16" hidden="1" outlineLevel="1" collapsed="1">
      <c r="A128" s="8">
        <v>44105</v>
      </c>
      <c r="B128" s="44">
        <v>5.3003</v>
      </c>
      <c r="C128" s="44">
        <v>2.4399000000000002</v>
      </c>
      <c r="D128" s="44">
        <v>5.8781999999999996</v>
      </c>
      <c r="E128" s="44">
        <v>3.0192000000000001</v>
      </c>
      <c r="F128" s="44">
        <v>11.7</v>
      </c>
      <c r="G128" s="44">
        <v>5.9808000000000003</v>
      </c>
      <c r="H128" s="44">
        <v>2.4399000000000002</v>
      </c>
      <c r="I128" s="44">
        <v>7.0265000000000004</v>
      </c>
      <c r="J128" s="44">
        <v>3.0192000000000001</v>
      </c>
      <c r="K128" s="44">
        <v>11.7</v>
      </c>
      <c r="L128" s="44">
        <v>0.25</v>
      </c>
      <c r="M128" s="44">
        <v>1.2E-2</v>
      </c>
      <c r="N128" s="44">
        <v>0.25</v>
      </c>
      <c r="O128" s="44">
        <v>0</v>
      </c>
      <c r="P128" s="44">
        <v>0</v>
      </c>
    </row>
    <row r="129" spans="1:16" hidden="1" outlineLevel="1" collapsed="1">
      <c r="A129" s="8">
        <v>44136</v>
      </c>
      <c r="B129" s="44">
        <v>4.3106999999999998</v>
      </c>
      <c r="C129" s="44">
        <v>1.2658</v>
      </c>
      <c r="D129" s="44">
        <v>4.9896000000000003</v>
      </c>
      <c r="E129" s="44">
        <v>3.1705000000000001</v>
      </c>
      <c r="F129" s="44">
        <v>0</v>
      </c>
      <c r="G129" s="44">
        <v>4.6959</v>
      </c>
      <c r="H129" s="44">
        <v>1.2658</v>
      </c>
      <c r="I129" s="44">
        <v>5.5938999999999997</v>
      </c>
      <c r="J129" s="44">
        <v>3.1705000000000001</v>
      </c>
      <c r="K129" s="44">
        <v>0</v>
      </c>
      <c r="L129" s="44">
        <v>1.2162999999999999</v>
      </c>
      <c r="M129" s="44">
        <v>1.18E-2</v>
      </c>
      <c r="N129" s="44">
        <v>1.2162999999999999</v>
      </c>
      <c r="O129" s="44">
        <v>0</v>
      </c>
      <c r="P129" s="44">
        <v>0</v>
      </c>
    </row>
    <row r="130" spans="1:16" hidden="1" outlineLevel="1" collapsed="1">
      <c r="A130" s="8">
        <v>44166</v>
      </c>
      <c r="B130" s="44">
        <v>4.0975000000000001</v>
      </c>
      <c r="C130" s="44">
        <v>0.89929999999999999</v>
      </c>
      <c r="D130" s="44">
        <v>4.7069999999999999</v>
      </c>
      <c r="E130" s="44">
        <v>3.3422999999999998</v>
      </c>
      <c r="F130" s="44">
        <v>11.7</v>
      </c>
      <c r="G130" s="44">
        <v>4.6291000000000002</v>
      </c>
      <c r="H130" s="44">
        <v>0.89929999999999999</v>
      </c>
      <c r="I130" s="44">
        <v>5.7840999999999996</v>
      </c>
      <c r="J130" s="44">
        <v>3.3422999999999998</v>
      </c>
      <c r="K130" s="44">
        <v>11.7</v>
      </c>
      <c r="L130" s="44">
        <v>0.30180000000000001</v>
      </c>
      <c r="M130" s="44">
        <v>1.15E-2</v>
      </c>
      <c r="N130" s="44">
        <v>0.30180000000000001</v>
      </c>
      <c r="O130" s="44">
        <v>0</v>
      </c>
      <c r="P130" s="44">
        <v>0</v>
      </c>
    </row>
    <row r="131" spans="1:16" hidden="1" outlineLevel="1" collapsed="1">
      <c r="A131" s="8">
        <v>44197</v>
      </c>
      <c r="B131" s="44">
        <v>4.3905000000000003</v>
      </c>
      <c r="C131" s="44">
        <v>1.0743</v>
      </c>
      <c r="D131" s="44">
        <v>4.7114000000000003</v>
      </c>
      <c r="E131" s="44">
        <v>3.4948000000000001</v>
      </c>
      <c r="F131" s="44">
        <v>11.7</v>
      </c>
      <c r="G131" s="44">
        <v>5.0982000000000003</v>
      </c>
      <c r="H131" s="44">
        <v>1.0743</v>
      </c>
      <c r="I131" s="44">
        <v>5.7853000000000003</v>
      </c>
      <c r="J131" s="44">
        <v>3.4948000000000001</v>
      </c>
      <c r="K131" s="44">
        <v>11.7</v>
      </c>
      <c r="L131" s="44">
        <v>0.5</v>
      </c>
      <c r="M131" s="44">
        <v>1.17E-2</v>
      </c>
      <c r="N131" s="44">
        <v>0.5</v>
      </c>
      <c r="O131" s="44">
        <v>0</v>
      </c>
      <c r="P131" s="44">
        <v>0</v>
      </c>
    </row>
    <row r="132" spans="1:16" hidden="1" outlineLevel="1" collapsed="1">
      <c r="A132" s="8">
        <v>44228</v>
      </c>
      <c r="B132" s="44">
        <v>5.5324</v>
      </c>
      <c r="C132" s="44">
        <v>1.0765</v>
      </c>
      <c r="D132" s="44">
        <v>6.0068999999999999</v>
      </c>
      <c r="E132" s="44">
        <v>3.3814000000000002</v>
      </c>
      <c r="F132" s="44">
        <v>11.7</v>
      </c>
      <c r="G132" s="44">
        <v>5.5446999999999997</v>
      </c>
      <c r="H132" s="44">
        <v>1.0765</v>
      </c>
      <c r="I132" s="44">
        <v>6.0228000000000002</v>
      </c>
      <c r="J132" s="44">
        <v>3.3814000000000002</v>
      </c>
      <c r="K132" s="44">
        <v>11.7</v>
      </c>
      <c r="L132" s="44">
        <v>0.1123</v>
      </c>
      <c r="M132" s="44">
        <v>7.3000000000000001E-3</v>
      </c>
      <c r="N132" s="44">
        <v>0.1123</v>
      </c>
      <c r="O132" s="44">
        <v>0</v>
      </c>
      <c r="P132" s="44">
        <v>0</v>
      </c>
    </row>
    <row r="133" spans="1:16" hidden="1" outlineLevel="1" collapsed="1">
      <c r="A133" s="8">
        <v>44256</v>
      </c>
      <c r="B133" s="44">
        <v>4.7355999999999998</v>
      </c>
      <c r="C133" s="44">
        <v>1.0988</v>
      </c>
      <c r="D133" s="44">
        <v>5.5351999999999997</v>
      </c>
      <c r="E133" s="44">
        <v>3.2471000000000001</v>
      </c>
      <c r="F133" s="44">
        <v>2.5</v>
      </c>
      <c r="G133" s="44">
        <v>4.8769</v>
      </c>
      <c r="H133" s="44">
        <v>1.0988</v>
      </c>
      <c r="I133" s="44">
        <v>5.5351999999999997</v>
      </c>
      <c r="J133" s="44">
        <v>3.2471000000000001</v>
      </c>
      <c r="K133" s="44">
        <v>0</v>
      </c>
      <c r="L133" s="44">
        <v>2.5</v>
      </c>
      <c r="M133" s="44">
        <v>1.2200000000000001E-2</v>
      </c>
      <c r="N133" s="44">
        <v>0</v>
      </c>
      <c r="O133" s="44">
        <v>0</v>
      </c>
      <c r="P133" s="44">
        <v>2.5</v>
      </c>
    </row>
    <row r="134" spans="1:16" hidden="1" outlineLevel="1" collapsed="1">
      <c r="A134" s="8">
        <v>44287</v>
      </c>
      <c r="B134" s="44">
        <v>4.3524000000000003</v>
      </c>
      <c r="C134" s="44">
        <v>1.3459000000000001</v>
      </c>
      <c r="D134" s="44">
        <v>5.2398999999999996</v>
      </c>
      <c r="E134" s="44">
        <v>3.3706</v>
      </c>
      <c r="F134" s="44">
        <v>0</v>
      </c>
      <c r="G134" s="44">
        <v>4.3524000000000003</v>
      </c>
      <c r="H134" s="44">
        <v>1.3459000000000001</v>
      </c>
      <c r="I134" s="44">
        <v>5.2398999999999996</v>
      </c>
      <c r="J134" s="44">
        <v>3.3706</v>
      </c>
      <c r="K134" s="44">
        <v>0</v>
      </c>
      <c r="L134" s="44">
        <v>1.1900000000000001E-2</v>
      </c>
      <c r="M134" s="44">
        <v>1.1900000000000001E-2</v>
      </c>
      <c r="N134" s="44">
        <v>0</v>
      </c>
      <c r="O134" s="44">
        <v>0</v>
      </c>
      <c r="P134" s="44">
        <v>0</v>
      </c>
    </row>
    <row r="135" spans="1:16" hidden="1" outlineLevel="1" collapsed="1">
      <c r="A135" s="8">
        <v>44317</v>
      </c>
      <c r="B135" s="44">
        <v>3.9053</v>
      </c>
      <c r="C135" s="44">
        <v>0.38350000000000001</v>
      </c>
      <c r="D135" s="44">
        <v>4.9702999999999999</v>
      </c>
      <c r="E135" s="44">
        <v>3.6122000000000001</v>
      </c>
      <c r="F135" s="44">
        <v>0</v>
      </c>
      <c r="G135" s="44">
        <v>3.9112</v>
      </c>
      <c r="H135" s="44">
        <v>0.38350000000000001</v>
      </c>
      <c r="I135" s="44">
        <v>4.9806999999999997</v>
      </c>
      <c r="J135" s="44">
        <v>3.6122000000000001</v>
      </c>
      <c r="K135" s="44">
        <v>0</v>
      </c>
      <c r="L135" s="44">
        <v>9.4999999999999998E-3</v>
      </c>
      <c r="M135" s="44">
        <v>1.2E-2</v>
      </c>
      <c r="N135" s="44">
        <v>9.4999999999999998E-3</v>
      </c>
      <c r="O135" s="44">
        <v>0</v>
      </c>
      <c r="P135" s="44">
        <v>0</v>
      </c>
    </row>
    <row r="136" spans="1:16" hidden="1" outlineLevel="1" collapsed="1">
      <c r="A136" s="8">
        <v>44348</v>
      </c>
      <c r="B136" s="44">
        <v>3.8096000000000001</v>
      </c>
      <c r="C136" s="44">
        <v>0.56999999999999995</v>
      </c>
      <c r="D136" s="44">
        <v>4.3697999999999997</v>
      </c>
      <c r="E136" s="44">
        <v>3.0164</v>
      </c>
      <c r="F136" s="44">
        <v>0</v>
      </c>
      <c r="G136" s="44">
        <v>3.8096000000000001</v>
      </c>
      <c r="H136" s="44">
        <v>0.56999999999999995</v>
      </c>
      <c r="I136" s="44">
        <v>4.3697999999999997</v>
      </c>
      <c r="J136" s="44">
        <v>3.0164</v>
      </c>
      <c r="K136" s="44">
        <v>0</v>
      </c>
      <c r="L136" s="44">
        <v>1.23E-2</v>
      </c>
      <c r="M136" s="44">
        <v>1.23E-2</v>
      </c>
      <c r="N136" s="44">
        <v>0</v>
      </c>
      <c r="O136" s="44">
        <v>0</v>
      </c>
      <c r="P136" s="44">
        <v>0</v>
      </c>
    </row>
    <row r="137" spans="1:16" hidden="1" outlineLevel="1" collapsed="1">
      <c r="A137" s="8">
        <v>44378</v>
      </c>
      <c r="B137" s="44">
        <v>3.6400999999999999</v>
      </c>
      <c r="C137" s="44">
        <v>1.2008000000000001</v>
      </c>
      <c r="D137" s="44">
        <v>4.3692000000000002</v>
      </c>
      <c r="E137" s="44">
        <v>2.6741000000000001</v>
      </c>
      <c r="F137" s="44">
        <v>0</v>
      </c>
      <c r="G137" s="44">
        <v>3.6400999999999999</v>
      </c>
      <c r="H137" s="44">
        <v>1.2008000000000001</v>
      </c>
      <c r="I137" s="44">
        <v>4.3692000000000002</v>
      </c>
      <c r="J137" s="44">
        <v>2.6741000000000001</v>
      </c>
      <c r="K137" s="44">
        <v>0</v>
      </c>
      <c r="L137" s="44">
        <v>1.2500000000000001E-2</v>
      </c>
      <c r="M137" s="44">
        <v>1.2500000000000001E-2</v>
      </c>
      <c r="N137" s="44">
        <v>0</v>
      </c>
      <c r="O137" s="44">
        <v>0</v>
      </c>
      <c r="P137" s="44">
        <v>0</v>
      </c>
    </row>
    <row r="138" spans="1:16" hidden="1" outlineLevel="1" collapsed="1">
      <c r="A138" s="8">
        <v>44409</v>
      </c>
      <c r="B138" s="44">
        <v>3.7627000000000002</v>
      </c>
      <c r="C138" s="44">
        <v>1.1397999999999999</v>
      </c>
      <c r="D138" s="44">
        <v>4.6029</v>
      </c>
      <c r="E138" s="44">
        <v>2</v>
      </c>
      <c r="F138" s="44">
        <v>0</v>
      </c>
      <c r="G138" s="44">
        <v>3.7728999999999999</v>
      </c>
      <c r="H138" s="44">
        <v>1.1397999999999999</v>
      </c>
      <c r="I138" s="44">
        <v>4.6199000000000003</v>
      </c>
      <c r="J138" s="44">
        <v>2</v>
      </c>
      <c r="K138" s="44">
        <v>0</v>
      </c>
      <c r="L138" s="44">
        <v>9.4999999999999998E-3</v>
      </c>
      <c r="M138" s="44">
        <v>1.2699999999999999E-2</v>
      </c>
      <c r="N138" s="44">
        <v>9.4999999999999998E-3</v>
      </c>
      <c r="O138" s="44">
        <v>0</v>
      </c>
      <c r="P138" s="44">
        <v>0</v>
      </c>
    </row>
    <row r="139" spans="1:16" hidden="1" outlineLevel="1" collapsed="1">
      <c r="A139" s="8">
        <v>44440</v>
      </c>
      <c r="B139" s="44">
        <v>2.2183000000000002</v>
      </c>
      <c r="C139" s="44">
        <v>0.31069999999999998</v>
      </c>
      <c r="D139" s="44">
        <v>3.9422999999999999</v>
      </c>
      <c r="E139" s="44">
        <v>2</v>
      </c>
      <c r="F139" s="44">
        <v>0.1</v>
      </c>
      <c r="G139" s="44">
        <v>2.2183000000000002</v>
      </c>
      <c r="H139" s="44">
        <v>0.31069999999999998</v>
      </c>
      <c r="I139" s="44">
        <v>3.9422999999999999</v>
      </c>
      <c r="J139" s="44">
        <v>2</v>
      </c>
      <c r="K139" s="44">
        <v>0.1</v>
      </c>
      <c r="L139" s="44">
        <v>1.29E-2</v>
      </c>
      <c r="M139" s="44">
        <v>1.29E-2</v>
      </c>
      <c r="N139" s="44">
        <v>0</v>
      </c>
      <c r="O139" s="44">
        <v>0</v>
      </c>
      <c r="P139" s="44">
        <v>0</v>
      </c>
    </row>
    <row r="140" spans="1:16" hidden="1" outlineLevel="1" collapsed="1">
      <c r="A140" s="8">
        <v>44470</v>
      </c>
      <c r="B140" s="44">
        <v>2.7204999999999999</v>
      </c>
      <c r="C140" s="44">
        <v>0.2823</v>
      </c>
      <c r="D140" s="44">
        <v>3.8319999999999999</v>
      </c>
      <c r="E140" s="44">
        <v>2</v>
      </c>
      <c r="F140" s="44">
        <v>0</v>
      </c>
      <c r="G140" s="44">
        <v>2.7204999999999999</v>
      </c>
      <c r="H140" s="44">
        <v>0.2823</v>
      </c>
      <c r="I140" s="44">
        <v>3.8319999999999999</v>
      </c>
      <c r="J140" s="44">
        <v>2</v>
      </c>
      <c r="K140" s="44">
        <v>0</v>
      </c>
      <c r="L140" s="44">
        <v>1.3100000000000001E-2</v>
      </c>
      <c r="M140" s="44">
        <v>1.3100000000000001E-2</v>
      </c>
      <c r="N140" s="44">
        <v>0</v>
      </c>
      <c r="O140" s="44">
        <v>0</v>
      </c>
      <c r="P140" s="44">
        <v>0</v>
      </c>
    </row>
    <row r="141" spans="1:16" hidden="1" outlineLevel="1" collapsed="1">
      <c r="A141" s="8">
        <v>44501</v>
      </c>
      <c r="B141" s="44">
        <v>2.7235</v>
      </c>
      <c r="C141" s="44">
        <v>0.2465</v>
      </c>
      <c r="D141" s="44">
        <v>3.9853999999999998</v>
      </c>
      <c r="E141" s="44">
        <v>2.0129999999999999</v>
      </c>
      <c r="F141" s="44">
        <v>0</v>
      </c>
      <c r="G141" s="44">
        <v>2.7311999999999999</v>
      </c>
      <c r="H141" s="44">
        <v>0.2465</v>
      </c>
      <c r="I141" s="44">
        <v>4.0038999999999998</v>
      </c>
      <c r="J141" s="44">
        <v>2.0129999999999999</v>
      </c>
      <c r="K141" s="44">
        <v>0</v>
      </c>
      <c r="L141" s="44">
        <v>9.4999999999999998E-3</v>
      </c>
      <c r="M141" s="44">
        <v>1.3100000000000001E-2</v>
      </c>
      <c r="N141" s="44">
        <v>9.4999999999999998E-3</v>
      </c>
      <c r="O141" s="44">
        <v>0</v>
      </c>
      <c r="P141" s="44">
        <v>0</v>
      </c>
    </row>
    <row r="142" spans="1:16" hidden="1" outlineLevel="1" collapsed="1">
      <c r="A142" s="8">
        <v>44531</v>
      </c>
      <c r="B142" s="44">
        <v>3.3214000000000001</v>
      </c>
      <c r="C142" s="44">
        <v>0.314</v>
      </c>
      <c r="D142" s="44">
        <v>4.6413000000000002</v>
      </c>
      <c r="E142" s="44">
        <v>2</v>
      </c>
      <c r="F142" s="44">
        <v>0</v>
      </c>
      <c r="G142" s="44">
        <v>3.3214000000000001</v>
      </c>
      <c r="H142" s="44">
        <v>0.314</v>
      </c>
      <c r="I142" s="44">
        <v>4.6413000000000002</v>
      </c>
      <c r="J142" s="44">
        <v>2</v>
      </c>
      <c r="K142" s="44">
        <v>0</v>
      </c>
      <c r="L142" s="44">
        <v>1.29E-2</v>
      </c>
      <c r="M142" s="44">
        <v>1.29E-2</v>
      </c>
      <c r="N142" s="44">
        <v>0</v>
      </c>
      <c r="O142" s="44">
        <v>0</v>
      </c>
      <c r="P142" s="44">
        <v>0</v>
      </c>
    </row>
    <row r="143" spans="1:16" hidden="1" outlineLevel="1" collapsed="1">
      <c r="A143" s="8">
        <v>44562</v>
      </c>
      <c r="B143" s="44">
        <v>3.2248999999999999</v>
      </c>
      <c r="C143" s="44">
        <v>0.74619999999999997</v>
      </c>
      <c r="D143" s="44">
        <v>4.0963000000000003</v>
      </c>
      <c r="E143" s="44">
        <v>2</v>
      </c>
      <c r="F143" s="44">
        <v>0</v>
      </c>
      <c r="G143" s="44">
        <v>3.2248999999999999</v>
      </c>
      <c r="H143" s="44">
        <v>0.74619999999999997</v>
      </c>
      <c r="I143" s="44">
        <v>4.0963000000000003</v>
      </c>
      <c r="J143" s="44">
        <v>2</v>
      </c>
      <c r="K143" s="44">
        <v>0</v>
      </c>
      <c r="L143" s="44">
        <v>1.2500000000000001E-2</v>
      </c>
      <c r="M143" s="44">
        <v>1.2500000000000001E-2</v>
      </c>
      <c r="N143" s="44">
        <v>0</v>
      </c>
      <c r="O143" s="44">
        <v>0</v>
      </c>
      <c r="P143" s="44" t="s">
        <v>271</v>
      </c>
    </row>
    <row r="144" spans="1:16" hidden="1" outlineLevel="1" collapsed="1">
      <c r="A144" s="8">
        <v>44593</v>
      </c>
      <c r="B144" s="44">
        <v>2.7690999999999999</v>
      </c>
      <c r="C144" s="44">
        <v>0.54779999999999995</v>
      </c>
      <c r="D144" s="44">
        <v>3.7806999999999999</v>
      </c>
      <c r="E144" s="44">
        <v>4.7161999999999997</v>
      </c>
      <c r="F144" s="44">
        <v>0</v>
      </c>
      <c r="G144" s="44">
        <v>2.7690999999999999</v>
      </c>
      <c r="H144" s="44">
        <v>0.54779999999999995</v>
      </c>
      <c r="I144" s="44">
        <v>3.7806999999999999</v>
      </c>
      <c r="J144" s="44">
        <v>4.7161999999999997</v>
      </c>
      <c r="K144" s="44">
        <v>0</v>
      </c>
      <c r="L144" s="44">
        <v>7.4999999999999997E-3</v>
      </c>
      <c r="M144" s="44">
        <v>7.4999999999999997E-3</v>
      </c>
      <c r="N144" s="44">
        <v>0</v>
      </c>
      <c r="O144" s="44">
        <v>0</v>
      </c>
      <c r="P144" s="44" t="s">
        <v>271</v>
      </c>
    </row>
    <row r="145" spans="1:16" hidden="1" outlineLevel="1" collapsed="1">
      <c r="A145" s="8">
        <v>44621</v>
      </c>
      <c r="B145" s="44">
        <v>0.41139999999999999</v>
      </c>
      <c r="C145" s="44">
        <v>0.17610000000000001</v>
      </c>
      <c r="D145" s="44">
        <v>4.3708</v>
      </c>
      <c r="E145" s="44">
        <v>0</v>
      </c>
      <c r="F145" s="44">
        <v>0</v>
      </c>
      <c r="G145" s="44">
        <v>0.41139999999999999</v>
      </c>
      <c r="H145" s="44">
        <v>0.17610000000000001</v>
      </c>
      <c r="I145" s="44">
        <v>4.3708</v>
      </c>
      <c r="J145" s="44">
        <v>0</v>
      </c>
      <c r="K145" s="44">
        <v>0</v>
      </c>
      <c r="L145" s="44">
        <v>1.23E-2</v>
      </c>
      <c r="M145" s="44">
        <v>1.23E-2</v>
      </c>
      <c r="N145" s="44">
        <v>0</v>
      </c>
      <c r="O145" s="44">
        <v>0</v>
      </c>
      <c r="P145" s="44" t="s">
        <v>271</v>
      </c>
    </row>
    <row r="146" spans="1:16" hidden="1" outlineLevel="1" collapsed="1">
      <c r="A146" s="8">
        <v>44652</v>
      </c>
      <c r="B146" s="44">
        <v>5.9843000000000002</v>
      </c>
      <c r="C146" s="44">
        <v>0.2034</v>
      </c>
      <c r="D146" s="44">
        <v>6.3677999999999999</v>
      </c>
      <c r="E146" s="44">
        <v>0</v>
      </c>
      <c r="F146" s="44">
        <v>0</v>
      </c>
      <c r="G146" s="44">
        <v>5.9843000000000002</v>
      </c>
      <c r="H146" s="44">
        <v>0.2034</v>
      </c>
      <c r="I146" s="44">
        <v>6.3677999999999999</v>
      </c>
      <c r="J146" s="44">
        <v>0</v>
      </c>
      <c r="K146" s="44">
        <v>0</v>
      </c>
      <c r="L146" s="44">
        <v>1.3100000000000001E-2</v>
      </c>
      <c r="M146" s="44">
        <v>1.3100000000000001E-2</v>
      </c>
      <c r="N146" s="44">
        <v>0</v>
      </c>
      <c r="O146" s="44">
        <v>0</v>
      </c>
      <c r="P146" s="44">
        <v>0</v>
      </c>
    </row>
    <row r="147" spans="1:16" hidden="1" outlineLevel="1" collapsed="1">
      <c r="A147" s="8">
        <v>44682</v>
      </c>
      <c r="B147" s="44">
        <v>5.5145999999999997</v>
      </c>
      <c r="C147" s="44">
        <v>0.15740000000000001</v>
      </c>
      <c r="D147" s="44">
        <v>6.7522000000000002</v>
      </c>
      <c r="E147" s="44">
        <v>0</v>
      </c>
      <c r="F147" s="44">
        <v>0</v>
      </c>
      <c r="G147" s="44">
        <v>5.5145999999999997</v>
      </c>
      <c r="H147" s="44">
        <v>0.15740000000000001</v>
      </c>
      <c r="I147" s="44">
        <v>6.7522000000000002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 t="s">
        <v>271</v>
      </c>
    </row>
    <row r="148" spans="1:16" hidden="1" outlineLevel="1" collapsed="1">
      <c r="A148" s="8">
        <v>44713</v>
      </c>
      <c r="B148" s="44">
        <v>8.7887000000000004</v>
      </c>
      <c r="C148" s="44">
        <v>0.29820000000000002</v>
      </c>
      <c r="D148" s="44">
        <v>10.3041</v>
      </c>
      <c r="E148" s="44">
        <v>0</v>
      </c>
      <c r="F148" s="44">
        <v>0</v>
      </c>
      <c r="G148" s="44">
        <v>8.7887000000000004</v>
      </c>
      <c r="H148" s="44">
        <v>0.29820000000000002</v>
      </c>
      <c r="I148" s="44">
        <v>10.3041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 t="s">
        <v>271</v>
      </c>
    </row>
    <row r="149" spans="1:16" hidden="1" outlineLevel="1" collapsed="1">
      <c r="A149" s="8">
        <v>44743</v>
      </c>
      <c r="B149" s="44">
        <v>10.2783</v>
      </c>
      <c r="C149" s="44">
        <v>2</v>
      </c>
      <c r="D149" s="44">
        <v>10.286099999999999</v>
      </c>
      <c r="E149" s="44">
        <v>0</v>
      </c>
      <c r="F149" s="44">
        <v>0</v>
      </c>
      <c r="G149" s="44">
        <v>10.2783</v>
      </c>
      <c r="H149" s="44">
        <v>2</v>
      </c>
      <c r="I149" s="44">
        <v>10.286099999999999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 t="s">
        <v>271</v>
      </c>
    </row>
    <row r="150" spans="1:16" hidden="1" outlineLevel="1" collapsed="1">
      <c r="A150" s="8">
        <v>44774</v>
      </c>
      <c r="B150" s="44">
        <v>9.6340000000000003</v>
      </c>
      <c r="C150" s="44">
        <v>0.32400000000000001</v>
      </c>
      <c r="D150" s="44">
        <v>11.195499999999999</v>
      </c>
      <c r="E150" s="44">
        <v>0</v>
      </c>
      <c r="F150" s="44">
        <v>0</v>
      </c>
      <c r="G150" s="44">
        <v>9.6340000000000003</v>
      </c>
      <c r="H150" s="44">
        <v>0.32400000000000001</v>
      </c>
      <c r="I150" s="44">
        <v>11.195499999999999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 t="s">
        <v>271</v>
      </c>
    </row>
    <row r="151" spans="1:16" hidden="1" outlineLevel="1" collapsed="1">
      <c r="A151" s="8">
        <v>44805</v>
      </c>
      <c r="B151" s="44">
        <v>7.8872999999999998</v>
      </c>
      <c r="C151" s="44">
        <v>0.1108</v>
      </c>
      <c r="D151" s="44">
        <v>9.9423999999999992</v>
      </c>
      <c r="E151" s="44">
        <v>0</v>
      </c>
      <c r="F151" s="44">
        <v>0</v>
      </c>
      <c r="G151" s="44">
        <v>7.8872999999999998</v>
      </c>
      <c r="H151" s="44">
        <v>0.1108</v>
      </c>
      <c r="I151" s="44">
        <v>9.9423999999999992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 t="s">
        <v>271</v>
      </c>
    </row>
    <row r="152" spans="1:16" hidden="1" outlineLevel="1" collapsed="1">
      <c r="A152" s="8">
        <v>44835</v>
      </c>
      <c r="B152" s="44">
        <v>7.2633999999999999</v>
      </c>
      <c r="C152" s="44">
        <v>0.1221</v>
      </c>
      <c r="D152" s="44">
        <v>8.1870999999999992</v>
      </c>
      <c r="E152" s="44">
        <v>0</v>
      </c>
      <c r="F152" s="44">
        <v>0</v>
      </c>
      <c r="G152" s="44">
        <v>7.2633999999999999</v>
      </c>
      <c r="H152" s="44">
        <v>0.1221</v>
      </c>
      <c r="I152" s="44">
        <v>8.1870999999999992</v>
      </c>
      <c r="J152" s="44">
        <v>0</v>
      </c>
      <c r="K152" s="44">
        <v>0</v>
      </c>
      <c r="L152" s="44">
        <v>0</v>
      </c>
      <c r="M152" s="44" t="s">
        <v>271</v>
      </c>
      <c r="N152" s="44">
        <v>0</v>
      </c>
      <c r="O152" s="44">
        <v>0</v>
      </c>
      <c r="P152" s="44" t="s">
        <v>271</v>
      </c>
    </row>
    <row r="153" spans="1:16" hidden="1" outlineLevel="1" collapsed="1">
      <c r="A153" s="8">
        <v>44866</v>
      </c>
      <c r="B153" s="44">
        <v>4.8419999999999996</v>
      </c>
      <c r="C153" s="44">
        <v>0.1133</v>
      </c>
      <c r="D153" s="44">
        <v>9.8467000000000002</v>
      </c>
      <c r="E153" s="44">
        <v>0</v>
      </c>
      <c r="F153" s="44">
        <v>0</v>
      </c>
      <c r="G153" s="44">
        <v>4.8419999999999996</v>
      </c>
      <c r="H153" s="44">
        <v>0.1133</v>
      </c>
      <c r="I153" s="44">
        <v>9.8467000000000002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 t="s">
        <v>271</v>
      </c>
      <c r="P153" s="44" t="s">
        <v>271</v>
      </c>
    </row>
    <row r="154" spans="1:16" hidden="1" outlineLevel="1" collapsed="1">
      <c r="A154" s="8">
        <v>44896</v>
      </c>
      <c r="B154" s="44">
        <v>2.544</v>
      </c>
      <c r="C154" s="44">
        <v>0.126</v>
      </c>
      <c r="D154" s="44">
        <v>3.2391000000000001</v>
      </c>
      <c r="E154" s="44">
        <v>0</v>
      </c>
      <c r="F154" s="44">
        <v>0</v>
      </c>
      <c r="G154" s="44">
        <v>2.544</v>
      </c>
      <c r="H154" s="44">
        <v>0.126</v>
      </c>
      <c r="I154" s="44">
        <v>3.2391000000000001</v>
      </c>
      <c r="J154" s="44">
        <v>0</v>
      </c>
      <c r="K154" s="44">
        <v>0</v>
      </c>
      <c r="L154" s="44">
        <v>0</v>
      </c>
      <c r="M154" s="44" t="s">
        <v>271</v>
      </c>
      <c r="N154" s="44">
        <v>0</v>
      </c>
      <c r="O154" s="44" t="s">
        <v>271</v>
      </c>
      <c r="P154" s="44" t="s">
        <v>271</v>
      </c>
    </row>
    <row r="155" spans="1:16" hidden="1" outlineLevel="1" collapsed="1">
      <c r="A155" s="8">
        <v>44927</v>
      </c>
      <c r="B155" s="44">
        <v>0.15640000000000001</v>
      </c>
      <c r="C155" s="44">
        <v>0.13400000000000001</v>
      </c>
      <c r="D155" s="44">
        <v>2.2498</v>
      </c>
      <c r="E155" s="44">
        <v>0</v>
      </c>
      <c r="F155" s="44">
        <v>0</v>
      </c>
      <c r="G155" s="44">
        <v>0.15640000000000001</v>
      </c>
      <c r="H155" s="44">
        <v>0.13400000000000001</v>
      </c>
      <c r="I155" s="44">
        <v>2.2498</v>
      </c>
      <c r="J155" s="44">
        <v>0</v>
      </c>
      <c r="K155" s="44">
        <v>0</v>
      </c>
      <c r="L155" s="44">
        <v>0</v>
      </c>
      <c r="M155" s="44" t="s">
        <v>271</v>
      </c>
      <c r="N155" s="44">
        <v>0</v>
      </c>
      <c r="O155" s="44" t="s">
        <v>271</v>
      </c>
      <c r="P155" s="44" t="s">
        <v>271</v>
      </c>
    </row>
    <row r="156" spans="1:16" hidden="1" outlineLevel="1" collapsed="1">
      <c r="A156" s="8">
        <v>44958</v>
      </c>
      <c r="B156" s="44">
        <v>3.1339999999999999</v>
      </c>
      <c r="C156" s="44">
        <v>0.18579999999999999</v>
      </c>
      <c r="D156" s="44">
        <v>3.4723000000000002</v>
      </c>
      <c r="E156" s="44">
        <v>0</v>
      </c>
      <c r="F156" s="44">
        <v>0</v>
      </c>
      <c r="G156" s="44">
        <v>3.1339999999999999</v>
      </c>
      <c r="H156" s="44">
        <v>0.18579999999999999</v>
      </c>
      <c r="I156" s="44">
        <v>3.4723000000000002</v>
      </c>
      <c r="J156" s="44">
        <v>0</v>
      </c>
      <c r="K156" s="44">
        <v>0</v>
      </c>
      <c r="L156" s="44">
        <v>0</v>
      </c>
      <c r="M156" s="44" t="s">
        <v>271</v>
      </c>
      <c r="N156" s="44">
        <v>0</v>
      </c>
      <c r="O156" s="44">
        <v>0</v>
      </c>
      <c r="P156" s="44" t="s">
        <v>271</v>
      </c>
    </row>
    <row r="157" spans="1:16" hidden="1" outlineLevel="1" collapsed="1">
      <c r="A157" s="8">
        <v>44986</v>
      </c>
      <c r="B157" s="44">
        <v>1.3078000000000001</v>
      </c>
      <c r="C157" s="44">
        <v>0.1275</v>
      </c>
      <c r="D157" s="44">
        <v>2.9889999999999999</v>
      </c>
      <c r="E157" s="44">
        <v>0</v>
      </c>
      <c r="F157" s="44">
        <v>0</v>
      </c>
      <c r="G157" s="44">
        <v>1.3078000000000001</v>
      </c>
      <c r="H157" s="44">
        <v>0.1275</v>
      </c>
      <c r="I157" s="44">
        <v>2.9889999999999999</v>
      </c>
      <c r="J157" s="44">
        <v>0</v>
      </c>
      <c r="K157" s="44">
        <v>0</v>
      </c>
      <c r="L157" s="44">
        <v>0</v>
      </c>
      <c r="M157" s="44" t="s">
        <v>271</v>
      </c>
      <c r="N157" s="44">
        <v>0</v>
      </c>
      <c r="O157" s="44">
        <v>0</v>
      </c>
      <c r="P157" s="44" t="s">
        <v>271</v>
      </c>
    </row>
    <row r="158" spans="1:16" hidden="1" outlineLevel="1" collapsed="1">
      <c r="A158" s="8">
        <v>45017</v>
      </c>
      <c r="B158" s="44">
        <v>0.35560000000000003</v>
      </c>
      <c r="C158" s="44">
        <v>0.1822</v>
      </c>
      <c r="D158" s="44">
        <v>2.25</v>
      </c>
      <c r="E158" s="44">
        <v>0</v>
      </c>
      <c r="F158" s="44">
        <v>0</v>
      </c>
      <c r="G158" s="44">
        <v>0.35560000000000003</v>
      </c>
      <c r="H158" s="44">
        <v>0.1822</v>
      </c>
      <c r="I158" s="44">
        <v>2.25</v>
      </c>
      <c r="J158" s="44">
        <v>0</v>
      </c>
      <c r="K158" s="44">
        <v>0</v>
      </c>
      <c r="L158" s="44">
        <v>0</v>
      </c>
      <c r="M158" s="44" t="s">
        <v>271</v>
      </c>
      <c r="N158" s="44">
        <v>0</v>
      </c>
      <c r="O158" s="44" t="s">
        <v>271</v>
      </c>
      <c r="P158" s="44" t="s">
        <v>271</v>
      </c>
    </row>
    <row r="159" spans="1:16" hidden="1" outlineLevel="1" collapsed="1">
      <c r="A159" s="8">
        <v>45047</v>
      </c>
      <c r="B159" s="44">
        <v>5.6646000000000001</v>
      </c>
      <c r="C159" s="44">
        <v>0.1149</v>
      </c>
      <c r="D159" s="44">
        <v>6.5122999999999998</v>
      </c>
      <c r="E159" s="44">
        <v>0</v>
      </c>
      <c r="F159" s="44">
        <v>0</v>
      </c>
      <c r="G159" s="44">
        <v>5.6646000000000001</v>
      </c>
      <c r="H159" s="44">
        <v>0.1149</v>
      </c>
      <c r="I159" s="44">
        <v>6.5122999999999998</v>
      </c>
      <c r="J159" s="44">
        <v>0</v>
      </c>
      <c r="K159" s="44">
        <v>0</v>
      </c>
      <c r="L159" s="44">
        <v>0</v>
      </c>
      <c r="M159" s="44" t="s">
        <v>271</v>
      </c>
      <c r="N159" s="44">
        <v>0</v>
      </c>
      <c r="O159" s="44">
        <v>0</v>
      </c>
      <c r="P159" s="44">
        <v>0</v>
      </c>
    </row>
    <row r="160" spans="1:16" hidden="1" outlineLevel="1" collapsed="1">
      <c r="A160" s="8">
        <v>45078</v>
      </c>
      <c r="B160" s="44">
        <v>5.9149000000000003</v>
      </c>
      <c r="C160" s="44">
        <v>0.1429</v>
      </c>
      <c r="D160" s="44">
        <v>6.7461000000000002</v>
      </c>
      <c r="E160" s="44">
        <v>0</v>
      </c>
      <c r="F160" s="44">
        <v>0</v>
      </c>
      <c r="G160" s="44">
        <v>5.9149000000000003</v>
      </c>
      <c r="H160" s="44">
        <v>0.1429</v>
      </c>
      <c r="I160" s="44">
        <v>6.7461000000000002</v>
      </c>
      <c r="J160" s="44">
        <v>0</v>
      </c>
      <c r="K160" s="44">
        <v>0</v>
      </c>
      <c r="L160" s="44">
        <v>0</v>
      </c>
      <c r="M160" s="44" t="s">
        <v>271</v>
      </c>
      <c r="N160" s="44">
        <v>0</v>
      </c>
      <c r="O160" s="44">
        <v>0</v>
      </c>
      <c r="P160" s="44" t="s">
        <v>271</v>
      </c>
    </row>
    <row r="161" spans="1:16" hidden="1" outlineLevel="1" collapsed="1">
      <c r="A161" s="8">
        <v>45108</v>
      </c>
      <c r="B161" s="44">
        <v>5.7404000000000002</v>
      </c>
      <c r="C161" s="44">
        <v>0.13739999999999999</v>
      </c>
      <c r="D161" s="44">
        <v>6.4306000000000001</v>
      </c>
      <c r="E161" s="44">
        <v>3.8854000000000002</v>
      </c>
      <c r="F161" s="44">
        <v>5.1463000000000001</v>
      </c>
      <c r="G161" s="44">
        <v>5.7786</v>
      </c>
      <c r="H161" s="44">
        <v>0.13739999999999999</v>
      </c>
      <c r="I161" s="44">
        <v>6.4306000000000001</v>
      </c>
      <c r="J161" s="44">
        <v>3.8854000000000002</v>
      </c>
      <c r="K161" s="44">
        <v>5.2614000000000001</v>
      </c>
      <c r="L161" s="44">
        <v>0.01</v>
      </c>
      <c r="M161" s="44">
        <v>0</v>
      </c>
      <c r="N161" s="44">
        <v>0</v>
      </c>
      <c r="O161" s="44">
        <v>0</v>
      </c>
      <c r="P161" s="44">
        <v>0.01</v>
      </c>
    </row>
    <row r="162" spans="1:16" hidden="1" outlineLevel="1" collapsed="1">
      <c r="A162" s="8">
        <v>45139</v>
      </c>
      <c r="B162" s="44">
        <v>4.0290999999999997</v>
      </c>
      <c r="C162" s="44">
        <v>0.1411</v>
      </c>
      <c r="D162" s="44">
        <v>6.6176000000000004</v>
      </c>
      <c r="E162" s="44">
        <v>0</v>
      </c>
      <c r="F162" s="44">
        <v>0</v>
      </c>
      <c r="G162" s="44">
        <v>4.0290999999999997</v>
      </c>
      <c r="H162" s="44">
        <v>0.1411</v>
      </c>
      <c r="I162" s="44">
        <v>6.6176000000000004</v>
      </c>
      <c r="J162" s="44">
        <v>0</v>
      </c>
      <c r="K162" s="44">
        <v>0</v>
      </c>
      <c r="L162" s="44">
        <v>0</v>
      </c>
      <c r="M162" s="44" t="s">
        <v>271</v>
      </c>
      <c r="N162" s="44">
        <v>0</v>
      </c>
      <c r="O162" s="44" t="s">
        <v>271</v>
      </c>
      <c r="P162" s="44" t="s">
        <v>271</v>
      </c>
    </row>
    <row r="163" spans="1:16" hidden="1" outlineLevel="1" collapsed="1">
      <c r="A163" s="8">
        <v>45170</v>
      </c>
      <c r="B163" s="44">
        <v>2.9304000000000001</v>
      </c>
      <c r="C163" s="44">
        <v>0.13250000000000001</v>
      </c>
      <c r="D163" s="44">
        <v>3.4121000000000001</v>
      </c>
      <c r="E163" s="44">
        <v>0</v>
      </c>
      <c r="F163" s="44">
        <v>0</v>
      </c>
      <c r="G163" s="44">
        <v>2.9304000000000001</v>
      </c>
      <c r="H163" s="44">
        <v>0.13250000000000001</v>
      </c>
      <c r="I163" s="44">
        <v>3.4121000000000001</v>
      </c>
      <c r="J163" s="44">
        <v>0</v>
      </c>
      <c r="K163" s="44">
        <v>0</v>
      </c>
      <c r="L163" s="44">
        <v>0</v>
      </c>
      <c r="M163" s="44" t="s">
        <v>271</v>
      </c>
      <c r="N163" s="44">
        <v>0</v>
      </c>
      <c r="O163" s="44">
        <v>0</v>
      </c>
      <c r="P163" s="44" t="s">
        <v>271</v>
      </c>
    </row>
    <row r="164" spans="1:16" hidden="1" outlineLevel="1" collapsed="1">
      <c r="A164" s="8">
        <v>45200</v>
      </c>
      <c r="B164" s="44">
        <v>3.0305</v>
      </c>
      <c r="C164" s="44">
        <v>0</v>
      </c>
      <c r="D164" s="44">
        <v>3.0305</v>
      </c>
      <c r="E164" s="44">
        <v>0</v>
      </c>
      <c r="F164" s="44">
        <v>0</v>
      </c>
      <c r="G164" s="44">
        <v>3.0305</v>
      </c>
      <c r="H164" s="44">
        <v>0</v>
      </c>
      <c r="I164" s="44">
        <v>3.0305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 t="s">
        <v>271</v>
      </c>
    </row>
    <row r="165" spans="1:16" collapsed="1">
      <c r="A165" s="8">
        <v>45231</v>
      </c>
      <c r="B165" s="44">
        <v>6.5155000000000003</v>
      </c>
      <c r="C165" s="44">
        <v>0</v>
      </c>
      <c r="D165" s="44">
        <v>6.5155000000000003</v>
      </c>
      <c r="E165" s="44">
        <v>0</v>
      </c>
      <c r="F165" s="44">
        <v>0</v>
      </c>
      <c r="G165" s="44">
        <v>6.5155000000000003</v>
      </c>
      <c r="H165" s="44">
        <v>0</v>
      </c>
      <c r="I165" s="44">
        <v>6.5155000000000003</v>
      </c>
      <c r="J165" s="44">
        <v>0</v>
      </c>
      <c r="K165" s="44">
        <v>0</v>
      </c>
      <c r="L165" s="44">
        <v>0</v>
      </c>
      <c r="M165" s="44" t="s">
        <v>271</v>
      </c>
      <c r="N165" s="44">
        <v>0</v>
      </c>
      <c r="O165" s="44">
        <v>0</v>
      </c>
      <c r="P165" s="44" t="s">
        <v>271</v>
      </c>
    </row>
    <row r="166" spans="1:16">
      <c r="A166" s="8">
        <v>45261</v>
      </c>
      <c r="B166" s="44">
        <v>5.5071000000000003</v>
      </c>
      <c r="C166" s="44">
        <v>0</v>
      </c>
      <c r="D166" s="44">
        <v>5.5071000000000003</v>
      </c>
      <c r="E166" s="44">
        <v>0</v>
      </c>
      <c r="F166" s="44">
        <v>0</v>
      </c>
      <c r="G166" s="44">
        <v>5.5071000000000003</v>
      </c>
      <c r="H166" s="44">
        <v>0</v>
      </c>
      <c r="I166" s="44">
        <v>5.5071000000000003</v>
      </c>
      <c r="J166" s="44">
        <v>0</v>
      </c>
      <c r="K166" s="44">
        <v>0</v>
      </c>
      <c r="L166" s="44">
        <v>0</v>
      </c>
      <c r="M166" s="44" t="s">
        <v>271</v>
      </c>
      <c r="N166" s="44">
        <v>0</v>
      </c>
      <c r="O166" s="44">
        <v>0</v>
      </c>
      <c r="P166" s="44" t="s">
        <v>271</v>
      </c>
    </row>
    <row r="167" spans="1:16">
      <c r="A167" s="8">
        <v>45292</v>
      </c>
      <c r="B167" s="44">
        <v>2.8218000000000001</v>
      </c>
      <c r="C167" s="44">
        <v>0</v>
      </c>
      <c r="D167" s="44">
        <v>2.8218000000000001</v>
      </c>
      <c r="E167" s="44">
        <v>0</v>
      </c>
      <c r="F167" s="44">
        <v>0</v>
      </c>
      <c r="G167" s="44">
        <v>2.8218000000000001</v>
      </c>
      <c r="H167" s="44">
        <v>0</v>
      </c>
      <c r="I167" s="44">
        <v>2.8218000000000001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 t="s">
        <v>271</v>
      </c>
    </row>
    <row r="168" spans="1:16">
      <c r="A168" s="8">
        <v>45323</v>
      </c>
      <c r="B168" s="44">
        <v>6.6474000000000002</v>
      </c>
      <c r="C168" s="44">
        <v>0</v>
      </c>
      <c r="D168" s="44">
        <v>6.6474000000000002</v>
      </c>
      <c r="E168" s="44">
        <v>0</v>
      </c>
      <c r="F168" s="44">
        <v>0</v>
      </c>
      <c r="G168" s="44">
        <v>6.6474000000000002</v>
      </c>
      <c r="H168" s="44">
        <v>0</v>
      </c>
      <c r="I168" s="44">
        <v>6.6474000000000002</v>
      </c>
      <c r="J168" s="44">
        <v>0</v>
      </c>
      <c r="K168" s="44">
        <v>0</v>
      </c>
      <c r="L168" s="44">
        <v>0</v>
      </c>
      <c r="M168" s="44" t="s">
        <v>271</v>
      </c>
      <c r="N168" s="44">
        <v>0</v>
      </c>
      <c r="O168" s="44">
        <v>0</v>
      </c>
      <c r="P168" s="44" t="s">
        <v>271</v>
      </c>
    </row>
    <row r="169" spans="1:16">
      <c r="A169" s="8">
        <v>45352</v>
      </c>
      <c r="B169" s="44">
        <v>3.4857999999999998</v>
      </c>
      <c r="C169" s="44">
        <v>0</v>
      </c>
      <c r="D169" s="44">
        <v>3.4857999999999998</v>
      </c>
      <c r="E169" s="44">
        <v>0</v>
      </c>
      <c r="F169" s="44">
        <v>0</v>
      </c>
      <c r="G169" s="44">
        <v>3.4857999999999998</v>
      </c>
      <c r="H169" s="44">
        <v>0</v>
      </c>
      <c r="I169" s="44">
        <v>3.4857999999999998</v>
      </c>
      <c r="J169" s="44">
        <v>0</v>
      </c>
      <c r="K169" s="44">
        <v>0</v>
      </c>
      <c r="L169" s="44">
        <v>0</v>
      </c>
      <c r="M169" s="44" t="s">
        <v>271</v>
      </c>
      <c r="N169" s="44">
        <v>0</v>
      </c>
      <c r="O169" s="44">
        <v>0</v>
      </c>
      <c r="P169" s="44" t="s">
        <v>271</v>
      </c>
    </row>
    <row r="170" spans="1:16">
      <c r="A170" s="8">
        <v>45383</v>
      </c>
      <c r="B170" s="44">
        <v>1.9479</v>
      </c>
      <c r="C170" s="44">
        <v>0</v>
      </c>
      <c r="D170" s="44">
        <v>1.9479</v>
      </c>
      <c r="E170" s="44">
        <v>0</v>
      </c>
      <c r="F170" s="44">
        <v>0</v>
      </c>
      <c r="G170" s="44">
        <v>1.9479</v>
      </c>
      <c r="H170" s="44">
        <v>0</v>
      </c>
      <c r="I170" s="44">
        <v>1.9479</v>
      </c>
      <c r="J170" s="44">
        <v>0</v>
      </c>
      <c r="K170" s="44">
        <v>0</v>
      </c>
      <c r="L170" s="44">
        <v>0</v>
      </c>
      <c r="M170" s="44" t="s">
        <v>271</v>
      </c>
      <c r="N170" s="44">
        <v>0</v>
      </c>
      <c r="O170" s="44">
        <v>0</v>
      </c>
      <c r="P170" s="44" t="s">
        <v>271</v>
      </c>
    </row>
    <row r="171" spans="1:16">
      <c r="A171" s="8">
        <v>45413</v>
      </c>
      <c r="B171" s="44">
        <v>6.5174000000000003</v>
      </c>
      <c r="C171" s="44">
        <v>0</v>
      </c>
      <c r="D171" s="44">
        <v>6.5174000000000003</v>
      </c>
      <c r="E171" s="44">
        <v>0</v>
      </c>
      <c r="F171" s="44">
        <v>0</v>
      </c>
      <c r="G171" s="44">
        <v>6.5174000000000003</v>
      </c>
      <c r="H171" s="44">
        <v>0</v>
      </c>
      <c r="I171" s="44">
        <v>6.5174000000000003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 t="s">
        <v>271</v>
      </c>
    </row>
    <row r="172" spans="1:16">
      <c r="A172" s="8">
        <v>45444</v>
      </c>
      <c r="B172" s="44">
        <v>0.1153</v>
      </c>
      <c r="C172" s="44">
        <v>0</v>
      </c>
      <c r="D172" s="44">
        <v>0.1153</v>
      </c>
      <c r="E172" s="44">
        <v>0</v>
      </c>
      <c r="F172" s="44">
        <v>0</v>
      </c>
      <c r="G172" s="44">
        <v>0.1153</v>
      </c>
      <c r="H172" s="44">
        <v>0</v>
      </c>
      <c r="I172" s="44">
        <v>0.1153</v>
      </c>
      <c r="J172" s="44">
        <v>0</v>
      </c>
      <c r="K172" s="44">
        <v>0</v>
      </c>
      <c r="L172" s="44">
        <v>0</v>
      </c>
      <c r="M172" s="44" t="s">
        <v>271</v>
      </c>
      <c r="N172" s="44">
        <v>0</v>
      </c>
      <c r="O172" s="44">
        <v>0</v>
      </c>
      <c r="P172" s="44" t="s">
        <v>271</v>
      </c>
    </row>
    <row r="173" spans="1:16">
      <c r="A173" s="8">
        <v>45474</v>
      </c>
      <c r="B173" s="44">
        <v>1.3794</v>
      </c>
      <c r="C173" s="44">
        <v>0</v>
      </c>
      <c r="D173" s="44">
        <v>1.3782000000000001</v>
      </c>
      <c r="E173" s="44">
        <v>9</v>
      </c>
      <c r="F173" s="44">
        <v>0</v>
      </c>
      <c r="G173" s="44">
        <v>1.3794</v>
      </c>
      <c r="H173" s="44">
        <v>0</v>
      </c>
      <c r="I173" s="44">
        <v>1.3782000000000001</v>
      </c>
      <c r="J173" s="44">
        <v>9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 t="s">
        <v>271</v>
      </c>
    </row>
    <row r="174" spans="1:16">
      <c r="A174" s="8">
        <v>45505</v>
      </c>
      <c r="B174" s="44">
        <v>3.024</v>
      </c>
      <c r="C174" s="44">
        <v>0</v>
      </c>
      <c r="D174" s="44">
        <v>3.024</v>
      </c>
      <c r="E174" s="44">
        <v>0</v>
      </c>
      <c r="F174" s="44">
        <v>0</v>
      </c>
      <c r="G174" s="44">
        <v>3.024</v>
      </c>
      <c r="H174" s="44">
        <v>0</v>
      </c>
      <c r="I174" s="44">
        <v>3.024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 t="s">
        <v>271</v>
      </c>
    </row>
    <row r="175" spans="1:16">
      <c r="A175" s="8">
        <v>45536</v>
      </c>
      <c r="B175" s="44">
        <v>2.1295999999999999</v>
      </c>
      <c r="C175" s="44">
        <v>0</v>
      </c>
      <c r="D175" s="44">
        <v>2.1295999999999999</v>
      </c>
      <c r="E175" s="44">
        <v>0</v>
      </c>
      <c r="F175" s="44">
        <v>0</v>
      </c>
      <c r="G175" s="44">
        <v>2.1295999999999999</v>
      </c>
      <c r="H175" s="44">
        <v>0</v>
      </c>
      <c r="I175" s="44">
        <v>2.1295999999999999</v>
      </c>
      <c r="J175" s="44">
        <v>0</v>
      </c>
      <c r="K175" s="44">
        <v>0</v>
      </c>
      <c r="L175" s="44">
        <v>0</v>
      </c>
      <c r="M175" s="44" t="s">
        <v>271</v>
      </c>
      <c r="N175" s="44">
        <v>0</v>
      </c>
      <c r="O175" s="44">
        <v>0</v>
      </c>
      <c r="P175" s="44" t="s">
        <v>271</v>
      </c>
    </row>
    <row r="176" spans="1:16">
      <c r="A176" s="8">
        <v>45566</v>
      </c>
      <c r="B176" s="44">
        <v>0.13730000000000001</v>
      </c>
      <c r="C176" s="44">
        <v>0</v>
      </c>
      <c r="D176" s="44">
        <v>0.13730000000000001</v>
      </c>
      <c r="E176" s="44">
        <v>0</v>
      </c>
      <c r="F176" s="44">
        <v>0</v>
      </c>
      <c r="G176" s="44">
        <v>0.13730000000000001</v>
      </c>
      <c r="H176" s="44">
        <v>0</v>
      </c>
      <c r="I176" s="44">
        <v>0.13730000000000001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 t="s">
        <v>271</v>
      </c>
    </row>
    <row r="177" spans="1:16">
      <c r="A177" s="8">
        <v>45597</v>
      </c>
      <c r="B177" s="44">
        <v>5.7289000000000003</v>
      </c>
      <c r="C177" s="44">
        <v>0</v>
      </c>
      <c r="D177" s="44">
        <v>5.7289000000000003</v>
      </c>
      <c r="E177" s="44">
        <v>0</v>
      </c>
      <c r="F177" s="44">
        <v>0</v>
      </c>
      <c r="G177" s="44">
        <v>5.7289000000000003</v>
      </c>
      <c r="H177" s="44">
        <v>0</v>
      </c>
      <c r="I177" s="44">
        <v>5.7289000000000003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7" customHeight="1">
      <c r="A3" s="218" t="s">
        <v>112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241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242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243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t="12.75" hidden="1" customHeight="1" outlineLevel="1">
      <c r="A11" s="8">
        <v>40544</v>
      </c>
      <c r="B11" s="44">
        <v>9.9931000000000001</v>
      </c>
      <c r="C11" s="44">
        <v>4.2793000000000001</v>
      </c>
      <c r="D11" s="44">
        <v>10.0128</v>
      </c>
      <c r="E11" s="44">
        <v>13.5952</v>
      </c>
      <c r="F11" s="44">
        <v>13.2911</v>
      </c>
      <c r="G11" s="44">
        <v>12.138199999999999</v>
      </c>
      <c r="H11" s="44">
        <v>4.3745000000000003</v>
      </c>
      <c r="I11" s="44">
        <v>13.07</v>
      </c>
      <c r="J11" s="44">
        <v>15.7652</v>
      </c>
      <c r="K11" s="44">
        <v>14.5915</v>
      </c>
      <c r="L11" s="44">
        <v>6.7770999999999999</v>
      </c>
      <c r="M11" s="44">
        <v>4.0084999999999997</v>
      </c>
      <c r="N11" s="44">
        <v>6.8448000000000002</v>
      </c>
      <c r="O11" s="44">
        <v>8.1157000000000004</v>
      </c>
      <c r="P11" s="44">
        <v>8.6440000000000001</v>
      </c>
    </row>
    <row r="12" spans="1:16" ht="12.75" hidden="1" customHeight="1" outlineLevel="1">
      <c r="A12" s="8">
        <v>40575</v>
      </c>
      <c r="B12" s="44">
        <v>9.2499000000000002</v>
      </c>
      <c r="C12" s="44">
        <v>3.0081000000000002</v>
      </c>
      <c r="D12" s="44">
        <v>9.6145999999999994</v>
      </c>
      <c r="E12" s="44">
        <v>13.974500000000001</v>
      </c>
      <c r="F12" s="44">
        <v>14.7981</v>
      </c>
      <c r="G12" s="44">
        <v>10.8124</v>
      </c>
      <c r="H12" s="44">
        <v>2.9087999999999998</v>
      </c>
      <c r="I12" s="44">
        <v>12.473800000000001</v>
      </c>
      <c r="J12" s="44">
        <v>15.9579</v>
      </c>
      <c r="K12" s="44">
        <v>16.102599999999999</v>
      </c>
      <c r="L12" s="44">
        <v>6.5937000000000001</v>
      </c>
      <c r="M12" s="44">
        <v>3.4636</v>
      </c>
      <c r="N12" s="44">
        <v>6.6764999999999999</v>
      </c>
      <c r="O12" s="44">
        <v>8.1735000000000007</v>
      </c>
      <c r="P12" s="44">
        <v>9.4553999999999991</v>
      </c>
    </row>
    <row r="13" spans="1:16" ht="12.75" hidden="1" customHeight="1" outlineLevel="1">
      <c r="A13" s="8">
        <v>40603</v>
      </c>
      <c r="B13" s="44">
        <v>8.9124999999999996</v>
      </c>
      <c r="C13" s="44">
        <v>3.7551999999999999</v>
      </c>
      <c r="D13" s="44">
        <v>9.0808999999999997</v>
      </c>
      <c r="E13" s="44">
        <v>12.008699999999999</v>
      </c>
      <c r="F13" s="44">
        <v>10.8796</v>
      </c>
      <c r="G13" s="44">
        <v>11.119199999999999</v>
      </c>
      <c r="H13" s="44">
        <v>3.7786</v>
      </c>
      <c r="I13" s="44">
        <v>12.3401</v>
      </c>
      <c r="J13" s="44">
        <v>14.890700000000001</v>
      </c>
      <c r="K13" s="44">
        <v>13.9199</v>
      </c>
      <c r="L13" s="44">
        <v>6.3261000000000003</v>
      </c>
      <c r="M13" s="44">
        <v>3.6915</v>
      </c>
      <c r="N13" s="44">
        <v>6.3383000000000003</v>
      </c>
      <c r="O13" s="44">
        <v>7.4958999999999998</v>
      </c>
      <c r="P13" s="44">
        <v>7.2801999999999998</v>
      </c>
    </row>
    <row r="14" spans="1:16" ht="12.75" hidden="1" customHeight="1" outlineLevel="1">
      <c r="A14" s="8">
        <v>40634</v>
      </c>
      <c r="B14" s="44">
        <v>8.9347999999999992</v>
      </c>
      <c r="C14" s="44">
        <v>3.7121</v>
      </c>
      <c r="D14" s="44">
        <v>8.9321000000000002</v>
      </c>
      <c r="E14" s="44">
        <v>12.3552</v>
      </c>
      <c r="F14" s="44">
        <v>13.3713</v>
      </c>
      <c r="G14" s="44">
        <v>10.944900000000001</v>
      </c>
      <c r="H14" s="44">
        <v>3.8856999999999999</v>
      </c>
      <c r="I14" s="44">
        <v>12.0078</v>
      </c>
      <c r="J14" s="44">
        <v>14.836600000000001</v>
      </c>
      <c r="K14" s="44">
        <v>15.5555</v>
      </c>
      <c r="L14" s="44">
        <v>6.1669999999999998</v>
      </c>
      <c r="M14" s="44">
        <v>3.0575000000000001</v>
      </c>
      <c r="N14" s="44">
        <v>6.2042999999999999</v>
      </c>
      <c r="O14" s="44">
        <v>7.3432000000000004</v>
      </c>
      <c r="P14" s="44">
        <v>7.6871999999999998</v>
      </c>
    </row>
    <row r="15" spans="1:16" ht="12.75" hidden="1" customHeight="1" outlineLevel="1">
      <c r="A15" s="8">
        <v>40664</v>
      </c>
      <c r="B15" s="44">
        <v>9.0343999999999998</v>
      </c>
      <c r="C15" s="44">
        <v>3.2484000000000002</v>
      </c>
      <c r="D15" s="44">
        <v>9.1227</v>
      </c>
      <c r="E15" s="44">
        <v>12.712300000000001</v>
      </c>
      <c r="F15" s="44">
        <v>13.9</v>
      </c>
      <c r="G15" s="44">
        <v>11.048999999999999</v>
      </c>
      <c r="H15" s="44">
        <v>3.3271999999999999</v>
      </c>
      <c r="I15" s="44">
        <v>12.1516</v>
      </c>
      <c r="J15" s="44">
        <v>15.123900000000001</v>
      </c>
      <c r="K15" s="44">
        <v>16.692399999999999</v>
      </c>
      <c r="L15" s="44">
        <v>6.1543000000000001</v>
      </c>
      <c r="M15" s="44">
        <v>3.0293000000000001</v>
      </c>
      <c r="N15" s="44">
        <v>6.1741000000000001</v>
      </c>
      <c r="O15" s="44">
        <v>7.7518000000000002</v>
      </c>
      <c r="P15" s="44">
        <v>8.7341999999999995</v>
      </c>
    </row>
    <row r="16" spans="1:16" ht="12.75" hidden="1" customHeight="1" outlineLevel="1">
      <c r="A16" s="8">
        <v>40695</v>
      </c>
      <c r="B16" s="44">
        <v>8.3635000000000002</v>
      </c>
      <c r="C16" s="44">
        <v>3.1568999999999998</v>
      </c>
      <c r="D16" s="44">
        <v>8.3287999999999993</v>
      </c>
      <c r="E16" s="44">
        <v>11.8742</v>
      </c>
      <c r="F16" s="44">
        <v>12.3482</v>
      </c>
      <c r="G16" s="44">
        <v>10.2621</v>
      </c>
      <c r="H16" s="44">
        <v>3.3323999999999998</v>
      </c>
      <c r="I16" s="44">
        <v>11.1616</v>
      </c>
      <c r="J16" s="44">
        <v>14.822900000000001</v>
      </c>
      <c r="K16" s="44">
        <v>16.548999999999999</v>
      </c>
      <c r="L16" s="44">
        <v>5.9259000000000004</v>
      </c>
      <c r="M16" s="44">
        <v>2.5547</v>
      </c>
      <c r="N16" s="44">
        <v>6.0025000000000004</v>
      </c>
      <c r="O16" s="44">
        <v>7.0391000000000004</v>
      </c>
      <c r="P16" s="44">
        <v>7.5702999999999996</v>
      </c>
    </row>
    <row r="17" spans="1:16" ht="12.75" hidden="1" customHeight="1" outlineLevel="1">
      <c r="A17" s="8">
        <v>40725</v>
      </c>
      <c r="B17" s="44">
        <v>8.1628000000000007</v>
      </c>
      <c r="C17" s="44">
        <v>3.5371999999999999</v>
      </c>
      <c r="D17" s="44">
        <v>8.2811000000000003</v>
      </c>
      <c r="E17" s="44">
        <v>12.0792</v>
      </c>
      <c r="F17" s="44">
        <v>15.277100000000001</v>
      </c>
      <c r="G17" s="44">
        <v>10.062099999999999</v>
      </c>
      <c r="H17" s="44">
        <v>3.7532999999999999</v>
      </c>
      <c r="I17" s="44">
        <v>11.8581</v>
      </c>
      <c r="J17" s="44">
        <v>14.3452</v>
      </c>
      <c r="K17" s="44">
        <v>16.0123</v>
      </c>
      <c r="L17" s="44">
        <v>5.5887000000000002</v>
      </c>
      <c r="M17" s="44">
        <v>2.7795999999999998</v>
      </c>
      <c r="N17" s="44">
        <v>5.5701000000000001</v>
      </c>
      <c r="O17" s="44">
        <v>7.4135</v>
      </c>
      <c r="P17" s="44">
        <v>8.3388000000000009</v>
      </c>
    </row>
    <row r="18" spans="1:16" ht="12.75" hidden="1" customHeight="1" outlineLevel="1">
      <c r="A18" s="8">
        <v>40756</v>
      </c>
      <c r="B18" s="44">
        <v>8.1447000000000003</v>
      </c>
      <c r="C18" s="44">
        <v>3.0956999999999999</v>
      </c>
      <c r="D18" s="44">
        <v>8.4594000000000005</v>
      </c>
      <c r="E18" s="44">
        <v>12.0779</v>
      </c>
      <c r="F18" s="44">
        <v>9.0580999999999996</v>
      </c>
      <c r="G18" s="44">
        <v>9.9385999999999992</v>
      </c>
      <c r="H18" s="44">
        <v>3.2187999999999999</v>
      </c>
      <c r="I18" s="44">
        <v>11.740500000000001</v>
      </c>
      <c r="J18" s="44">
        <v>14.2934</v>
      </c>
      <c r="K18" s="44">
        <v>16.247900000000001</v>
      </c>
      <c r="L18" s="44">
        <v>5.4420000000000002</v>
      </c>
      <c r="M18" s="44">
        <v>2.7094</v>
      </c>
      <c r="N18" s="44">
        <v>5.4858000000000002</v>
      </c>
      <c r="O18" s="44">
        <v>7.2613000000000003</v>
      </c>
      <c r="P18" s="44">
        <v>5.0426000000000002</v>
      </c>
    </row>
    <row r="19" spans="1:16" ht="12.75" hidden="1" customHeight="1" outlineLevel="1">
      <c r="A19" s="8">
        <v>40787</v>
      </c>
      <c r="B19" s="44">
        <v>8.3155000000000001</v>
      </c>
      <c r="C19" s="44">
        <v>3.1293000000000002</v>
      </c>
      <c r="D19" s="44">
        <v>9.0472999999999999</v>
      </c>
      <c r="E19" s="44">
        <v>12.4735</v>
      </c>
      <c r="F19" s="44">
        <v>13.2217</v>
      </c>
      <c r="G19" s="44">
        <v>10.1968</v>
      </c>
      <c r="H19" s="44">
        <v>3.3771</v>
      </c>
      <c r="I19" s="44">
        <v>12.4016</v>
      </c>
      <c r="J19" s="44">
        <v>14.6523</v>
      </c>
      <c r="K19" s="44">
        <v>19.25</v>
      </c>
      <c r="L19" s="44">
        <v>5.5334000000000003</v>
      </c>
      <c r="M19" s="44">
        <v>2.4710999999999999</v>
      </c>
      <c r="N19" s="44">
        <v>5.8673999999999999</v>
      </c>
      <c r="O19" s="44">
        <v>7.4077999999999999</v>
      </c>
      <c r="P19" s="44">
        <v>5.8771000000000004</v>
      </c>
    </row>
    <row r="20" spans="1:16" ht="12.75" hidden="1" customHeight="1" outlineLevel="1">
      <c r="A20" s="8">
        <v>40817</v>
      </c>
      <c r="B20" s="44">
        <v>8.1922999999999995</v>
      </c>
      <c r="C20" s="44">
        <v>4.0069999999999997</v>
      </c>
      <c r="D20" s="44">
        <v>9.9367999999999999</v>
      </c>
      <c r="E20" s="44">
        <v>12.6091</v>
      </c>
      <c r="F20" s="44">
        <v>10.646000000000001</v>
      </c>
      <c r="G20" s="44">
        <v>9.6394000000000002</v>
      </c>
      <c r="H20" s="44">
        <v>4.4000000000000004</v>
      </c>
      <c r="I20" s="44">
        <v>13.248100000000001</v>
      </c>
      <c r="J20" s="44">
        <v>14.902900000000001</v>
      </c>
      <c r="K20" s="44">
        <v>17.5212</v>
      </c>
      <c r="L20" s="44">
        <v>5.6340000000000003</v>
      </c>
      <c r="M20" s="44">
        <v>2.8178000000000001</v>
      </c>
      <c r="N20" s="44">
        <v>6.2065999999999999</v>
      </c>
      <c r="O20" s="44">
        <v>8.0326000000000004</v>
      </c>
      <c r="P20" s="44">
        <v>5.1661999999999999</v>
      </c>
    </row>
    <row r="21" spans="1:16" ht="12.75" hidden="1" customHeight="1" outlineLevel="1">
      <c r="A21" s="8">
        <v>40848</v>
      </c>
      <c r="B21" s="44">
        <v>10.469900000000001</v>
      </c>
      <c r="C21" s="44">
        <v>3.8769</v>
      </c>
      <c r="D21" s="44">
        <v>11.523999999999999</v>
      </c>
      <c r="E21" s="44">
        <v>13.392300000000001</v>
      </c>
      <c r="F21" s="44">
        <v>15.0604</v>
      </c>
      <c r="G21" s="44">
        <v>13.0745</v>
      </c>
      <c r="H21" s="44">
        <v>4.1177000000000001</v>
      </c>
      <c r="I21" s="44">
        <v>15.679399999999999</v>
      </c>
      <c r="J21" s="44">
        <v>16.984500000000001</v>
      </c>
      <c r="K21" s="44">
        <v>19.792899999999999</v>
      </c>
      <c r="L21" s="44">
        <v>6.2664999999999997</v>
      </c>
      <c r="M21" s="44">
        <v>3.0348000000000002</v>
      </c>
      <c r="N21" s="44">
        <v>6.6196000000000002</v>
      </c>
      <c r="O21" s="44">
        <v>6.9358000000000004</v>
      </c>
      <c r="P21" s="44">
        <v>6.3109999999999999</v>
      </c>
    </row>
    <row r="22" spans="1:16" ht="12.75" hidden="1" customHeight="1" outlineLevel="1">
      <c r="A22" s="8">
        <v>40878</v>
      </c>
      <c r="B22" s="44">
        <v>12.1873</v>
      </c>
      <c r="C22" s="44">
        <v>4.3093000000000004</v>
      </c>
      <c r="D22" s="44">
        <v>14.0443</v>
      </c>
      <c r="E22" s="44">
        <v>13.949199999999999</v>
      </c>
      <c r="F22" s="44">
        <v>9.0417000000000005</v>
      </c>
      <c r="G22" s="44">
        <v>15.0436</v>
      </c>
      <c r="H22" s="44">
        <v>4.4751000000000003</v>
      </c>
      <c r="I22" s="44">
        <v>18.462</v>
      </c>
      <c r="J22" s="44">
        <v>17.874300000000002</v>
      </c>
      <c r="K22" s="44">
        <v>18.996400000000001</v>
      </c>
      <c r="L22" s="44">
        <v>6.6712999999999996</v>
      </c>
      <c r="M22" s="44">
        <v>3.2667999999999999</v>
      </c>
      <c r="N22" s="44">
        <v>6.8451000000000004</v>
      </c>
      <c r="O22" s="44">
        <v>7.5505000000000004</v>
      </c>
      <c r="P22" s="44">
        <v>5.0968999999999998</v>
      </c>
    </row>
    <row r="23" spans="1:16" ht="12.75" hidden="1" customHeight="1" outlineLevel="1">
      <c r="A23" s="8">
        <v>40909</v>
      </c>
      <c r="B23" s="44">
        <v>11.294</v>
      </c>
      <c r="C23" s="44">
        <v>2.8163</v>
      </c>
      <c r="D23" s="44">
        <v>13.446</v>
      </c>
      <c r="E23" s="44">
        <v>14.2262</v>
      </c>
      <c r="F23" s="44">
        <v>16.171600000000002</v>
      </c>
      <c r="G23" s="44">
        <v>13.5693</v>
      </c>
      <c r="H23" s="44">
        <v>2.7648999999999999</v>
      </c>
      <c r="I23" s="44">
        <v>17.771899999999999</v>
      </c>
      <c r="J23" s="44">
        <v>17.509799999999998</v>
      </c>
      <c r="K23" s="44">
        <v>17.2363</v>
      </c>
      <c r="L23" s="44">
        <v>6.8014999999999999</v>
      </c>
      <c r="M23" s="44">
        <v>3.1036999999999999</v>
      </c>
      <c r="N23" s="44">
        <v>7.0701000000000001</v>
      </c>
      <c r="O23" s="44">
        <v>7.7187999999999999</v>
      </c>
      <c r="P23" s="44">
        <v>9.4339999999999993</v>
      </c>
    </row>
    <row r="24" spans="1:16" ht="12.75" hidden="1" customHeight="1" outlineLevel="1">
      <c r="A24" s="8">
        <v>40940</v>
      </c>
      <c r="B24" s="44">
        <v>11.6531</v>
      </c>
      <c r="C24" s="44">
        <v>4.6186999999999996</v>
      </c>
      <c r="D24" s="44">
        <v>13.0084</v>
      </c>
      <c r="E24" s="44">
        <v>13.118499999999999</v>
      </c>
      <c r="F24" s="44">
        <v>10.648899999999999</v>
      </c>
      <c r="G24" s="44">
        <v>13.6107</v>
      </c>
      <c r="H24" s="44">
        <v>4.8023999999999996</v>
      </c>
      <c r="I24" s="44">
        <v>16.447099999999999</v>
      </c>
      <c r="J24" s="44">
        <v>14.5435</v>
      </c>
      <c r="K24" s="44">
        <v>13.383900000000001</v>
      </c>
      <c r="L24" s="44">
        <v>6.6536999999999997</v>
      </c>
      <c r="M24" s="44">
        <v>3.3694000000000002</v>
      </c>
      <c r="N24" s="44">
        <v>6.7012</v>
      </c>
      <c r="O24" s="44">
        <v>7.7950999999999997</v>
      </c>
      <c r="P24" s="44">
        <v>6.3609</v>
      </c>
    </row>
    <row r="25" spans="1:16" ht="12.75" hidden="1" customHeight="1" outlineLevel="1">
      <c r="A25" s="8">
        <v>40969</v>
      </c>
      <c r="B25" s="44">
        <v>11.7744</v>
      </c>
      <c r="C25" s="44">
        <v>3.8828</v>
      </c>
      <c r="D25" s="44">
        <v>12.7812</v>
      </c>
      <c r="E25" s="44">
        <v>13.7509</v>
      </c>
      <c r="F25" s="44">
        <v>18.6966</v>
      </c>
      <c r="G25" s="44">
        <v>14.625400000000001</v>
      </c>
      <c r="H25" s="44">
        <v>4.1539999999999999</v>
      </c>
      <c r="I25" s="44">
        <v>16.3994</v>
      </c>
      <c r="J25" s="44">
        <v>17.383199999999999</v>
      </c>
      <c r="K25" s="44">
        <v>19.2333</v>
      </c>
      <c r="L25" s="44">
        <v>6.4438000000000004</v>
      </c>
      <c r="M25" s="44">
        <v>3.0047999999999999</v>
      </c>
      <c r="N25" s="44">
        <v>6.6779999999999999</v>
      </c>
      <c r="O25" s="44">
        <v>7.1604000000000001</v>
      </c>
      <c r="P25" s="44">
        <v>9.1084999999999994</v>
      </c>
    </row>
    <row r="26" spans="1:16" ht="12.75" hidden="1" customHeight="1" outlineLevel="1">
      <c r="A26" s="8">
        <v>41000</v>
      </c>
      <c r="B26" s="44">
        <v>10.845499999999999</v>
      </c>
      <c r="C26" s="44">
        <v>4.7226999999999997</v>
      </c>
      <c r="D26" s="44">
        <v>13.3081</v>
      </c>
      <c r="E26" s="44">
        <v>14.3225</v>
      </c>
      <c r="F26" s="44">
        <v>16.8368</v>
      </c>
      <c r="G26" s="44">
        <v>12.228899999999999</v>
      </c>
      <c r="H26" s="44">
        <v>4.7929000000000004</v>
      </c>
      <c r="I26" s="44">
        <v>16.7547</v>
      </c>
      <c r="J26" s="44">
        <v>17.682500000000001</v>
      </c>
      <c r="K26" s="44">
        <v>17.2803</v>
      </c>
      <c r="L26" s="44">
        <v>6.7153999999999998</v>
      </c>
      <c r="M26" s="44">
        <v>3.5508000000000002</v>
      </c>
      <c r="N26" s="44">
        <v>6.7165999999999997</v>
      </c>
      <c r="O26" s="44">
        <v>7.5387000000000004</v>
      </c>
      <c r="P26" s="44">
        <v>9.1103000000000005</v>
      </c>
    </row>
    <row r="27" spans="1:16" ht="12.75" hidden="1" customHeight="1" outlineLevel="1">
      <c r="A27" s="8">
        <v>41030</v>
      </c>
      <c r="B27" s="44">
        <v>11.8963</v>
      </c>
      <c r="C27" s="44">
        <v>4.0358999999999998</v>
      </c>
      <c r="D27" s="44">
        <v>12.5543</v>
      </c>
      <c r="E27" s="44">
        <v>14.5692</v>
      </c>
      <c r="F27" s="44">
        <v>15.631399999999999</v>
      </c>
      <c r="G27" s="44">
        <v>14.5032</v>
      </c>
      <c r="H27" s="44">
        <v>4.2416999999999998</v>
      </c>
      <c r="I27" s="44">
        <v>16.111499999999999</v>
      </c>
      <c r="J27" s="44">
        <v>17.508199999999999</v>
      </c>
      <c r="K27" s="44">
        <v>17.214700000000001</v>
      </c>
      <c r="L27" s="44">
        <v>6.7054999999999998</v>
      </c>
      <c r="M27" s="44">
        <v>3.069</v>
      </c>
      <c r="N27" s="44">
        <v>6.7694999999999999</v>
      </c>
      <c r="O27" s="44">
        <v>7.6969000000000003</v>
      </c>
      <c r="P27" s="44">
        <v>8.2090999999999994</v>
      </c>
    </row>
    <row r="28" spans="1:16" ht="12.75" hidden="1" customHeight="1" outlineLevel="1">
      <c r="A28" s="8">
        <v>41061</v>
      </c>
      <c r="B28" s="44">
        <v>11.572699999999999</v>
      </c>
      <c r="C28" s="44">
        <v>4.2003000000000004</v>
      </c>
      <c r="D28" s="44">
        <v>12.551600000000001</v>
      </c>
      <c r="E28" s="44">
        <v>13.1943</v>
      </c>
      <c r="F28" s="44">
        <v>18.862100000000002</v>
      </c>
      <c r="G28" s="44">
        <v>14.707700000000001</v>
      </c>
      <c r="H28" s="44">
        <v>4.5646000000000004</v>
      </c>
      <c r="I28" s="44">
        <v>16.459800000000001</v>
      </c>
      <c r="J28" s="44">
        <v>17.0641</v>
      </c>
      <c r="K28" s="44">
        <v>19.722300000000001</v>
      </c>
      <c r="L28" s="44">
        <v>6.7359999999999998</v>
      </c>
      <c r="M28" s="44">
        <v>3.3184</v>
      </c>
      <c r="N28" s="44">
        <v>6.7960000000000003</v>
      </c>
      <c r="O28" s="44">
        <v>8.0177999999999994</v>
      </c>
      <c r="P28" s="44">
        <v>9.0696999999999992</v>
      </c>
    </row>
    <row r="29" spans="1:16" ht="12.75" hidden="1" customHeight="1" outlineLevel="1">
      <c r="A29" s="8">
        <v>41091</v>
      </c>
      <c r="B29" s="44">
        <v>12.3819</v>
      </c>
      <c r="C29" s="44">
        <v>4.4728000000000003</v>
      </c>
      <c r="D29" s="44">
        <v>13.4382</v>
      </c>
      <c r="E29" s="44">
        <v>13.310600000000001</v>
      </c>
      <c r="F29" s="44">
        <v>14.747999999999999</v>
      </c>
      <c r="G29" s="44">
        <v>15.8567</v>
      </c>
      <c r="H29" s="44">
        <v>4.9314</v>
      </c>
      <c r="I29" s="44">
        <v>17.498699999999999</v>
      </c>
      <c r="J29" s="44">
        <v>17.960599999999999</v>
      </c>
      <c r="K29" s="44">
        <v>16.4605</v>
      </c>
      <c r="L29" s="44">
        <v>7.0003000000000002</v>
      </c>
      <c r="M29" s="44">
        <v>3.2338</v>
      </c>
      <c r="N29" s="44">
        <v>6.9473000000000003</v>
      </c>
      <c r="O29" s="44">
        <v>8.1592000000000002</v>
      </c>
      <c r="P29" s="44">
        <v>6.0290999999999997</v>
      </c>
    </row>
    <row r="30" spans="1:16" ht="12.75" hidden="1" customHeight="1" outlineLevel="1">
      <c r="A30" s="8">
        <v>41122</v>
      </c>
      <c r="B30" s="44">
        <v>12.4434</v>
      </c>
      <c r="C30" s="44">
        <v>4.7316000000000003</v>
      </c>
      <c r="D30" s="44">
        <v>13.586</v>
      </c>
      <c r="E30" s="44">
        <v>13.689299999999999</v>
      </c>
      <c r="F30" s="44">
        <v>12.733000000000001</v>
      </c>
      <c r="G30" s="44">
        <v>16.0749</v>
      </c>
      <c r="H30" s="44">
        <v>5.5476999999999999</v>
      </c>
      <c r="I30" s="44">
        <v>17.7226</v>
      </c>
      <c r="J30" s="44">
        <v>18.650300000000001</v>
      </c>
      <c r="K30" s="44">
        <v>18.565000000000001</v>
      </c>
      <c r="L30" s="44">
        <v>6.9016999999999999</v>
      </c>
      <c r="M30" s="44">
        <v>2.8201999999999998</v>
      </c>
      <c r="N30" s="44">
        <v>7.1276000000000002</v>
      </c>
      <c r="O30" s="44">
        <v>7.8125999999999998</v>
      </c>
      <c r="P30" s="44">
        <v>6.7624000000000004</v>
      </c>
    </row>
    <row r="31" spans="1:16" ht="12.75" hidden="1" customHeight="1" outlineLevel="1">
      <c r="A31" s="8">
        <v>41153</v>
      </c>
      <c r="B31" s="44">
        <v>12.809900000000001</v>
      </c>
      <c r="C31" s="44">
        <v>5.8631000000000002</v>
      </c>
      <c r="D31" s="44">
        <v>14.048500000000001</v>
      </c>
      <c r="E31" s="44">
        <v>13.667199999999999</v>
      </c>
      <c r="F31" s="44">
        <v>15.880699999999999</v>
      </c>
      <c r="G31" s="44">
        <v>17.033000000000001</v>
      </c>
      <c r="H31" s="44">
        <v>6.7416999999999998</v>
      </c>
      <c r="I31" s="44">
        <v>19.1373</v>
      </c>
      <c r="J31" s="44">
        <v>19.516500000000001</v>
      </c>
      <c r="K31" s="44">
        <v>17.9343</v>
      </c>
      <c r="L31" s="44">
        <v>7.3247</v>
      </c>
      <c r="M31" s="44">
        <v>3.7694999999999999</v>
      </c>
      <c r="N31" s="44">
        <v>7.3897000000000004</v>
      </c>
      <c r="O31" s="44">
        <v>8.4014000000000006</v>
      </c>
      <c r="P31" s="44">
        <v>8.3000000000000007</v>
      </c>
    </row>
    <row r="32" spans="1:16" ht="12.75" hidden="1" customHeight="1" outlineLevel="1">
      <c r="A32" s="8">
        <v>41183</v>
      </c>
      <c r="B32" s="44">
        <v>13.9238</v>
      </c>
      <c r="C32" s="44">
        <v>5.8597999999999999</v>
      </c>
      <c r="D32" s="44">
        <v>15.4328</v>
      </c>
      <c r="E32" s="44">
        <v>13.990399999999999</v>
      </c>
      <c r="F32" s="44">
        <v>17.497199999999999</v>
      </c>
      <c r="G32" s="44">
        <v>18.523299999999999</v>
      </c>
      <c r="H32" s="44">
        <v>7.0491999999999999</v>
      </c>
      <c r="I32" s="44">
        <v>20.5352</v>
      </c>
      <c r="J32" s="44">
        <v>19.986899999999999</v>
      </c>
      <c r="K32" s="44">
        <v>18.698699999999999</v>
      </c>
      <c r="L32" s="44">
        <v>7.6326000000000001</v>
      </c>
      <c r="M32" s="44">
        <v>3.7256</v>
      </c>
      <c r="N32" s="44">
        <v>8.0395000000000003</v>
      </c>
      <c r="O32" s="44">
        <v>8.2909000000000006</v>
      </c>
      <c r="P32" s="44">
        <v>7.2308000000000003</v>
      </c>
    </row>
    <row r="33" spans="1:16" ht="12.75" hidden="1" customHeight="1" outlineLevel="1">
      <c r="A33" s="8">
        <v>41214</v>
      </c>
      <c r="B33" s="44">
        <v>13.9674</v>
      </c>
      <c r="C33" s="44">
        <v>5.3433999999999999</v>
      </c>
      <c r="D33" s="44">
        <v>15.7178</v>
      </c>
      <c r="E33" s="44">
        <v>13.7768</v>
      </c>
      <c r="F33" s="44">
        <v>15.3294</v>
      </c>
      <c r="G33" s="44">
        <v>18.408300000000001</v>
      </c>
      <c r="H33" s="44">
        <v>6.3028000000000004</v>
      </c>
      <c r="I33" s="44">
        <v>20.626100000000001</v>
      </c>
      <c r="J33" s="44">
        <v>19.820900000000002</v>
      </c>
      <c r="K33" s="44">
        <v>18.738499999999998</v>
      </c>
      <c r="L33" s="44">
        <v>7.6066000000000003</v>
      </c>
      <c r="M33" s="44">
        <v>3.4251</v>
      </c>
      <c r="N33" s="44">
        <v>8.0473999999999997</v>
      </c>
      <c r="O33" s="44">
        <v>8.1875999999999998</v>
      </c>
      <c r="P33" s="44">
        <v>7.1462000000000003</v>
      </c>
    </row>
    <row r="34" spans="1:16" ht="12.75" hidden="1" customHeight="1" outlineLevel="1">
      <c r="A34" s="8">
        <v>41244</v>
      </c>
      <c r="B34" s="44">
        <v>15.447699999999999</v>
      </c>
      <c r="C34" s="44">
        <v>6.0620000000000003</v>
      </c>
      <c r="D34" s="44">
        <v>16.851400000000002</v>
      </c>
      <c r="E34" s="44">
        <v>15.5784</v>
      </c>
      <c r="F34" s="44">
        <v>22.737500000000001</v>
      </c>
      <c r="G34" s="44">
        <v>19.637699999999999</v>
      </c>
      <c r="H34" s="44">
        <v>6.7687999999999997</v>
      </c>
      <c r="I34" s="44">
        <v>21.547000000000001</v>
      </c>
      <c r="J34" s="44">
        <v>20.933499999999999</v>
      </c>
      <c r="K34" s="44">
        <v>23.527699999999999</v>
      </c>
      <c r="L34" s="44">
        <v>7.8315000000000001</v>
      </c>
      <c r="M34" s="44">
        <v>4.1607000000000003</v>
      </c>
      <c r="N34" s="44">
        <v>8.0663</v>
      </c>
      <c r="O34" s="44">
        <v>8.4167000000000005</v>
      </c>
      <c r="P34" s="44">
        <v>6.63</v>
      </c>
    </row>
    <row r="35" spans="1:16" ht="12.75" hidden="1" customHeight="1" outlineLevel="1">
      <c r="A35" s="8">
        <v>41275</v>
      </c>
      <c r="B35" s="44">
        <v>15.403700000000001</v>
      </c>
      <c r="C35" s="44">
        <v>5.0751999999999997</v>
      </c>
      <c r="D35" s="44">
        <v>17.233799999999999</v>
      </c>
      <c r="E35" s="44">
        <v>14.7417</v>
      </c>
      <c r="F35" s="44">
        <v>19.5747</v>
      </c>
      <c r="G35" s="44">
        <v>19.348299999999998</v>
      </c>
      <c r="H35" s="44">
        <v>6.0867000000000004</v>
      </c>
      <c r="I35" s="44">
        <v>21.158200000000001</v>
      </c>
      <c r="J35" s="44">
        <v>19.922799999999999</v>
      </c>
      <c r="K35" s="44">
        <v>20.6143</v>
      </c>
      <c r="L35" s="44">
        <v>7.4419000000000004</v>
      </c>
      <c r="M35" s="44">
        <v>3.0323000000000002</v>
      </c>
      <c r="N35" s="44">
        <v>7.7389999999999999</v>
      </c>
      <c r="O35" s="44">
        <v>8.3513000000000002</v>
      </c>
      <c r="P35" s="44">
        <v>7.6928000000000001</v>
      </c>
    </row>
    <row r="36" spans="1:16" ht="12.75" hidden="1" customHeight="1" outlineLevel="1">
      <c r="A36" s="8">
        <v>41306</v>
      </c>
      <c r="B36" s="44">
        <v>14.6911</v>
      </c>
      <c r="C36" s="44">
        <v>5.0225</v>
      </c>
      <c r="D36" s="44">
        <v>16.292400000000001</v>
      </c>
      <c r="E36" s="44">
        <v>14.459199999999999</v>
      </c>
      <c r="F36" s="44">
        <v>14.8048</v>
      </c>
      <c r="G36" s="44">
        <v>18.188700000000001</v>
      </c>
      <c r="H36" s="44">
        <v>5.6696999999999997</v>
      </c>
      <c r="I36" s="44">
        <v>19.8034</v>
      </c>
      <c r="J36" s="44">
        <v>19.472899999999999</v>
      </c>
      <c r="K36" s="44">
        <v>20.873200000000001</v>
      </c>
      <c r="L36" s="44">
        <v>7.3327999999999998</v>
      </c>
      <c r="M36" s="44">
        <v>3.0501999999999998</v>
      </c>
      <c r="N36" s="44">
        <v>7.266</v>
      </c>
      <c r="O36" s="44">
        <v>8.1826000000000008</v>
      </c>
      <c r="P36" s="44">
        <v>10.325900000000001</v>
      </c>
    </row>
    <row r="37" spans="1:16" ht="12.75" hidden="1" customHeight="1" outlineLevel="1">
      <c r="A37" s="8">
        <v>41334</v>
      </c>
      <c r="B37" s="44">
        <v>14.315300000000001</v>
      </c>
      <c r="C37" s="44">
        <v>5.7241</v>
      </c>
      <c r="D37" s="44">
        <v>15.263299999999999</v>
      </c>
      <c r="E37" s="44">
        <v>15.157500000000001</v>
      </c>
      <c r="F37" s="44">
        <v>20.3596</v>
      </c>
      <c r="G37" s="44">
        <v>17.361899999999999</v>
      </c>
      <c r="H37" s="44">
        <v>6.3388999999999998</v>
      </c>
      <c r="I37" s="44">
        <v>18.722999999999999</v>
      </c>
      <c r="J37" s="44">
        <v>18.8019</v>
      </c>
      <c r="K37" s="44">
        <v>21.045100000000001</v>
      </c>
      <c r="L37" s="44">
        <v>6.9386000000000001</v>
      </c>
      <c r="M37" s="44">
        <v>3.2136</v>
      </c>
      <c r="N37" s="44">
        <v>6.7925000000000004</v>
      </c>
      <c r="O37" s="44">
        <v>8.1036000000000001</v>
      </c>
      <c r="P37" s="44">
        <v>7.3056999999999999</v>
      </c>
    </row>
    <row r="38" spans="1:16" ht="12.75" hidden="1" customHeight="1" outlineLevel="1">
      <c r="A38" s="8">
        <v>41365</v>
      </c>
      <c r="B38" s="44">
        <v>14.1188</v>
      </c>
      <c r="C38" s="44">
        <v>6.4964000000000004</v>
      </c>
      <c r="D38" s="44">
        <v>15.239699999999999</v>
      </c>
      <c r="E38" s="44">
        <v>15.0039</v>
      </c>
      <c r="F38" s="44">
        <v>16.215199999999999</v>
      </c>
      <c r="G38" s="44">
        <v>16.921900000000001</v>
      </c>
      <c r="H38" s="44">
        <v>7.4657</v>
      </c>
      <c r="I38" s="44">
        <v>17.905000000000001</v>
      </c>
      <c r="J38" s="44">
        <v>19.325500000000002</v>
      </c>
      <c r="K38" s="44">
        <v>19.340499999999999</v>
      </c>
      <c r="L38" s="44">
        <v>6.6668000000000003</v>
      </c>
      <c r="M38" s="44">
        <v>3.339</v>
      </c>
      <c r="N38" s="44">
        <v>6.5998999999999999</v>
      </c>
      <c r="O38" s="44">
        <v>7.6684000000000001</v>
      </c>
      <c r="P38" s="44">
        <v>7.5063000000000004</v>
      </c>
    </row>
    <row r="39" spans="1:16" ht="12.75" hidden="1" customHeight="1" outlineLevel="1">
      <c r="A39" s="8">
        <v>41395</v>
      </c>
      <c r="B39" s="44">
        <v>13.407</v>
      </c>
      <c r="C39" s="44">
        <v>6.0843999999999996</v>
      </c>
      <c r="D39" s="44">
        <v>14.0304</v>
      </c>
      <c r="E39" s="44">
        <v>14.726100000000001</v>
      </c>
      <c r="F39" s="44">
        <v>15.151999999999999</v>
      </c>
      <c r="G39" s="44">
        <v>16.583400000000001</v>
      </c>
      <c r="H39" s="44">
        <v>6.7789000000000001</v>
      </c>
      <c r="I39" s="44">
        <v>17.454599999999999</v>
      </c>
      <c r="J39" s="44">
        <v>19.226199999999999</v>
      </c>
      <c r="K39" s="44">
        <v>18.371300000000002</v>
      </c>
      <c r="L39" s="44">
        <v>6.8784000000000001</v>
      </c>
      <c r="M39" s="44">
        <v>3.1602999999999999</v>
      </c>
      <c r="N39" s="44">
        <v>6.7112999999999996</v>
      </c>
      <c r="O39" s="44">
        <v>7.8112000000000004</v>
      </c>
      <c r="P39" s="44">
        <v>7.0629999999999997</v>
      </c>
    </row>
    <row r="40" spans="1:16" ht="12.75" hidden="1" customHeight="1" outlineLevel="1">
      <c r="A40" s="8">
        <v>41426</v>
      </c>
      <c r="B40" s="44">
        <v>13.234500000000001</v>
      </c>
      <c r="C40" s="44">
        <v>6.3871000000000002</v>
      </c>
      <c r="D40" s="44">
        <v>14.1935</v>
      </c>
      <c r="E40" s="44">
        <v>13.936500000000001</v>
      </c>
      <c r="F40" s="44">
        <v>16.674399999999999</v>
      </c>
      <c r="G40" s="44">
        <v>16.134699999999999</v>
      </c>
      <c r="H40" s="44">
        <v>6.9265999999999996</v>
      </c>
      <c r="I40" s="44">
        <v>17.3398</v>
      </c>
      <c r="J40" s="44">
        <v>18.402999999999999</v>
      </c>
      <c r="K40" s="44">
        <v>19.011099999999999</v>
      </c>
      <c r="L40" s="44">
        <v>7.0368000000000004</v>
      </c>
      <c r="M40" s="44">
        <v>3.8100999999999998</v>
      </c>
      <c r="N40" s="44">
        <v>6.5498000000000003</v>
      </c>
      <c r="O40" s="44">
        <v>8.2804000000000002</v>
      </c>
      <c r="P40" s="44">
        <v>5.4585999999999997</v>
      </c>
    </row>
    <row r="41" spans="1:16" ht="12.75" hidden="1" customHeight="1" outlineLevel="1">
      <c r="A41" s="8">
        <v>41456</v>
      </c>
      <c r="B41" s="44">
        <v>12.9313</v>
      </c>
      <c r="C41" s="44">
        <v>5.5739999999999998</v>
      </c>
      <c r="D41" s="44">
        <v>13.834199999999999</v>
      </c>
      <c r="E41" s="44">
        <v>13.939299999999999</v>
      </c>
      <c r="F41" s="44">
        <v>17.131900000000002</v>
      </c>
      <c r="G41" s="44">
        <v>15.833500000000001</v>
      </c>
      <c r="H41" s="44">
        <v>6.4114000000000004</v>
      </c>
      <c r="I41" s="44">
        <v>16.776</v>
      </c>
      <c r="J41" s="44">
        <v>18.306799999999999</v>
      </c>
      <c r="K41" s="44">
        <v>18.177600000000002</v>
      </c>
      <c r="L41" s="44">
        <v>6.8368000000000002</v>
      </c>
      <c r="M41" s="44">
        <v>2.8761000000000001</v>
      </c>
      <c r="N41" s="44">
        <v>6.8151000000000002</v>
      </c>
      <c r="O41" s="44">
        <v>7.7590000000000003</v>
      </c>
      <c r="P41" s="44">
        <v>6.0472000000000001</v>
      </c>
    </row>
    <row r="42" spans="1:16" ht="12.75" hidden="1" customHeight="1" outlineLevel="1">
      <c r="A42" s="8">
        <v>41487</v>
      </c>
      <c r="B42" s="44">
        <v>12.956799999999999</v>
      </c>
      <c r="C42" s="44">
        <v>6.2510000000000003</v>
      </c>
      <c r="D42" s="44">
        <v>14.013400000000001</v>
      </c>
      <c r="E42" s="44">
        <v>13.899699999999999</v>
      </c>
      <c r="F42" s="44">
        <v>15.593400000000001</v>
      </c>
      <c r="G42" s="44">
        <v>15.515599999999999</v>
      </c>
      <c r="H42" s="44">
        <v>6.9542000000000002</v>
      </c>
      <c r="I42" s="44">
        <v>16.689499999999999</v>
      </c>
      <c r="J42" s="44">
        <v>17.8508</v>
      </c>
      <c r="K42" s="44">
        <v>17.379100000000001</v>
      </c>
      <c r="L42" s="44">
        <v>6.7382999999999997</v>
      </c>
      <c r="M42" s="44">
        <v>2.9466999999999999</v>
      </c>
      <c r="N42" s="44">
        <v>6.4276</v>
      </c>
      <c r="O42" s="44">
        <v>7.7805</v>
      </c>
      <c r="P42" s="44">
        <v>7.1199000000000003</v>
      </c>
    </row>
    <row r="43" spans="1:16" ht="12.75" hidden="1" customHeight="1" outlineLevel="1">
      <c r="A43" s="8">
        <v>41518</v>
      </c>
      <c r="B43" s="44">
        <v>12.970700000000001</v>
      </c>
      <c r="C43" s="44">
        <v>5.4298999999999999</v>
      </c>
      <c r="D43" s="44">
        <v>14.3004</v>
      </c>
      <c r="E43" s="44">
        <v>13.5435</v>
      </c>
      <c r="F43" s="44">
        <v>15.924799999999999</v>
      </c>
      <c r="G43" s="44">
        <v>15.766</v>
      </c>
      <c r="H43" s="44">
        <v>6.3491</v>
      </c>
      <c r="I43" s="44">
        <v>16.8767</v>
      </c>
      <c r="J43" s="44">
        <v>18.080500000000001</v>
      </c>
      <c r="K43" s="44">
        <v>16.9314</v>
      </c>
      <c r="L43" s="44">
        <v>6.6471999999999998</v>
      </c>
      <c r="M43" s="44">
        <v>2.7134</v>
      </c>
      <c r="N43" s="44">
        <v>6.4165999999999999</v>
      </c>
      <c r="O43" s="44">
        <v>7.7870999999999997</v>
      </c>
      <c r="P43" s="44">
        <v>7.9089999999999998</v>
      </c>
    </row>
    <row r="44" spans="1:16" ht="12.75" hidden="1" customHeight="1" outlineLevel="1">
      <c r="A44" s="8">
        <v>41548</v>
      </c>
      <c r="B44" s="44">
        <v>13.6534</v>
      </c>
      <c r="C44" s="44">
        <v>7.5610999999999997</v>
      </c>
      <c r="D44" s="44">
        <v>15.321899999999999</v>
      </c>
      <c r="E44" s="44">
        <v>13.694900000000001</v>
      </c>
      <c r="F44" s="44">
        <v>11.524699999999999</v>
      </c>
      <c r="G44" s="44">
        <v>16.005800000000001</v>
      </c>
      <c r="H44" s="44">
        <v>8.4085999999999999</v>
      </c>
      <c r="I44" s="44">
        <v>17.484999999999999</v>
      </c>
      <c r="J44" s="44">
        <v>18.0548</v>
      </c>
      <c r="K44" s="44">
        <v>17.7193</v>
      </c>
      <c r="L44" s="44">
        <v>6.6313000000000004</v>
      </c>
      <c r="M44" s="44">
        <v>2.3845000000000001</v>
      </c>
      <c r="N44" s="44">
        <v>6.4039999999999999</v>
      </c>
      <c r="O44" s="44">
        <v>7.64</v>
      </c>
      <c r="P44" s="44">
        <v>5.0144000000000002</v>
      </c>
    </row>
    <row r="45" spans="1:16" ht="12.75" hidden="1" customHeight="1" outlineLevel="1">
      <c r="A45" s="8">
        <v>41579</v>
      </c>
      <c r="B45" s="44">
        <v>13.5275</v>
      </c>
      <c r="C45" s="44">
        <v>5.6234999999999999</v>
      </c>
      <c r="D45" s="44">
        <v>15.3713</v>
      </c>
      <c r="E45" s="44">
        <v>13.346500000000001</v>
      </c>
      <c r="F45" s="44">
        <v>14.1106</v>
      </c>
      <c r="G45" s="44">
        <v>16.3111</v>
      </c>
      <c r="H45" s="44">
        <v>6.4385000000000003</v>
      </c>
      <c r="I45" s="44">
        <v>17.837800000000001</v>
      </c>
      <c r="J45" s="44">
        <v>17.955300000000001</v>
      </c>
      <c r="K45" s="44">
        <v>16.0962</v>
      </c>
      <c r="L45" s="44">
        <v>6.7202000000000002</v>
      </c>
      <c r="M45" s="44">
        <v>2.5571999999999999</v>
      </c>
      <c r="N45" s="44">
        <v>6.7831999999999999</v>
      </c>
      <c r="O45" s="44">
        <v>7.4256000000000002</v>
      </c>
      <c r="P45" s="44">
        <v>7.0613999999999999</v>
      </c>
    </row>
    <row r="46" spans="1:16" ht="12.75" hidden="1" customHeight="1" outlineLevel="1">
      <c r="A46" s="8">
        <v>41609</v>
      </c>
      <c r="B46" s="44">
        <v>14.160500000000001</v>
      </c>
      <c r="C46" s="44">
        <v>5.6688999999999998</v>
      </c>
      <c r="D46" s="44">
        <v>15.4876</v>
      </c>
      <c r="E46" s="44">
        <v>15.02</v>
      </c>
      <c r="F46" s="44">
        <v>18.168199999999999</v>
      </c>
      <c r="G46" s="44">
        <v>17.526399999999999</v>
      </c>
      <c r="H46" s="44">
        <v>6.9489999999999998</v>
      </c>
      <c r="I46" s="44">
        <v>18.541399999999999</v>
      </c>
      <c r="J46" s="44">
        <v>19.866700000000002</v>
      </c>
      <c r="K46" s="44">
        <v>19.686199999999999</v>
      </c>
      <c r="L46" s="44">
        <v>7.1384999999999996</v>
      </c>
      <c r="M46" s="44">
        <v>2.4125999999999999</v>
      </c>
      <c r="N46" s="44">
        <v>6.9939</v>
      </c>
      <c r="O46" s="44">
        <v>8.2481000000000009</v>
      </c>
      <c r="P46" s="44">
        <v>8.5701999999999998</v>
      </c>
    </row>
    <row r="47" spans="1:16" ht="12.75" hidden="1" customHeight="1" outlineLevel="1">
      <c r="A47" s="8">
        <v>41640</v>
      </c>
      <c r="B47" s="44">
        <v>14.231999999999999</v>
      </c>
      <c r="C47" s="44">
        <v>5.2035999999999998</v>
      </c>
      <c r="D47" s="44">
        <v>15.8209</v>
      </c>
      <c r="E47" s="44">
        <v>14.5596</v>
      </c>
      <c r="F47" s="44">
        <v>17.584800000000001</v>
      </c>
      <c r="G47" s="44">
        <v>17.578099999999999</v>
      </c>
      <c r="H47" s="44">
        <v>6.6417000000000002</v>
      </c>
      <c r="I47" s="44">
        <v>18.8215</v>
      </c>
      <c r="J47" s="44">
        <v>18.9649</v>
      </c>
      <c r="K47" s="44">
        <v>19.342099999999999</v>
      </c>
      <c r="L47" s="44">
        <v>6.9099000000000004</v>
      </c>
      <c r="M47" s="44">
        <v>2.4765999999999999</v>
      </c>
      <c r="N47" s="44">
        <v>6.6241000000000003</v>
      </c>
      <c r="O47" s="44">
        <v>8.4131</v>
      </c>
      <c r="P47" s="44">
        <v>7.0559000000000003</v>
      </c>
    </row>
    <row r="48" spans="1:16" ht="12.75" hidden="1" customHeight="1" outlineLevel="1">
      <c r="A48" s="8">
        <v>41671</v>
      </c>
      <c r="B48" s="44">
        <v>13.6091</v>
      </c>
      <c r="C48" s="44">
        <v>5.6988000000000003</v>
      </c>
      <c r="D48" s="44">
        <v>15.178699999999999</v>
      </c>
      <c r="E48" s="44">
        <v>13.9086</v>
      </c>
      <c r="F48" s="44">
        <v>16.974799999999998</v>
      </c>
      <c r="G48" s="44">
        <v>17.221499999999999</v>
      </c>
      <c r="H48" s="44">
        <v>7.0358999999999998</v>
      </c>
      <c r="I48" s="44">
        <v>18.827500000000001</v>
      </c>
      <c r="J48" s="44">
        <v>18.963200000000001</v>
      </c>
      <c r="K48" s="44">
        <v>20.435700000000001</v>
      </c>
      <c r="L48" s="44">
        <v>7.3540000000000001</v>
      </c>
      <c r="M48" s="44">
        <v>2.3548</v>
      </c>
      <c r="N48" s="44">
        <v>7.2485999999999997</v>
      </c>
      <c r="O48" s="44">
        <v>8.6209000000000007</v>
      </c>
      <c r="P48" s="44">
        <v>7.5297000000000001</v>
      </c>
    </row>
    <row r="49" spans="1:16" ht="12.75" hidden="1" customHeight="1" outlineLevel="1">
      <c r="A49" s="8">
        <v>41699</v>
      </c>
      <c r="B49" s="44">
        <v>14.2416</v>
      </c>
      <c r="C49" s="44">
        <v>6.2117000000000004</v>
      </c>
      <c r="D49" s="44">
        <v>16.137699999999999</v>
      </c>
      <c r="E49" s="44">
        <v>14.664099999999999</v>
      </c>
      <c r="F49" s="44">
        <v>21.6158</v>
      </c>
      <c r="G49" s="44">
        <v>17.263300000000001</v>
      </c>
      <c r="H49" s="44">
        <v>7.6169000000000002</v>
      </c>
      <c r="I49" s="44">
        <v>19.2986</v>
      </c>
      <c r="J49" s="44">
        <v>19.050699999999999</v>
      </c>
      <c r="K49" s="44">
        <v>22.303699999999999</v>
      </c>
      <c r="L49" s="44">
        <v>7.6444999999999999</v>
      </c>
      <c r="M49" s="44">
        <v>2.6463999999999999</v>
      </c>
      <c r="N49" s="44">
        <v>8.3228000000000009</v>
      </c>
      <c r="O49" s="44">
        <v>8.9420999999999999</v>
      </c>
      <c r="P49" s="44">
        <v>8.1372</v>
      </c>
    </row>
    <row r="50" spans="1:16" ht="12.75" hidden="1" customHeight="1" outlineLevel="1">
      <c r="A50" s="8">
        <v>41730</v>
      </c>
      <c r="B50" s="44">
        <v>14.086399999999999</v>
      </c>
      <c r="C50" s="44">
        <v>6.0162000000000004</v>
      </c>
      <c r="D50" s="44">
        <v>16.272099999999998</v>
      </c>
      <c r="E50" s="44">
        <v>13.223100000000001</v>
      </c>
      <c r="F50" s="44">
        <v>20.993400000000001</v>
      </c>
      <c r="G50" s="44">
        <v>17.884599999999999</v>
      </c>
      <c r="H50" s="44">
        <v>7.8404999999999996</v>
      </c>
      <c r="I50" s="44">
        <v>20.172499999999999</v>
      </c>
      <c r="J50" s="44">
        <v>18.892399999999999</v>
      </c>
      <c r="K50" s="44">
        <v>22.129899999999999</v>
      </c>
      <c r="L50" s="44">
        <v>7.5930999999999997</v>
      </c>
      <c r="M50" s="44">
        <v>2.3096000000000001</v>
      </c>
      <c r="N50" s="44">
        <v>8.5097000000000005</v>
      </c>
      <c r="O50" s="44">
        <v>8.4646000000000008</v>
      </c>
      <c r="P50" s="44">
        <v>8.1717999999999993</v>
      </c>
    </row>
    <row r="51" spans="1:16" ht="12.75" hidden="1" customHeight="1" outlineLevel="1">
      <c r="A51" s="8">
        <v>41760</v>
      </c>
      <c r="B51" s="44">
        <v>14.0779</v>
      </c>
      <c r="C51" s="44">
        <v>6.2024999999999997</v>
      </c>
      <c r="D51" s="44">
        <v>16.656600000000001</v>
      </c>
      <c r="E51" s="44">
        <v>12.8902</v>
      </c>
      <c r="F51" s="44">
        <v>20.491299999999999</v>
      </c>
      <c r="G51" s="44">
        <v>17.5899</v>
      </c>
      <c r="H51" s="44">
        <v>7.5225</v>
      </c>
      <c r="I51" s="44">
        <v>20.4801</v>
      </c>
      <c r="J51" s="44">
        <v>19.105399999999999</v>
      </c>
      <c r="K51" s="44">
        <v>22.027699999999999</v>
      </c>
      <c r="L51" s="44">
        <v>8.0398999999999994</v>
      </c>
      <c r="M51" s="44">
        <v>2.8852000000000002</v>
      </c>
      <c r="N51" s="44">
        <v>8.7974999999999994</v>
      </c>
      <c r="O51" s="44">
        <v>9.1782000000000004</v>
      </c>
      <c r="P51" s="44">
        <v>7.7611999999999997</v>
      </c>
    </row>
    <row r="52" spans="1:16" ht="12.75" hidden="1" customHeight="1" outlineLevel="1">
      <c r="A52" s="8">
        <v>41791</v>
      </c>
      <c r="B52" s="44">
        <v>14.003500000000001</v>
      </c>
      <c r="C52" s="44">
        <v>5.0564999999999998</v>
      </c>
      <c r="D52" s="44">
        <v>15.906000000000001</v>
      </c>
      <c r="E52" s="44">
        <v>13.6027</v>
      </c>
      <c r="F52" s="44">
        <v>18.471699999999998</v>
      </c>
      <c r="G52" s="44">
        <v>17.2089</v>
      </c>
      <c r="H52" s="44">
        <v>6.0982000000000003</v>
      </c>
      <c r="I52" s="44">
        <v>19.115500000000001</v>
      </c>
      <c r="J52" s="44">
        <v>19.7819</v>
      </c>
      <c r="K52" s="44">
        <v>20.535599999999999</v>
      </c>
      <c r="L52" s="44">
        <v>7.7339000000000002</v>
      </c>
      <c r="M52" s="44">
        <v>2.2042000000000002</v>
      </c>
      <c r="N52" s="44">
        <v>8.2375000000000007</v>
      </c>
      <c r="O52" s="44">
        <v>8.766</v>
      </c>
      <c r="P52" s="44">
        <v>7.8394000000000004</v>
      </c>
    </row>
    <row r="53" spans="1:16" ht="12.75" hidden="1" customHeight="1" outlineLevel="1">
      <c r="A53" s="8">
        <v>41821</v>
      </c>
      <c r="B53" s="44">
        <v>14.083600000000001</v>
      </c>
      <c r="C53" s="44">
        <v>6.7416</v>
      </c>
      <c r="D53" s="44">
        <v>15.549099999999999</v>
      </c>
      <c r="E53" s="44">
        <v>13.0562</v>
      </c>
      <c r="F53" s="44">
        <v>17.925699999999999</v>
      </c>
      <c r="G53" s="44">
        <v>17.629200000000001</v>
      </c>
      <c r="H53" s="44">
        <v>9.4235000000000007</v>
      </c>
      <c r="I53" s="44">
        <v>18.7896</v>
      </c>
      <c r="J53" s="44">
        <v>18.4146</v>
      </c>
      <c r="K53" s="44">
        <v>19.192399999999999</v>
      </c>
      <c r="L53" s="44">
        <v>7.7790999999999997</v>
      </c>
      <c r="M53" s="44">
        <v>2.2677999999999998</v>
      </c>
      <c r="N53" s="44">
        <v>8.0976999999999997</v>
      </c>
      <c r="O53" s="44">
        <v>9.7082999999999995</v>
      </c>
      <c r="P53" s="44">
        <v>9.4779999999999998</v>
      </c>
    </row>
    <row r="54" spans="1:16" hidden="1" outlineLevel="1" collapsed="1">
      <c r="A54" s="8">
        <v>41852</v>
      </c>
      <c r="B54" s="44">
        <v>13.5953</v>
      </c>
      <c r="C54" s="44">
        <v>8.0352999999999994</v>
      </c>
      <c r="D54" s="44">
        <v>15.1877</v>
      </c>
      <c r="E54" s="44">
        <v>12.6592</v>
      </c>
      <c r="F54" s="44">
        <v>18.259899999999998</v>
      </c>
      <c r="G54" s="44">
        <v>17.964600000000001</v>
      </c>
      <c r="H54" s="44">
        <v>12.191800000000001</v>
      </c>
      <c r="I54" s="44">
        <v>19.0288</v>
      </c>
      <c r="J54" s="44">
        <v>18.564299999999999</v>
      </c>
      <c r="K54" s="44">
        <v>20.952100000000002</v>
      </c>
      <c r="L54" s="44">
        <v>7.5555000000000003</v>
      </c>
      <c r="M54" s="44">
        <v>2.2618</v>
      </c>
      <c r="N54" s="44">
        <v>7.6196000000000002</v>
      </c>
      <c r="O54" s="44">
        <v>9.7445000000000004</v>
      </c>
      <c r="P54" s="44">
        <v>6.2573999999999996</v>
      </c>
    </row>
    <row r="55" spans="1:16" hidden="1" outlineLevel="1" collapsed="1">
      <c r="A55" s="8">
        <v>41883</v>
      </c>
      <c r="B55" s="44">
        <v>13.6099</v>
      </c>
      <c r="C55" s="44">
        <v>6.0462999999999996</v>
      </c>
      <c r="D55" s="44">
        <v>14.869</v>
      </c>
      <c r="E55" s="44">
        <v>13.353300000000001</v>
      </c>
      <c r="F55" s="44">
        <v>14.540100000000001</v>
      </c>
      <c r="G55" s="44">
        <v>18.1538</v>
      </c>
      <c r="H55" s="44">
        <v>8.7856000000000005</v>
      </c>
      <c r="I55" s="44">
        <v>19.3323</v>
      </c>
      <c r="J55" s="44">
        <v>19.452500000000001</v>
      </c>
      <c r="K55" s="44">
        <v>17.029599999999999</v>
      </c>
      <c r="L55" s="44">
        <v>7.8143000000000002</v>
      </c>
      <c r="M55" s="44">
        <v>2.476</v>
      </c>
      <c r="N55" s="44">
        <v>7.9017999999999997</v>
      </c>
      <c r="O55" s="44">
        <v>9.8728999999999996</v>
      </c>
      <c r="P55" s="44">
        <v>5.5911999999999997</v>
      </c>
    </row>
    <row r="56" spans="1:16" hidden="1" outlineLevel="1" collapsed="1">
      <c r="A56" s="8">
        <v>41913</v>
      </c>
      <c r="B56" s="44">
        <v>14.0686</v>
      </c>
      <c r="C56" s="44">
        <v>5.8860000000000001</v>
      </c>
      <c r="D56" s="44">
        <v>15.751200000000001</v>
      </c>
      <c r="E56" s="44">
        <v>13.8497</v>
      </c>
      <c r="F56" s="44">
        <v>12.309900000000001</v>
      </c>
      <c r="G56" s="44">
        <v>17.9953</v>
      </c>
      <c r="H56" s="44">
        <v>9.3663000000000007</v>
      </c>
      <c r="I56" s="44">
        <v>19.100200000000001</v>
      </c>
      <c r="J56" s="44">
        <v>19.398</v>
      </c>
      <c r="K56" s="44">
        <v>19.892499999999998</v>
      </c>
      <c r="L56" s="44">
        <v>7.7384000000000004</v>
      </c>
      <c r="M56" s="44">
        <v>1.7598</v>
      </c>
      <c r="N56" s="44">
        <v>8.2766000000000002</v>
      </c>
      <c r="O56" s="44">
        <v>9.9621999999999993</v>
      </c>
      <c r="P56" s="44">
        <v>11.931900000000001</v>
      </c>
    </row>
    <row r="57" spans="1:16" hidden="1" outlineLevel="1" collapsed="1">
      <c r="A57" s="8">
        <v>41944</v>
      </c>
      <c r="B57" s="44">
        <v>13.3551</v>
      </c>
      <c r="C57" s="44">
        <v>4.9008000000000003</v>
      </c>
      <c r="D57" s="44">
        <v>15.4252</v>
      </c>
      <c r="E57" s="44">
        <v>12.984400000000001</v>
      </c>
      <c r="F57" s="44">
        <v>6.8242000000000003</v>
      </c>
      <c r="G57" s="44">
        <v>17.7378</v>
      </c>
      <c r="H57" s="44">
        <v>8.2881</v>
      </c>
      <c r="I57" s="44">
        <v>18.9573</v>
      </c>
      <c r="J57" s="44">
        <v>19.333600000000001</v>
      </c>
      <c r="K57" s="44">
        <v>6.7840999999999996</v>
      </c>
      <c r="L57" s="44">
        <v>7.7279999999999998</v>
      </c>
      <c r="M57" s="44">
        <v>1.8858999999999999</v>
      </c>
      <c r="N57" s="44">
        <v>8.0797000000000008</v>
      </c>
      <c r="O57" s="44">
        <v>9.9802999999999997</v>
      </c>
      <c r="P57" s="44">
        <v>8.1059999999999999</v>
      </c>
    </row>
    <row r="58" spans="1:16" hidden="1" outlineLevel="1" collapsed="1">
      <c r="A58" s="8">
        <v>41974</v>
      </c>
      <c r="B58" s="44">
        <v>13.715199999999999</v>
      </c>
      <c r="C58" s="44">
        <v>2.2317999999999998</v>
      </c>
      <c r="D58" s="44">
        <v>16.121500000000001</v>
      </c>
      <c r="E58" s="44">
        <v>14.7187</v>
      </c>
      <c r="F58" s="44">
        <v>20.340399999999999</v>
      </c>
      <c r="G58" s="44">
        <v>17.192499999999999</v>
      </c>
      <c r="H58" s="44">
        <v>2.8117000000000001</v>
      </c>
      <c r="I58" s="44">
        <v>19.470600000000001</v>
      </c>
      <c r="J58" s="44">
        <v>20.1022</v>
      </c>
      <c r="K58" s="44">
        <v>20.340399999999999</v>
      </c>
      <c r="L58" s="44">
        <v>7.5660999999999996</v>
      </c>
      <c r="M58" s="44">
        <v>1.3198000000000001</v>
      </c>
      <c r="N58" s="44">
        <v>8.2081999999999997</v>
      </c>
      <c r="O58" s="44">
        <v>9.6310000000000002</v>
      </c>
      <c r="P58" s="44" t="s">
        <v>271</v>
      </c>
    </row>
    <row r="59" spans="1:16" hidden="1" outlineLevel="1" collapsed="1">
      <c r="A59" s="8">
        <v>42005</v>
      </c>
      <c r="B59" s="44">
        <v>12.8874</v>
      </c>
      <c r="C59" s="44">
        <v>2.9016000000000002</v>
      </c>
      <c r="D59" s="44">
        <v>14.4002</v>
      </c>
      <c r="E59" s="44">
        <v>14.0755</v>
      </c>
      <c r="F59" s="44">
        <v>18.844100000000001</v>
      </c>
      <c r="G59" s="44">
        <v>16.054099999999998</v>
      </c>
      <c r="H59" s="44">
        <v>3.7347999999999999</v>
      </c>
      <c r="I59" s="44">
        <v>17.582000000000001</v>
      </c>
      <c r="J59" s="44">
        <v>19.5291</v>
      </c>
      <c r="K59" s="44">
        <v>18.844100000000001</v>
      </c>
      <c r="L59" s="44">
        <v>8.266</v>
      </c>
      <c r="M59" s="44">
        <v>1.5516000000000001</v>
      </c>
      <c r="N59" s="44">
        <v>8.6084999999999994</v>
      </c>
      <c r="O59" s="44">
        <v>10.2249</v>
      </c>
      <c r="P59" s="44" t="s">
        <v>271</v>
      </c>
    </row>
    <row r="60" spans="1:16" hidden="1" outlineLevel="1" collapsed="1">
      <c r="A60" s="8">
        <v>42036</v>
      </c>
      <c r="B60" s="44">
        <v>12.601100000000001</v>
      </c>
      <c r="C60" s="44">
        <v>3.4167000000000001</v>
      </c>
      <c r="D60" s="44">
        <v>14.309900000000001</v>
      </c>
      <c r="E60" s="44">
        <v>13.4917</v>
      </c>
      <c r="F60" s="44">
        <v>23.970600000000001</v>
      </c>
      <c r="G60" s="44">
        <v>16.079699999999999</v>
      </c>
      <c r="H60" s="44">
        <v>3.8803000000000001</v>
      </c>
      <c r="I60" s="44">
        <v>18.7302</v>
      </c>
      <c r="J60" s="44">
        <v>19.631799999999998</v>
      </c>
      <c r="K60" s="44">
        <v>23.970600000000001</v>
      </c>
      <c r="L60" s="44">
        <v>8.1033000000000008</v>
      </c>
      <c r="M60" s="44">
        <v>2.1674000000000002</v>
      </c>
      <c r="N60" s="44">
        <v>8.0052000000000003</v>
      </c>
      <c r="O60" s="44">
        <v>10.0862</v>
      </c>
      <c r="P60" s="44" t="s">
        <v>271</v>
      </c>
    </row>
    <row r="61" spans="1:16" hidden="1" outlineLevel="1" collapsed="1">
      <c r="A61" s="8">
        <v>42064</v>
      </c>
      <c r="B61" s="44">
        <v>13.84</v>
      </c>
      <c r="C61" s="44">
        <v>3.5920999999999998</v>
      </c>
      <c r="D61" s="44">
        <v>16.3949</v>
      </c>
      <c r="E61" s="44">
        <v>13.7136</v>
      </c>
      <c r="F61" s="44">
        <v>38.282899999999998</v>
      </c>
      <c r="G61" s="44">
        <v>17.1096</v>
      </c>
      <c r="H61" s="44">
        <v>4.3666999999999998</v>
      </c>
      <c r="I61" s="44">
        <v>19.829799999999999</v>
      </c>
      <c r="J61" s="44">
        <v>20.980599999999999</v>
      </c>
      <c r="K61" s="44">
        <v>38.439100000000003</v>
      </c>
      <c r="L61" s="44">
        <v>8.2312999999999992</v>
      </c>
      <c r="M61" s="44">
        <v>1.4939</v>
      </c>
      <c r="N61" s="44">
        <v>8.4483999999999995</v>
      </c>
      <c r="O61" s="44">
        <v>10.131600000000001</v>
      </c>
      <c r="P61" s="44">
        <v>9</v>
      </c>
    </row>
    <row r="62" spans="1:16" hidden="1" outlineLevel="1" collapsed="1">
      <c r="A62" s="8">
        <v>42095</v>
      </c>
      <c r="B62" s="44">
        <v>15.3695</v>
      </c>
      <c r="C62" s="44">
        <v>3.3690000000000002</v>
      </c>
      <c r="D62" s="44">
        <v>17.305800000000001</v>
      </c>
      <c r="E62" s="44">
        <v>17.220800000000001</v>
      </c>
      <c r="F62" s="44">
        <v>13.0144</v>
      </c>
      <c r="G62" s="44">
        <v>19.5654</v>
      </c>
      <c r="H62" s="44">
        <v>3.7738</v>
      </c>
      <c r="I62" s="44">
        <v>22.110499999999998</v>
      </c>
      <c r="J62" s="44">
        <v>24.993400000000001</v>
      </c>
      <c r="K62" s="44">
        <v>19.994499999999999</v>
      </c>
      <c r="L62" s="44">
        <v>8.9903999999999993</v>
      </c>
      <c r="M62" s="44">
        <v>2.4300000000000002</v>
      </c>
      <c r="N62" s="44">
        <v>8.2696000000000005</v>
      </c>
      <c r="O62" s="44">
        <v>12.424200000000001</v>
      </c>
      <c r="P62" s="44">
        <v>1.2948999999999999</v>
      </c>
    </row>
    <row r="63" spans="1:16" hidden="1" outlineLevel="1" collapsed="1">
      <c r="A63" s="8">
        <v>42125</v>
      </c>
      <c r="B63" s="44">
        <v>15.317</v>
      </c>
      <c r="C63" s="44">
        <v>4.0945</v>
      </c>
      <c r="D63" s="44">
        <v>16.6221</v>
      </c>
      <c r="E63" s="44">
        <v>19.267800000000001</v>
      </c>
      <c r="F63" s="44">
        <v>10.1127</v>
      </c>
      <c r="G63" s="44">
        <v>19.2774</v>
      </c>
      <c r="H63" s="44">
        <v>4.7183999999999999</v>
      </c>
      <c r="I63" s="44">
        <v>21.946000000000002</v>
      </c>
      <c r="J63" s="44">
        <v>24.536000000000001</v>
      </c>
      <c r="K63" s="44">
        <v>22.382400000000001</v>
      </c>
      <c r="L63" s="44">
        <v>7.8731999999999998</v>
      </c>
      <c r="M63" s="44">
        <v>1.2686999999999999</v>
      </c>
      <c r="N63" s="44">
        <v>6.9881000000000002</v>
      </c>
      <c r="O63" s="44">
        <v>12.723599999999999</v>
      </c>
      <c r="P63" s="44">
        <v>7.6763000000000003</v>
      </c>
    </row>
    <row r="64" spans="1:16" hidden="1" outlineLevel="1" collapsed="1">
      <c r="A64" s="8">
        <v>42156</v>
      </c>
      <c r="B64" s="44">
        <v>15.529299999999999</v>
      </c>
      <c r="C64" s="44">
        <v>3.3025000000000002</v>
      </c>
      <c r="D64" s="44">
        <v>17.8428</v>
      </c>
      <c r="E64" s="44">
        <v>17.596399999999999</v>
      </c>
      <c r="F64" s="44">
        <v>14.915699999999999</v>
      </c>
      <c r="G64" s="44">
        <v>18.0837</v>
      </c>
      <c r="H64" s="44">
        <v>3.7002000000000002</v>
      </c>
      <c r="I64" s="44">
        <v>20.7273</v>
      </c>
      <c r="J64" s="44">
        <v>23.221599999999999</v>
      </c>
      <c r="K64" s="44">
        <v>19.754799999999999</v>
      </c>
      <c r="L64" s="44">
        <v>8.3749000000000002</v>
      </c>
      <c r="M64" s="44">
        <v>1.4619</v>
      </c>
      <c r="N64" s="44">
        <v>8.4739000000000004</v>
      </c>
      <c r="O64" s="44">
        <v>10.6593</v>
      </c>
      <c r="P64" s="44">
        <v>8.5359999999999996</v>
      </c>
    </row>
    <row r="65" spans="1:16" hidden="1" outlineLevel="1" collapsed="1">
      <c r="A65" s="8">
        <v>42186</v>
      </c>
      <c r="B65" s="44">
        <v>13.9544</v>
      </c>
      <c r="C65" s="44">
        <v>3.3786</v>
      </c>
      <c r="D65" s="44">
        <v>15.965</v>
      </c>
      <c r="E65" s="44">
        <v>16.9434</v>
      </c>
      <c r="F65" s="44">
        <v>19.978400000000001</v>
      </c>
      <c r="G65" s="44">
        <v>17.227399999999999</v>
      </c>
      <c r="H65" s="44">
        <v>3.6806000000000001</v>
      </c>
      <c r="I65" s="44">
        <v>20.5503</v>
      </c>
      <c r="J65" s="44">
        <v>22.257300000000001</v>
      </c>
      <c r="K65" s="44">
        <v>20.0063</v>
      </c>
      <c r="L65" s="44">
        <v>7.5880999999999998</v>
      </c>
      <c r="M65" s="44">
        <v>2.0926999999999998</v>
      </c>
      <c r="N65" s="44">
        <v>7.8194999999999997</v>
      </c>
      <c r="O65" s="44">
        <v>9.7353000000000005</v>
      </c>
      <c r="P65" s="44">
        <v>7.5</v>
      </c>
    </row>
    <row r="66" spans="1:16" hidden="1" outlineLevel="1" collapsed="1">
      <c r="A66" s="8">
        <v>42217</v>
      </c>
      <c r="B66" s="44">
        <v>12.477</v>
      </c>
      <c r="C66" s="44">
        <v>3.7262</v>
      </c>
      <c r="D66" s="44">
        <v>14.408899999999999</v>
      </c>
      <c r="E66" s="44">
        <v>14.229100000000001</v>
      </c>
      <c r="F66" s="44">
        <v>23.432600000000001</v>
      </c>
      <c r="G66" s="44">
        <v>16.747</v>
      </c>
      <c r="H66" s="44">
        <v>4.3029999999999999</v>
      </c>
      <c r="I66" s="44">
        <v>20.2241</v>
      </c>
      <c r="J66" s="44">
        <v>22.6877</v>
      </c>
      <c r="K66" s="44">
        <v>23.9373</v>
      </c>
      <c r="L66" s="44">
        <v>6.8756000000000004</v>
      </c>
      <c r="M66" s="44">
        <v>1.9619</v>
      </c>
      <c r="N66" s="44">
        <v>7.0930999999999997</v>
      </c>
      <c r="O66" s="44">
        <v>8.4354999999999993</v>
      </c>
      <c r="P66" s="44">
        <v>10.5</v>
      </c>
    </row>
    <row r="67" spans="1:16" hidden="1" outlineLevel="1" collapsed="1">
      <c r="A67" s="8">
        <v>42248</v>
      </c>
      <c r="B67" s="44">
        <v>14.2095</v>
      </c>
      <c r="C67" s="44">
        <v>3.3050000000000002</v>
      </c>
      <c r="D67" s="44">
        <v>15.552899999999999</v>
      </c>
      <c r="E67" s="44">
        <v>19.327200000000001</v>
      </c>
      <c r="F67" s="44">
        <v>18.621099999999998</v>
      </c>
      <c r="G67" s="44">
        <v>17.666</v>
      </c>
      <c r="H67" s="44">
        <v>4.1784999999999997</v>
      </c>
      <c r="I67" s="44">
        <v>20.2486</v>
      </c>
      <c r="J67" s="44">
        <v>21.417000000000002</v>
      </c>
      <c r="K67" s="44">
        <v>18.621099999999998</v>
      </c>
      <c r="L67" s="44">
        <v>6.7483000000000004</v>
      </c>
      <c r="M67" s="44">
        <v>1.2005999999999999</v>
      </c>
      <c r="N67" s="44">
        <v>7.3994</v>
      </c>
      <c r="O67" s="44">
        <v>10.2247</v>
      </c>
      <c r="P67" s="44" t="s">
        <v>271</v>
      </c>
    </row>
    <row r="68" spans="1:16" hidden="1" outlineLevel="1" collapsed="1">
      <c r="A68" s="8">
        <v>42278</v>
      </c>
      <c r="B68" s="44">
        <v>12.9116</v>
      </c>
      <c r="C68" s="44">
        <v>2.3702000000000001</v>
      </c>
      <c r="D68" s="44">
        <v>15.569100000000001</v>
      </c>
      <c r="E68" s="44">
        <v>18.028700000000001</v>
      </c>
      <c r="F68" s="44">
        <v>15.916399999999999</v>
      </c>
      <c r="G68" s="44">
        <v>16.2958</v>
      </c>
      <c r="H68" s="44">
        <v>2.9685999999999999</v>
      </c>
      <c r="I68" s="44">
        <v>19.615100000000002</v>
      </c>
      <c r="J68" s="44">
        <v>21.150300000000001</v>
      </c>
      <c r="K68" s="44">
        <v>15.916399999999999</v>
      </c>
      <c r="L68" s="44">
        <v>6.3216999999999999</v>
      </c>
      <c r="M68" s="44">
        <v>1.3411</v>
      </c>
      <c r="N68" s="44">
        <v>7.6718999999999999</v>
      </c>
      <c r="O68" s="44">
        <v>9.7063000000000006</v>
      </c>
      <c r="P68" s="44" t="s">
        <v>271</v>
      </c>
    </row>
    <row r="69" spans="1:16" hidden="1" outlineLevel="1" collapsed="1">
      <c r="A69" s="8">
        <v>42309</v>
      </c>
      <c r="B69" s="44">
        <v>12.519600000000001</v>
      </c>
      <c r="C69" s="44">
        <v>2.6309999999999998</v>
      </c>
      <c r="D69" s="44">
        <v>14.4253</v>
      </c>
      <c r="E69" s="44">
        <v>16.125800000000002</v>
      </c>
      <c r="F69" s="44">
        <v>9.0038</v>
      </c>
      <c r="G69" s="44">
        <v>16.378299999999999</v>
      </c>
      <c r="H69" s="44">
        <v>3.2490999999999999</v>
      </c>
      <c r="I69" s="44">
        <v>19.883099999999999</v>
      </c>
      <c r="J69" s="44">
        <v>21.344999999999999</v>
      </c>
      <c r="K69" s="44">
        <v>16.0718</v>
      </c>
      <c r="L69" s="44">
        <v>7.2987000000000002</v>
      </c>
      <c r="M69" s="44">
        <v>1.1201000000000001</v>
      </c>
      <c r="N69" s="44">
        <v>7.8079000000000001</v>
      </c>
      <c r="O69" s="44">
        <v>10.0366</v>
      </c>
      <c r="P69" s="44">
        <v>6.5023</v>
      </c>
    </row>
    <row r="70" spans="1:16" hidden="1" outlineLevel="1" collapsed="1">
      <c r="A70" s="8">
        <v>42339</v>
      </c>
      <c r="B70" s="44">
        <v>11.6724</v>
      </c>
      <c r="C70" s="44">
        <v>3.2534000000000001</v>
      </c>
      <c r="D70" s="44">
        <v>14.4712</v>
      </c>
      <c r="E70" s="44">
        <v>17.894300000000001</v>
      </c>
      <c r="F70" s="44">
        <v>0.9728</v>
      </c>
      <c r="G70" s="44">
        <v>15.282500000000001</v>
      </c>
      <c r="H70" s="44">
        <v>4.4215</v>
      </c>
      <c r="I70" s="44">
        <v>19.540099999999999</v>
      </c>
      <c r="J70" s="44">
        <v>20.966999999999999</v>
      </c>
      <c r="K70" s="44">
        <v>14.895200000000001</v>
      </c>
      <c r="L70" s="44">
        <v>5.8239000000000001</v>
      </c>
      <c r="M70" s="44">
        <v>1.1268</v>
      </c>
      <c r="N70" s="44">
        <v>7.2858000000000001</v>
      </c>
      <c r="O70" s="44">
        <v>9.6783999999999999</v>
      </c>
      <c r="P70" s="44">
        <v>0.62929999999999997</v>
      </c>
    </row>
    <row r="71" spans="1:16" hidden="1" outlineLevel="1" collapsed="1">
      <c r="A71" s="8">
        <v>42370</v>
      </c>
      <c r="B71" s="44">
        <v>11.1699</v>
      </c>
      <c r="C71" s="44">
        <v>2.4094000000000002</v>
      </c>
      <c r="D71" s="44">
        <v>13.845599999999999</v>
      </c>
      <c r="E71" s="44">
        <v>17.9285</v>
      </c>
      <c r="F71" s="44">
        <v>18.6645</v>
      </c>
      <c r="G71" s="44">
        <v>14.5398</v>
      </c>
      <c r="H71" s="44">
        <v>3.1101000000000001</v>
      </c>
      <c r="I71" s="44">
        <v>19.0031</v>
      </c>
      <c r="J71" s="44">
        <v>21.293199999999999</v>
      </c>
      <c r="K71" s="44">
        <v>18.6645</v>
      </c>
      <c r="L71" s="44">
        <v>5.7991999999999999</v>
      </c>
      <c r="M71" s="44">
        <v>1.0225</v>
      </c>
      <c r="N71" s="44">
        <v>7.0986000000000002</v>
      </c>
      <c r="O71" s="44">
        <v>9.0778999999999996</v>
      </c>
      <c r="P71" s="44" t="s">
        <v>271</v>
      </c>
    </row>
    <row r="72" spans="1:16" hidden="1" outlineLevel="1" collapsed="1">
      <c r="A72" s="8">
        <v>42401</v>
      </c>
      <c r="B72" s="44">
        <v>12.3127</v>
      </c>
      <c r="C72" s="44">
        <v>4.4137000000000004</v>
      </c>
      <c r="D72" s="44">
        <v>13.490600000000001</v>
      </c>
      <c r="E72" s="44">
        <v>15.8096</v>
      </c>
      <c r="F72" s="44">
        <v>19.484000000000002</v>
      </c>
      <c r="G72" s="44">
        <v>17.253399999999999</v>
      </c>
      <c r="H72" s="44">
        <v>6.3230000000000004</v>
      </c>
      <c r="I72" s="44">
        <v>19.427399999999999</v>
      </c>
      <c r="J72" s="44">
        <v>19.675799999999999</v>
      </c>
      <c r="K72" s="44">
        <v>19.484000000000002</v>
      </c>
      <c r="L72" s="44">
        <v>5.9938000000000002</v>
      </c>
      <c r="M72" s="44">
        <v>1.4972000000000001</v>
      </c>
      <c r="N72" s="44">
        <v>6.5799000000000003</v>
      </c>
      <c r="O72" s="44">
        <v>8.2416999999999998</v>
      </c>
      <c r="P72" s="44" t="s">
        <v>271</v>
      </c>
    </row>
    <row r="73" spans="1:16" hidden="1" outlineLevel="1" collapsed="1">
      <c r="A73" s="8">
        <v>42430</v>
      </c>
      <c r="B73" s="44">
        <v>12.7148</v>
      </c>
      <c r="C73" s="44">
        <v>6.1021000000000001</v>
      </c>
      <c r="D73" s="44">
        <v>13.6586</v>
      </c>
      <c r="E73" s="44">
        <v>14.2179</v>
      </c>
      <c r="F73" s="44">
        <v>17.241</v>
      </c>
      <c r="G73" s="44">
        <v>16.658000000000001</v>
      </c>
      <c r="H73" s="44">
        <v>7.5773000000000001</v>
      </c>
      <c r="I73" s="44">
        <v>18.3293</v>
      </c>
      <c r="J73" s="44">
        <v>18.797499999999999</v>
      </c>
      <c r="K73" s="44">
        <v>18.5793</v>
      </c>
      <c r="L73" s="44">
        <v>5.8490000000000002</v>
      </c>
      <c r="M73" s="44">
        <v>1.5008999999999999</v>
      </c>
      <c r="N73" s="44">
        <v>6.141</v>
      </c>
      <c r="O73" s="44">
        <v>6.9909999999999997</v>
      </c>
      <c r="P73" s="44">
        <v>7.5</v>
      </c>
    </row>
    <row r="74" spans="1:16" hidden="1" outlineLevel="1" collapsed="1">
      <c r="A74" s="8">
        <v>42461</v>
      </c>
      <c r="B74" s="44">
        <v>12.4557</v>
      </c>
      <c r="C74" s="44">
        <v>5.6901999999999999</v>
      </c>
      <c r="D74" s="44">
        <v>13.428800000000001</v>
      </c>
      <c r="E74" s="44">
        <v>14.293200000000001</v>
      </c>
      <c r="F74" s="44">
        <v>10.7362</v>
      </c>
      <c r="G74" s="44">
        <v>16.340199999999999</v>
      </c>
      <c r="H74" s="44">
        <v>7.5574000000000003</v>
      </c>
      <c r="I74" s="44">
        <v>18.001899999999999</v>
      </c>
      <c r="J74" s="44">
        <v>17.998799999999999</v>
      </c>
      <c r="K74" s="44">
        <v>17.7911</v>
      </c>
      <c r="L74" s="44">
        <v>5.7957999999999998</v>
      </c>
      <c r="M74" s="44">
        <v>1.3371</v>
      </c>
      <c r="N74" s="44">
        <v>6.2407000000000004</v>
      </c>
      <c r="O74" s="44">
        <v>7.1147</v>
      </c>
      <c r="P74" s="44">
        <v>4.5385</v>
      </c>
    </row>
    <row r="75" spans="1:16" hidden="1" outlineLevel="1" collapsed="1">
      <c r="A75" s="8">
        <v>42491</v>
      </c>
      <c r="B75" s="44">
        <v>12.437900000000001</v>
      </c>
      <c r="C75" s="44">
        <v>4.8029999999999999</v>
      </c>
      <c r="D75" s="44">
        <v>13.3962</v>
      </c>
      <c r="E75" s="44">
        <v>14.836600000000001</v>
      </c>
      <c r="F75" s="44">
        <v>7.8148999999999997</v>
      </c>
      <c r="G75" s="44">
        <v>16.070699999999999</v>
      </c>
      <c r="H75" s="44">
        <v>6.0212000000000003</v>
      </c>
      <c r="I75" s="44">
        <v>18.0075</v>
      </c>
      <c r="J75" s="44">
        <v>17.6585</v>
      </c>
      <c r="K75" s="44">
        <v>18.9618</v>
      </c>
      <c r="L75" s="44">
        <v>5.4310999999999998</v>
      </c>
      <c r="M75" s="44">
        <v>1.3441000000000001</v>
      </c>
      <c r="N75" s="44">
        <v>5.6749000000000001</v>
      </c>
      <c r="O75" s="44">
        <v>7.3121999999999998</v>
      </c>
      <c r="P75" s="44">
        <v>4</v>
      </c>
    </row>
    <row r="76" spans="1:16" hidden="1" outlineLevel="1" collapsed="1">
      <c r="A76" s="8">
        <v>42522</v>
      </c>
      <c r="B76" s="44">
        <v>10.378399999999999</v>
      </c>
      <c r="C76" s="44">
        <v>2.9990999999999999</v>
      </c>
      <c r="D76" s="44">
        <v>13.662800000000001</v>
      </c>
      <c r="E76" s="44">
        <v>12.1022</v>
      </c>
      <c r="F76" s="44">
        <v>13.843</v>
      </c>
      <c r="G76" s="44">
        <v>14.812900000000001</v>
      </c>
      <c r="H76" s="44">
        <v>5.6841999999999997</v>
      </c>
      <c r="I76" s="44">
        <v>17.078299999999999</v>
      </c>
      <c r="J76" s="44">
        <v>17.737100000000002</v>
      </c>
      <c r="K76" s="44">
        <v>18.231200000000001</v>
      </c>
      <c r="L76" s="44">
        <v>3.9533</v>
      </c>
      <c r="M76" s="44">
        <v>0.91810000000000003</v>
      </c>
      <c r="N76" s="44">
        <v>5.5247999999999999</v>
      </c>
      <c r="O76" s="44">
        <v>6.5076000000000001</v>
      </c>
      <c r="P76" s="44">
        <v>6.4728000000000003</v>
      </c>
    </row>
    <row r="77" spans="1:16" hidden="1" outlineLevel="1" collapsed="1">
      <c r="A77" s="8">
        <v>42552</v>
      </c>
      <c r="B77" s="44">
        <v>9.9298000000000002</v>
      </c>
      <c r="C77" s="44">
        <v>3.7744</v>
      </c>
      <c r="D77" s="44">
        <v>11.061199999999999</v>
      </c>
      <c r="E77" s="44">
        <v>13.432</v>
      </c>
      <c r="F77" s="44">
        <v>17.949200000000001</v>
      </c>
      <c r="G77" s="44">
        <v>14.388999999999999</v>
      </c>
      <c r="H77" s="44">
        <v>6.8422999999999998</v>
      </c>
      <c r="I77" s="44">
        <v>16.107299999999999</v>
      </c>
      <c r="J77" s="44">
        <v>16.799399999999999</v>
      </c>
      <c r="K77" s="44">
        <v>17.949200000000001</v>
      </c>
      <c r="L77" s="44">
        <v>4.3594999999999997</v>
      </c>
      <c r="M77" s="44">
        <v>0.3574</v>
      </c>
      <c r="N77" s="44">
        <v>5.3754</v>
      </c>
      <c r="O77" s="44">
        <v>6.3545999999999996</v>
      </c>
      <c r="P77" s="44" t="s">
        <v>271</v>
      </c>
    </row>
    <row r="78" spans="1:16" hidden="1" outlineLevel="1" collapsed="1">
      <c r="A78" s="8">
        <v>42583</v>
      </c>
      <c r="B78" s="44">
        <v>9.8437000000000001</v>
      </c>
      <c r="C78" s="44">
        <v>4.1868999999999996</v>
      </c>
      <c r="D78" s="44">
        <v>11.734400000000001</v>
      </c>
      <c r="E78" s="44">
        <v>12.549200000000001</v>
      </c>
      <c r="F78" s="44">
        <v>11.8338</v>
      </c>
      <c r="G78" s="44">
        <v>13.2804</v>
      </c>
      <c r="H78" s="44">
        <v>5.6520000000000001</v>
      </c>
      <c r="I78" s="44">
        <v>16.311699999999998</v>
      </c>
      <c r="J78" s="44">
        <v>17.325299999999999</v>
      </c>
      <c r="K78" s="44">
        <v>16.1111</v>
      </c>
      <c r="L78" s="44">
        <v>4.2403000000000004</v>
      </c>
      <c r="M78" s="44">
        <v>0.94940000000000002</v>
      </c>
      <c r="N78" s="44">
        <v>4.71</v>
      </c>
      <c r="O78" s="44">
        <v>6.3795000000000002</v>
      </c>
      <c r="P78" s="44">
        <v>7.5</v>
      </c>
    </row>
    <row r="79" spans="1:16" hidden="1" outlineLevel="1" collapsed="1">
      <c r="A79" s="8">
        <v>42614</v>
      </c>
      <c r="B79" s="44">
        <v>10.277100000000001</v>
      </c>
      <c r="C79" s="44">
        <v>3.8816999999999999</v>
      </c>
      <c r="D79" s="44">
        <v>12.2714</v>
      </c>
      <c r="E79" s="44">
        <v>12.8459</v>
      </c>
      <c r="F79" s="44">
        <v>13.599299999999999</v>
      </c>
      <c r="G79" s="44">
        <v>12.867100000000001</v>
      </c>
      <c r="H79" s="44">
        <v>4.7214999999999998</v>
      </c>
      <c r="I79" s="44">
        <v>15.769</v>
      </c>
      <c r="J79" s="44">
        <v>16.645800000000001</v>
      </c>
      <c r="K79" s="44">
        <v>18.0305</v>
      </c>
      <c r="L79" s="44">
        <v>4.4442000000000004</v>
      </c>
      <c r="M79" s="44">
        <v>1.1601999999999999</v>
      </c>
      <c r="N79" s="44">
        <v>4.9389000000000003</v>
      </c>
      <c r="O79" s="44">
        <v>6.1172000000000004</v>
      </c>
      <c r="P79" s="44">
        <v>6.9686000000000003</v>
      </c>
    </row>
    <row r="80" spans="1:16" hidden="1" outlineLevel="1" collapsed="1">
      <c r="A80" s="8">
        <v>42644</v>
      </c>
      <c r="B80" s="44">
        <v>10.282500000000001</v>
      </c>
      <c r="C80" s="44">
        <v>3.1686000000000001</v>
      </c>
      <c r="D80" s="44">
        <v>11.9679</v>
      </c>
      <c r="E80" s="44">
        <v>12.9887</v>
      </c>
      <c r="F80" s="44">
        <v>17.905200000000001</v>
      </c>
      <c r="G80" s="44">
        <v>13.5342</v>
      </c>
      <c r="H80" s="44">
        <v>4.1688000000000001</v>
      </c>
      <c r="I80" s="44">
        <v>16.163699999999999</v>
      </c>
      <c r="J80" s="44">
        <v>16.9771</v>
      </c>
      <c r="K80" s="44">
        <v>17.905200000000001</v>
      </c>
      <c r="L80" s="44">
        <v>4.3967999999999998</v>
      </c>
      <c r="M80" s="44">
        <v>0.84960000000000002</v>
      </c>
      <c r="N80" s="44">
        <v>4.9538000000000002</v>
      </c>
      <c r="O80" s="44">
        <v>5.9226999999999999</v>
      </c>
      <c r="P80" s="44" t="s">
        <v>271</v>
      </c>
    </row>
    <row r="81" spans="1:16" hidden="1" outlineLevel="1" collapsed="1">
      <c r="A81" s="8">
        <v>42675</v>
      </c>
      <c r="B81" s="44">
        <v>9.3818000000000001</v>
      </c>
      <c r="C81" s="44">
        <v>2.5034000000000001</v>
      </c>
      <c r="D81" s="44">
        <v>12.1776</v>
      </c>
      <c r="E81" s="44">
        <v>13.208399999999999</v>
      </c>
      <c r="F81" s="44">
        <v>9.7864000000000004</v>
      </c>
      <c r="G81" s="44">
        <v>11.302300000000001</v>
      </c>
      <c r="H81" s="44">
        <v>2.7050999999999998</v>
      </c>
      <c r="I81" s="44">
        <v>16.366</v>
      </c>
      <c r="J81" s="44">
        <v>17.474</v>
      </c>
      <c r="K81" s="44">
        <v>18.699000000000002</v>
      </c>
      <c r="L81" s="44">
        <v>5.2298999999999998</v>
      </c>
      <c r="M81" s="44">
        <v>1.3499000000000001</v>
      </c>
      <c r="N81" s="44">
        <v>5.4710000000000001</v>
      </c>
      <c r="O81" s="44">
        <v>7.0175000000000001</v>
      </c>
      <c r="P81" s="44">
        <v>1.7208000000000001</v>
      </c>
    </row>
    <row r="82" spans="1:16" hidden="1" outlineLevel="1" collapsed="1">
      <c r="A82" s="8">
        <v>42705</v>
      </c>
      <c r="B82" s="44">
        <v>9.5062999999999995</v>
      </c>
      <c r="C82" s="44">
        <v>2.3681999999999999</v>
      </c>
      <c r="D82" s="44">
        <v>12.463900000000001</v>
      </c>
      <c r="E82" s="44">
        <v>14.202999999999999</v>
      </c>
      <c r="F82" s="44">
        <v>16.174199999999999</v>
      </c>
      <c r="G82" s="44">
        <v>11.2417</v>
      </c>
      <c r="H82" s="44">
        <v>2.6713</v>
      </c>
      <c r="I82" s="44">
        <v>16.264199999999999</v>
      </c>
      <c r="J82" s="44">
        <v>17.6694</v>
      </c>
      <c r="K82" s="44">
        <v>19.525600000000001</v>
      </c>
      <c r="L82" s="44">
        <v>5.1113999999999997</v>
      </c>
      <c r="M82" s="44">
        <v>0.76859999999999995</v>
      </c>
      <c r="N82" s="44">
        <v>5.3570000000000002</v>
      </c>
      <c r="O82" s="44">
        <v>7.4710999999999999</v>
      </c>
      <c r="P82" s="44">
        <v>10</v>
      </c>
    </row>
    <row r="83" spans="1:16" hidden="1" outlineLevel="1" collapsed="1">
      <c r="A83" s="8">
        <v>42736</v>
      </c>
      <c r="B83" s="44">
        <v>9.9596</v>
      </c>
      <c r="C83" s="44">
        <v>3.1059999999999999</v>
      </c>
      <c r="D83" s="44">
        <v>11.3147</v>
      </c>
      <c r="E83" s="44">
        <v>14.206</v>
      </c>
      <c r="F83" s="44">
        <v>18.7347</v>
      </c>
      <c r="G83" s="44">
        <v>12.642300000000001</v>
      </c>
      <c r="H83" s="44">
        <v>3.5705</v>
      </c>
      <c r="I83" s="44">
        <v>16.226900000000001</v>
      </c>
      <c r="J83" s="44">
        <v>17.741700000000002</v>
      </c>
      <c r="K83" s="44">
        <v>19.994199999999999</v>
      </c>
      <c r="L83" s="44">
        <v>4.8479000000000001</v>
      </c>
      <c r="M83" s="44">
        <v>0.87360000000000004</v>
      </c>
      <c r="N83" s="44">
        <v>4.9593999999999996</v>
      </c>
      <c r="O83" s="44">
        <v>6.8071000000000002</v>
      </c>
      <c r="P83" s="44">
        <v>9.5923999999999996</v>
      </c>
    </row>
    <row r="84" spans="1:16" hidden="1" outlineLevel="1" collapsed="1">
      <c r="A84" s="8">
        <v>42767</v>
      </c>
      <c r="B84" s="44">
        <v>10.7369</v>
      </c>
      <c r="C84" s="44">
        <v>3.4836</v>
      </c>
      <c r="D84" s="44">
        <v>11.85</v>
      </c>
      <c r="E84" s="44">
        <v>14.4498</v>
      </c>
      <c r="F84" s="44">
        <v>18.608599999999999</v>
      </c>
      <c r="G84" s="44">
        <v>13.940799999999999</v>
      </c>
      <c r="H84" s="44">
        <v>4.6585000000000001</v>
      </c>
      <c r="I84" s="44">
        <v>15.687200000000001</v>
      </c>
      <c r="J84" s="44">
        <v>17.7683</v>
      </c>
      <c r="K84" s="44">
        <v>18.608599999999999</v>
      </c>
      <c r="L84" s="44">
        <v>4.4958999999999998</v>
      </c>
      <c r="M84" s="44">
        <v>1.2790999999999999</v>
      </c>
      <c r="N84" s="44">
        <v>4.7968000000000002</v>
      </c>
      <c r="O84" s="44">
        <v>6.8478000000000003</v>
      </c>
      <c r="P84" s="44" t="s">
        <v>271</v>
      </c>
    </row>
    <row r="85" spans="1:16" hidden="1" outlineLevel="1" collapsed="1">
      <c r="A85" s="8">
        <v>42795</v>
      </c>
      <c r="B85" s="44">
        <v>10.714700000000001</v>
      </c>
      <c r="C85" s="44">
        <v>3.5261</v>
      </c>
      <c r="D85" s="44">
        <v>11.1724</v>
      </c>
      <c r="E85" s="44">
        <v>15.1843</v>
      </c>
      <c r="F85" s="44">
        <v>17.563500000000001</v>
      </c>
      <c r="G85" s="44">
        <v>14.152200000000001</v>
      </c>
      <c r="H85" s="44">
        <v>5.1247999999999996</v>
      </c>
      <c r="I85" s="44">
        <v>15.095800000000001</v>
      </c>
      <c r="J85" s="44">
        <v>18.048500000000001</v>
      </c>
      <c r="K85" s="44">
        <v>17.563500000000001</v>
      </c>
      <c r="L85" s="44">
        <v>3.7256</v>
      </c>
      <c r="M85" s="44">
        <v>1.1195999999999999</v>
      </c>
      <c r="N85" s="44">
        <v>4.0894000000000004</v>
      </c>
      <c r="O85" s="44">
        <v>6.0339999999999998</v>
      </c>
      <c r="P85" s="44" t="s">
        <v>271</v>
      </c>
    </row>
    <row r="86" spans="1:16" hidden="1" outlineLevel="1" collapsed="1">
      <c r="A86" s="8">
        <v>42826</v>
      </c>
      <c r="B86" s="44">
        <v>9.2523</v>
      </c>
      <c r="C86" s="44">
        <v>4.0437000000000003</v>
      </c>
      <c r="D86" s="44">
        <v>10.4361</v>
      </c>
      <c r="E86" s="44">
        <v>12.1569</v>
      </c>
      <c r="F86" s="44">
        <v>10.8727</v>
      </c>
      <c r="G86" s="44">
        <v>12.684900000000001</v>
      </c>
      <c r="H86" s="44">
        <v>5.6536</v>
      </c>
      <c r="I86" s="44">
        <v>14.6747</v>
      </c>
      <c r="J86" s="44">
        <v>16.035900000000002</v>
      </c>
      <c r="K86" s="44">
        <v>14.57</v>
      </c>
      <c r="L86" s="44">
        <v>3.8113000000000001</v>
      </c>
      <c r="M86" s="44">
        <v>0.98839999999999995</v>
      </c>
      <c r="N86" s="44">
        <v>4.2072000000000003</v>
      </c>
      <c r="O86" s="44">
        <v>5.8094999999999999</v>
      </c>
      <c r="P86" s="44">
        <v>8.0734999999999992</v>
      </c>
    </row>
    <row r="87" spans="1:16" hidden="1" outlineLevel="1" collapsed="1">
      <c r="A87" s="8">
        <v>42856</v>
      </c>
      <c r="B87" s="44">
        <v>8.8450000000000006</v>
      </c>
      <c r="C87" s="44">
        <v>2.8955000000000002</v>
      </c>
      <c r="D87" s="44">
        <v>10.300700000000001</v>
      </c>
      <c r="E87" s="44">
        <v>11.925599999999999</v>
      </c>
      <c r="F87" s="44">
        <v>20.808199999999999</v>
      </c>
      <c r="G87" s="44">
        <v>11.9986</v>
      </c>
      <c r="H87" s="44">
        <v>3.7717999999999998</v>
      </c>
      <c r="I87" s="44">
        <v>14.3673</v>
      </c>
      <c r="J87" s="44">
        <v>15.8535</v>
      </c>
      <c r="K87" s="44">
        <v>20.808199999999999</v>
      </c>
      <c r="L87" s="44">
        <v>3.3347000000000002</v>
      </c>
      <c r="M87" s="44">
        <v>1.1529</v>
      </c>
      <c r="N87" s="44">
        <v>3.4651999999999998</v>
      </c>
      <c r="O87" s="44">
        <v>5.3506</v>
      </c>
      <c r="P87" s="44" t="s">
        <v>271</v>
      </c>
    </row>
    <row r="88" spans="1:16" hidden="1" outlineLevel="1" collapsed="1">
      <c r="A88" s="8">
        <v>42887</v>
      </c>
      <c r="B88" s="44">
        <v>8.7125000000000004</v>
      </c>
      <c r="C88" s="44">
        <v>2.7498999999999998</v>
      </c>
      <c r="D88" s="44">
        <v>10.3527</v>
      </c>
      <c r="E88" s="44">
        <v>11.8063</v>
      </c>
      <c r="F88" s="44">
        <v>10.286199999999999</v>
      </c>
      <c r="G88" s="44">
        <v>11.754899999999999</v>
      </c>
      <c r="H88" s="44">
        <v>3.6793</v>
      </c>
      <c r="I88" s="44">
        <v>14.2446</v>
      </c>
      <c r="J88" s="44">
        <v>15.5389</v>
      </c>
      <c r="K88" s="44">
        <v>10.8696</v>
      </c>
      <c r="L88" s="44">
        <v>3.2944</v>
      </c>
      <c r="M88" s="44">
        <v>1.0039</v>
      </c>
      <c r="N88" s="44">
        <v>3.7345999999999999</v>
      </c>
      <c r="O88" s="44">
        <v>4.8639000000000001</v>
      </c>
      <c r="P88" s="44">
        <v>4.2145000000000001</v>
      </c>
    </row>
    <row r="89" spans="1:16" hidden="1" outlineLevel="1" collapsed="1">
      <c r="A89" s="8">
        <v>42917</v>
      </c>
      <c r="B89" s="44">
        <v>7.8992000000000004</v>
      </c>
      <c r="C89" s="44">
        <v>2.1907999999999999</v>
      </c>
      <c r="D89" s="44">
        <v>9.6792999999999996</v>
      </c>
      <c r="E89" s="44">
        <v>10.7691</v>
      </c>
      <c r="F89" s="44">
        <v>21.031600000000001</v>
      </c>
      <c r="G89" s="44">
        <v>11.411300000000001</v>
      </c>
      <c r="H89" s="44">
        <v>3.1055000000000001</v>
      </c>
      <c r="I89" s="44">
        <v>14.038600000000001</v>
      </c>
      <c r="J89" s="44">
        <v>15.3498</v>
      </c>
      <c r="K89" s="44">
        <v>21.031600000000001</v>
      </c>
      <c r="L89" s="44">
        <v>2.8852000000000002</v>
      </c>
      <c r="M89" s="44">
        <v>0.9224</v>
      </c>
      <c r="N89" s="44">
        <v>3.2246999999999999</v>
      </c>
      <c r="O89" s="44">
        <v>4.5823</v>
      </c>
      <c r="P89" s="44" t="s">
        <v>271</v>
      </c>
    </row>
    <row r="90" spans="1:16" hidden="1" outlineLevel="1" collapsed="1">
      <c r="A90" s="8">
        <v>42948</v>
      </c>
      <c r="B90" s="44">
        <v>7.9236000000000004</v>
      </c>
      <c r="C90" s="44">
        <v>2.4704999999999999</v>
      </c>
      <c r="D90" s="44">
        <v>9.6841000000000008</v>
      </c>
      <c r="E90" s="44">
        <v>10.070600000000001</v>
      </c>
      <c r="F90" s="44">
        <v>18.916399999999999</v>
      </c>
      <c r="G90" s="44">
        <v>10.934100000000001</v>
      </c>
      <c r="H90" s="44">
        <v>3.4015</v>
      </c>
      <c r="I90" s="44">
        <v>13.286799999999999</v>
      </c>
      <c r="J90" s="44">
        <v>14.458299999999999</v>
      </c>
      <c r="K90" s="44">
        <v>18.916399999999999</v>
      </c>
      <c r="L90" s="44">
        <v>2.8946000000000001</v>
      </c>
      <c r="M90" s="44">
        <v>0.85360000000000003</v>
      </c>
      <c r="N90" s="44">
        <v>3.1774</v>
      </c>
      <c r="O90" s="44">
        <v>4.5103</v>
      </c>
      <c r="P90" s="44" t="s">
        <v>271</v>
      </c>
    </row>
    <row r="91" spans="1:16" hidden="1" outlineLevel="1" collapsed="1">
      <c r="A91" s="8">
        <v>42979</v>
      </c>
      <c r="B91" s="44">
        <v>7.0936000000000003</v>
      </c>
      <c r="C91" s="44">
        <v>1.8540000000000001</v>
      </c>
      <c r="D91" s="44">
        <v>9.0640000000000001</v>
      </c>
      <c r="E91" s="44">
        <v>9.5283999999999995</v>
      </c>
      <c r="F91" s="44">
        <v>10.552300000000001</v>
      </c>
      <c r="G91" s="44">
        <v>10.146000000000001</v>
      </c>
      <c r="H91" s="44">
        <v>2.8435000000000001</v>
      </c>
      <c r="I91" s="44">
        <v>12.4262</v>
      </c>
      <c r="J91" s="44">
        <v>13.622299999999999</v>
      </c>
      <c r="K91" s="44">
        <v>20.844999999999999</v>
      </c>
      <c r="L91" s="44">
        <v>2.5607000000000002</v>
      </c>
      <c r="M91" s="44">
        <v>0.66659999999999997</v>
      </c>
      <c r="N91" s="44">
        <v>2.9171999999999998</v>
      </c>
      <c r="O91" s="44">
        <v>4.5271999999999997</v>
      </c>
      <c r="P91" s="44">
        <v>7.1254</v>
      </c>
    </row>
    <row r="92" spans="1:16" hidden="1" outlineLevel="1" collapsed="1">
      <c r="A92" s="8">
        <v>43009</v>
      </c>
      <c r="B92" s="44">
        <v>7.1353999999999997</v>
      </c>
      <c r="C92" s="44">
        <v>1.9378</v>
      </c>
      <c r="D92" s="44">
        <v>8.7555999999999994</v>
      </c>
      <c r="E92" s="44">
        <v>8.9135000000000009</v>
      </c>
      <c r="F92" s="44">
        <v>22.317799999999998</v>
      </c>
      <c r="G92" s="44">
        <v>10.360799999999999</v>
      </c>
      <c r="H92" s="44">
        <v>2.6490999999999998</v>
      </c>
      <c r="I92" s="44">
        <v>12.708500000000001</v>
      </c>
      <c r="J92" s="44">
        <v>13.4345</v>
      </c>
      <c r="K92" s="44">
        <v>22.317799999999998</v>
      </c>
      <c r="L92" s="44">
        <v>2.8481999999999998</v>
      </c>
      <c r="M92" s="44">
        <v>0.95599999999999996</v>
      </c>
      <c r="N92" s="44">
        <v>3.1448</v>
      </c>
      <c r="O92" s="44">
        <v>4.1424000000000003</v>
      </c>
      <c r="P92" s="44" t="s">
        <v>271</v>
      </c>
    </row>
    <row r="93" spans="1:16" hidden="1" outlineLevel="1" collapsed="1">
      <c r="A93" s="8">
        <v>43040</v>
      </c>
      <c r="B93" s="44">
        <v>8.157</v>
      </c>
      <c r="C93" s="44">
        <v>2.1276999999999999</v>
      </c>
      <c r="D93" s="44">
        <v>10.172800000000001</v>
      </c>
      <c r="E93" s="44">
        <v>9.5686999999999998</v>
      </c>
      <c r="F93" s="44">
        <v>13.8931</v>
      </c>
      <c r="G93" s="44">
        <v>11.2418</v>
      </c>
      <c r="H93" s="44">
        <v>2.8858000000000001</v>
      </c>
      <c r="I93" s="44">
        <v>13.641500000000001</v>
      </c>
      <c r="J93" s="44">
        <v>13.8743</v>
      </c>
      <c r="K93" s="44">
        <v>13.8931</v>
      </c>
      <c r="L93" s="44">
        <v>2.7431999999999999</v>
      </c>
      <c r="M93" s="44">
        <v>0.96960000000000002</v>
      </c>
      <c r="N93" s="44">
        <v>3.0272000000000001</v>
      </c>
      <c r="O93" s="44">
        <v>4.2615999999999996</v>
      </c>
      <c r="P93" s="44" t="s">
        <v>271</v>
      </c>
    </row>
    <row r="94" spans="1:16" hidden="1" outlineLevel="1" collapsed="1">
      <c r="A94" s="8">
        <v>43070</v>
      </c>
      <c r="B94" s="44">
        <v>7.9332000000000003</v>
      </c>
      <c r="C94" s="44">
        <v>1.8088</v>
      </c>
      <c r="D94" s="44">
        <v>9.9571000000000005</v>
      </c>
      <c r="E94" s="44">
        <v>11.3772</v>
      </c>
      <c r="F94" s="44">
        <v>17.728000000000002</v>
      </c>
      <c r="G94" s="44">
        <v>11.105600000000001</v>
      </c>
      <c r="H94" s="44">
        <v>2.3927999999999998</v>
      </c>
      <c r="I94" s="44">
        <v>13.5124</v>
      </c>
      <c r="J94" s="44">
        <v>16.653199999999998</v>
      </c>
      <c r="K94" s="44">
        <v>17.728000000000002</v>
      </c>
      <c r="L94" s="44">
        <v>2.3595000000000002</v>
      </c>
      <c r="M94" s="44">
        <v>0.99680000000000002</v>
      </c>
      <c r="N94" s="44">
        <v>2.7023000000000001</v>
      </c>
      <c r="O94" s="44">
        <v>4.1746999999999996</v>
      </c>
      <c r="P94" s="44" t="s">
        <v>271</v>
      </c>
    </row>
    <row r="95" spans="1:16" hidden="1" outlineLevel="1" collapsed="1">
      <c r="A95" s="8">
        <v>43101</v>
      </c>
      <c r="B95" s="44">
        <v>8.3989999999999991</v>
      </c>
      <c r="C95" s="44">
        <v>1.9655</v>
      </c>
      <c r="D95" s="44">
        <v>10.2536</v>
      </c>
      <c r="E95" s="44">
        <v>10.3201</v>
      </c>
      <c r="F95" s="44">
        <v>16.305399999999999</v>
      </c>
      <c r="G95" s="44">
        <v>11.292299999999999</v>
      </c>
      <c r="H95" s="44">
        <v>2.6219999999999999</v>
      </c>
      <c r="I95" s="44">
        <v>13.479200000000001</v>
      </c>
      <c r="J95" s="44">
        <v>13.548299999999999</v>
      </c>
      <c r="K95" s="44">
        <v>16.305399999999999</v>
      </c>
      <c r="L95" s="44">
        <v>2.5388999999999999</v>
      </c>
      <c r="M95" s="44">
        <v>0.97989999999999999</v>
      </c>
      <c r="N95" s="44">
        <v>2.9455</v>
      </c>
      <c r="O95" s="44">
        <v>4.6195000000000004</v>
      </c>
      <c r="P95" s="44" t="s">
        <v>271</v>
      </c>
    </row>
    <row r="96" spans="1:16" hidden="1" outlineLevel="1" collapsed="1">
      <c r="A96" s="8">
        <v>43132</v>
      </c>
      <c r="B96" s="44">
        <v>8.1548999999999996</v>
      </c>
      <c r="C96" s="44">
        <v>1.7244999999999999</v>
      </c>
      <c r="D96" s="44">
        <v>10.1015</v>
      </c>
      <c r="E96" s="44">
        <v>10.1814</v>
      </c>
      <c r="F96" s="44">
        <v>20.110299999999999</v>
      </c>
      <c r="G96" s="44">
        <v>11.3523</v>
      </c>
      <c r="H96" s="44">
        <v>2.2635000000000001</v>
      </c>
      <c r="I96" s="44">
        <v>13.642300000000001</v>
      </c>
      <c r="J96" s="44">
        <v>15.840400000000001</v>
      </c>
      <c r="K96" s="44">
        <v>20.110299999999999</v>
      </c>
      <c r="L96" s="44">
        <v>2.4211</v>
      </c>
      <c r="M96" s="44">
        <v>0.97970000000000002</v>
      </c>
      <c r="N96" s="44">
        <v>2.7764000000000002</v>
      </c>
      <c r="O96" s="44">
        <v>4.3895999999999997</v>
      </c>
      <c r="P96" s="44" t="s">
        <v>271</v>
      </c>
    </row>
    <row r="97" spans="1:16" hidden="1" outlineLevel="1" collapsed="1">
      <c r="A97" s="8">
        <v>43160</v>
      </c>
      <c r="B97" s="44">
        <v>7.6802999999999999</v>
      </c>
      <c r="C97" s="44">
        <v>1.7447999999999999</v>
      </c>
      <c r="D97" s="44">
        <v>10.1668</v>
      </c>
      <c r="E97" s="44">
        <v>9.0657999999999994</v>
      </c>
      <c r="F97" s="44">
        <v>18.717500000000001</v>
      </c>
      <c r="G97" s="44">
        <v>10.3186</v>
      </c>
      <c r="H97" s="44">
        <v>2.1440000000000001</v>
      </c>
      <c r="I97" s="44">
        <v>13.5349</v>
      </c>
      <c r="J97" s="44">
        <v>13.059100000000001</v>
      </c>
      <c r="K97" s="44">
        <v>18.717500000000001</v>
      </c>
      <c r="L97" s="44">
        <v>2.3132000000000001</v>
      </c>
      <c r="M97" s="44">
        <v>0.99660000000000004</v>
      </c>
      <c r="N97" s="44">
        <v>2.6196000000000002</v>
      </c>
      <c r="O97" s="44">
        <v>5.0429000000000004</v>
      </c>
      <c r="P97" s="44" t="s">
        <v>271</v>
      </c>
    </row>
    <row r="98" spans="1:16" hidden="1" outlineLevel="1" collapsed="1">
      <c r="A98" s="8">
        <v>43191</v>
      </c>
      <c r="B98" s="44">
        <v>7.6285999999999996</v>
      </c>
      <c r="C98" s="44">
        <v>2.0379</v>
      </c>
      <c r="D98" s="44">
        <v>9.8099000000000007</v>
      </c>
      <c r="E98" s="44">
        <v>10.2677</v>
      </c>
      <c r="F98" s="44">
        <v>19.199100000000001</v>
      </c>
      <c r="G98" s="44">
        <v>10.8484</v>
      </c>
      <c r="H98" s="44">
        <v>2.8370000000000002</v>
      </c>
      <c r="I98" s="44">
        <v>13.556100000000001</v>
      </c>
      <c r="J98" s="44">
        <v>14.311199999999999</v>
      </c>
      <c r="K98" s="44">
        <v>19.199100000000001</v>
      </c>
      <c r="L98" s="44">
        <v>2.0989</v>
      </c>
      <c r="M98" s="44">
        <v>0.97709999999999997</v>
      </c>
      <c r="N98" s="44">
        <v>2.5596999999999999</v>
      </c>
      <c r="O98" s="44">
        <v>3.7940999999999998</v>
      </c>
      <c r="P98" s="44" t="s">
        <v>271</v>
      </c>
    </row>
    <row r="99" spans="1:16" hidden="1" outlineLevel="1" collapsed="1">
      <c r="A99" s="8">
        <v>43221</v>
      </c>
      <c r="B99" s="44">
        <v>7.7060000000000004</v>
      </c>
      <c r="C99" s="44">
        <v>1.8588</v>
      </c>
      <c r="D99" s="44">
        <v>10.4397</v>
      </c>
      <c r="E99" s="44">
        <v>9.1569000000000003</v>
      </c>
      <c r="F99" s="44">
        <v>18.0959</v>
      </c>
      <c r="G99" s="44">
        <v>10.2958</v>
      </c>
      <c r="H99" s="44">
        <v>2.2534000000000001</v>
      </c>
      <c r="I99" s="44">
        <v>13.678699999999999</v>
      </c>
      <c r="J99" s="44">
        <v>14.3644</v>
      </c>
      <c r="K99" s="44">
        <v>18.0959</v>
      </c>
      <c r="L99" s="44">
        <v>2.1818</v>
      </c>
      <c r="M99" s="44">
        <v>1.1172</v>
      </c>
      <c r="N99" s="44">
        <v>2.5623</v>
      </c>
      <c r="O99" s="44">
        <v>3.9182000000000001</v>
      </c>
      <c r="P99" s="44" t="s">
        <v>271</v>
      </c>
    </row>
    <row r="100" spans="1:16" hidden="1" outlineLevel="1" collapsed="1">
      <c r="A100" s="8">
        <v>43252</v>
      </c>
      <c r="B100" s="44">
        <v>7.8243</v>
      </c>
      <c r="C100" s="44">
        <v>1.7424999999999999</v>
      </c>
      <c r="D100" s="44">
        <v>10.321400000000001</v>
      </c>
      <c r="E100" s="44">
        <v>10.083</v>
      </c>
      <c r="F100" s="44">
        <v>17.953800000000001</v>
      </c>
      <c r="G100" s="44">
        <v>10.2844</v>
      </c>
      <c r="H100" s="44">
        <v>2.0840000000000001</v>
      </c>
      <c r="I100" s="44">
        <v>13.608499999999999</v>
      </c>
      <c r="J100" s="44">
        <v>12.7311</v>
      </c>
      <c r="K100" s="44">
        <v>17.953800000000001</v>
      </c>
      <c r="L100" s="44">
        <v>2.1301999999999999</v>
      </c>
      <c r="M100" s="44">
        <v>1.0061</v>
      </c>
      <c r="N100" s="44">
        <v>2.4579</v>
      </c>
      <c r="O100" s="44">
        <v>4.2331000000000003</v>
      </c>
      <c r="P100" s="44" t="s">
        <v>271</v>
      </c>
    </row>
    <row r="101" spans="1:16" hidden="1" outlineLevel="1" collapsed="1">
      <c r="A101" s="8">
        <v>43282</v>
      </c>
      <c r="B101" s="44">
        <v>7.5515999999999996</v>
      </c>
      <c r="C101" s="44">
        <v>1.8749</v>
      </c>
      <c r="D101" s="44">
        <v>10.0458</v>
      </c>
      <c r="E101" s="44">
        <v>8.6311999999999998</v>
      </c>
      <c r="F101" s="44">
        <v>17.6631</v>
      </c>
      <c r="G101" s="44">
        <v>10.0702</v>
      </c>
      <c r="H101" s="44">
        <v>2.2427999999999999</v>
      </c>
      <c r="I101" s="44">
        <v>13.4122</v>
      </c>
      <c r="J101" s="44">
        <v>14.022399999999999</v>
      </c>
      <c r="K101" s="44">
        <v>17.6631</v>
      </c>
      <c r="L101" s="44">
        <v>2.1347999999999998</v>
      </c>
      <c r="M101" s="44">
        <v>1.0106999999999999</v>
      </c>
      <c r="N101" s="44">
        <v>2.3477000000000001</v>
      </c>
      <c r="O101" s="44">
        <v>3.7542</v>
      </c>
      <c r="P101" s="44" t="s">
        <v>271</v>
      </c>
    </row>
    <row r="102" spans="1:16" hidden="1" outlineLevel="1" collapsed="1">
      <c r="A102" s="8">
        <v>43313</v>
      </c>
      <c r="B102" s="44">
        <v>8.7501999999999995</v>
      </c>
      <c r="C102" s="44">
        <v>1.7622</v>
      </c>
      <c r="D102" s="44">
        <v>9.7462</v>
      </c>
      <c r="E102" s="44">
        <v>14.4152</v>
      </c>
      <c r="F102" s="44">
        <v>18.746700000000001</v>
      </c>
      <c r="G102" s="44">
        <v>11.5022</v>
      </c>
      <c r="H102" s="44">
        <v>2.0931000000000002</v>
      </c>
      <c r="I102" s="44">
        <v>13.5769</v>
      </c>
      <c r="J102" s="44">
        <v>16.465499999999999</v>
      </c>
      <c r="K102" s="44">
        <v>18.746700000000001</v>
      </c>
      <c r="L102" s="44">
        <v>2.4070999999999998</v>
      </c>
      <c r="M102" s="44">
        <v>0.97489999999999999</v>
      </c>
      <c r="N102" s="44">
        <v>2.6623000000000001</v>
      </c>
      <c r="O102" s="44">
        <v>4.4283000000000001</v>
      </c>
      <c r="P102" s="44" t="s">
        <v>271</v>
      </c>
    </row>
    <row r="103" spans="1:16" hidden="1" outlineLevel="1" collapsed="1">
      <c r="A103" s="8">
        <v>43344</v>
      </c>
      <c r="B103" s="44">
        <v>6.9424999999999999</v>
      </c>
      <c r="C103" s="44">
        <v>1.8462000000000001</v>
      </c>
      <c r="D103" s="44">
        <v>9.4559999999999995</v>
      </c>
      <c r="E103" s="44">
        <v>7.9885999999999999</v>
      </c>
      <c r="F103" s="44">
        <v>19.986699999999999</v>
      </c>
      <c r="G103" s="44">
        <v>9.7420000000000009</v>
      </c>
      <c r="H103" s="44">
        <v>2.2183999999999999</v>
      </c>
      <c r="I103" s="44">
        <v>13.845700000000001</v>
      </c>
      <c r="J103" s="44">
        <v>14.9438</v>
      </c>
      <c r="K103" s="44">
        <v>20.6904</v>
      </c>
      <c r="L103" s="44">
        <v>2.2122000000000002</v>
      </c>
      <c r="M103" s="44">
        <v>0.98829999999999996</v>
      </c>
      <c r="N103" s="44">
        <v>2.3914</v>
      </c>
      <c r="O103" s="44">
        <v>4.4058999999999999</v>
      </c>
      <c r="P103" s="44">
        <v>10</v>
      </c>
    </row>
    <row r="104" spans="1:16" hidden="1" outlineLevel="1" collapsed="1">
      <c r="A104" s="8">
        <v>43374</v>
      </c>
      <c r="B104" s="44">
        <v>7.4139999999999997</v>
      </c>
      <c r="C104" s="44">
        <v>2.0358000000000001</v>
      </c>
      <c r="D104" s="44">
        <v>9.9614999999999991</v>
      </c>
      <c r="E104" s="44">
        <v>9.3001000000000005</v>
      </c>
      <c r="F104" s="44">
        <v>8.1387999999999998</v>
      </c>
      <c r="G104" s="44">
        <v>10.178000000000001</v>
      </c>
      <c r="H104" s="44">
        <v>2.5535999999999999</v>
      </c>
      <c r="I104" s="44">
        <v>13.7075</v>
      </c>
      <c r="J104" s="44">
        <v>15.5871</v>
      </c>
      <c r="K104" s="44">
        <v>18.699400000000001</v>
      </c>
      <c r="L104" s="44">
        <v>2.113</v>
      </c>
      <c r="M104" s="44">
        <v>0.99909999999999999</v>
      </c>
      <c r="N104" s="44">
        <v>2.4679000000000002</v>
      </c>
      <c r="O104" s="44">
        <v>3.7907000000000002</v>
      </c>
      <c r="P104" s="44">
        <v>5.75</v>
      </c>
    </row>
    <row r="105" spans="1:16" hidden="1" outlineLevel="1" collapsed="1">
      <c r="A105" s="8">
        <v>43405</v>
      </c>
      <c r="B105" s="44">
        <v>7.5708000000000002</v>
      </c>
      <c r="C105" s="44">
        <v>2.1322000000000001</v>
      </c>
      <c r="D105" s="44">
        <v>10.1747</v>
      </c>
      <c r="E105" s="44">
        <v>10.5298</v>
      </c>
      <c r="F105" s="44">
        <v>18.551300000000001</v>
      </c>
      <c r="G105" s="44">
        <v>10.5379</v>
      </c>
      <c r="H105" s="44">
        <v>2.7101999999999999</v>
      </c>
      <c r="I105" s="44">
        <v>14.251899999999999</v>
      </c>
      <c r="J105" s="44">
        <v>15.617000000000001</v>
      </c>
      <c r="K105" s="44">
        <v>18.551300000000001</v>
      </c>
      <c r="L105" s="44">
        <v>2.2254</v>
      </c>
      <c r="M105" s="44">
        <v>1.0900000000000001</v>
      </c>
      <c r="N105" s="44">
        <v>2.6231</v>
      </c>
      <c r="O105" s="44">
        <v>4.6532</v>
      </c>
      <c r="P105" s="44" t="s">
        <v>271</v>
      </c>
    </row>
    <row r="106" spans="1:16" hidden="1" outlineLevel="1" collapsed="1">
      <c r="A106" s="8">
        <v>43435</v>
      </c>
      <c r="B106" s="44">
        <v>7.9105999999999996</v>
      </c>
      <c r="C106" s="44">
        <v>1.9379</v>
      </c>
      <c r="D106" s="44">
        <v>10.650600000000001</v>
      </c>
      <c r="E106" s="44">
        <v>12.7499</v>
      </c>
      <c r="F106" s="44">
        <v>7.6905000000000001</v>
      </c>
      <c r="G106" s="44">
        <v>10.553100000000001</v>
      </c>
      <c r="H106" s="44">
        <v>2.379</v>
      </c>
      <c r="I106" s="44">
        <v>14.332000000000001</v>
      </c>
      <c r="J106" s="44">
        <v>16.2044</v>
      </c>
      <c r="K106" s="44">
        <v>16.225999999999999</v>
      </c>
      <c r="L106" s="44">
        <v>2.1560000000000001</v>
      </c>
      <c r="M106" s="44">
        <v>0.99260000000000004</v>
      </c>
      <c r="N106" s="44">
        <v>2.6427</v>
      </c>
      <c r="O106" s="44">
        <v>3.9916</v>
      </c>
      <c r="P106" s="44">
        <v>6.25</v>
      </c>
    </row>
    <row r="107" spans="1:16" hidden="1" outlineLevel="1" collapsed="1">
      <c r="A107" s="8">
        <v>43466</v>
      </c>
      <c r="B107" s="44">
        <v>8.2210999999999999</v>
      </c>
      <c r="C107" s="44">
        <v>1.7877000000000001</v>
      </c>
      <c r="D107" s="44">
        <v>10.931800000000001</v>
      </c>
      <c r="E107" s="44">
        <v>12.192500000000001</v>
      </c>
      <c r="F107" s="44">
        <v>18.468900000000001</v>
      </c>
      <c r="G107" s="44">
        <v>11.011200000000001</v>
      </c>
      <c r="H107" s="44">
        <v>2.1909999999999998</v>
      </c>
      <c r="I107" s="44">
        <v>14.5829</v>
      </c>
      <c r="J107" s="44">
        <v>16.619</v>
      </c>
      <c r="K107" s="44">
        <v>18.468900000000001</v>
      </c>
      <c r="L107" s="44">
        <v>2.2078000000000002</v>
      </c>
      <c r="M107" s="44">
        <v>0.98270000000000002</v>
      </c>
      <c r="N107" s="44">
        <v>2.6667000000000001</v>
      </c>
      <c r="O107" s="44">
        <v>4.2068000000000003</v>
      </c>
      <c r="P107" s="44" t="s">
        <v>271</v>
      </c>
    </row>
    <row r="108" spans="1:16" hidden="1" outlineLevel="1" collapsed="1">
      <c r="A108" s="8">
        <v>43497</v>
      </c>
      <c r="B108" s="44">
        <v>8.0386000000000006</v>
      </c>
      <c r="C108" s="44">
        <v>1.8908</v>
      </c>
      <c r="D108" s="44">
        <v>10.654</v>
      </c>
      <c r="E108" s="44">
        <v>8.3455999999999992</v>
      </c>
      <c r="F108" s="44">
        <v>9.2568000000000001</v>
      </c>
      <c r="G108" s="44">
        <v>10.827400000000001</v>
      </c>
      <c r="H108" s="44">
        <v>2.3279000000000001</v>
      </c>
      <c r="I108" s="44">
        <v>14.2134</v>
      </c>
      <c r="J108" s="44">
        <v>16.1831</v>
      </c>
      <c r="K108" s="44">
        <v>17.4145</v>
      </c>
      <c r="L108" s="44">
        <v>2.4756</v>
      </c>
      <c r="M108" s="44">
        <v>0.99329999999999996</v>
      </c>
      <c r="N108" s="44">
        <v>2.9426999999999999</v>
      </c>
      <c r="O108" s="44">
        <v>3.8466999999999998</v>
      </c>
      <c r="P108" s="44">
        <v>5.6681999999999997</v>
      </c>
    </row>
    <row r="109" spans="1:16" hidden="1" outlineLevel="1" collapsed="1">
      <c r="A109" s="8">
        <v>43525</v>
      </c>
      <c r="B109" s="44">
        <v>7.2811000000000003</v>
      </c>
      <c r="C109" s="44">
        <v>1.7222999999999999</v>
      </c>
      <c r="D109" s="44">
        <v>9.9718999999999998</v>
      </c>
      <c r="E109" s="44">
        <v>9.5738000000000003</v>
      </c>
      <c r="F109" s="44">
        <v>18.471399999999999</v>
      </c>
      <c r="G109" s="44">
        <v>9.7468000000000004</v>
      </c>
      <c r="H109" s="44">
        <v>2.0508999999999999</v>
      </c>
      <c r="I109" s="44">
        <v>13.5305</v>
      </c>
      <c r="J109" s="44">
        <v>14.4856</v>
      </c>
      <c r="K109" s="44">
        <v>18.471399999999999</v>
      </c>
      <c r="L109" s="44">
        <v>2.1652999999999998</v>
      </c>
      <c r="M109" s="44">
        <v>0.99019999999999997</v>
      </c>
      <c r="N109" s="44">
        <v>2.5771999999999999</v>
      </c>
      <c r="O109" s="44">
        <v>4.0754999999999999</v>
      </c>
      <c r="P109" s="44" t="s">
        <v>271</v>
      </c>
    </row>
    <row r="110" spans="1:16" hidden="1" outlineLevel="1" collapsed="1">
      <c r="A110" s="8">
        <v>43556</v>
      </c>
      <c r="B110" s="44">
        <v>7.3202999999999996</v>
      </c>
      <c r="C110" s="44">
        <v>1.9109</v>
      </c>
      <c r="D110" s="44">
        <v>9.7380999999999993</v>
      </c>
      <c r="E110" s="44">
        <v>9.2868999999999993</v>
      </c>
      <c r="F110" s="44">
        <v>7.8973000000000004</v>
      </c>
      <c r="G110" s="44">
        <v>10.2041</v>
      </c>
      <c r="H110" s="44">
        <v>2.4500999999999999</v>
      </c>
      <c r="I110" s="44">
        <v>13.885199999999999</v>
      </c>
      <c r="J110" s="44">
        <v>13.1723</v>
      </c>
      <c r="K110" s="44">
        <v>16.2364</v>
      </c>
      <c r="L110" s="44">
        <v>2.4542999999999999</v>
      </c>
      <c r="M110" s="44">
        <v>0.88700000000000001</v>
      </c>
      <c r="N110" s="44">
        <v>2.9754999999999998</v>
      </c>
      <c r="O110" s="44">
        <v>4.2135999999999996</v>
      </c>
      <c r="P110" s="44">
        <v>6.25</v>
      </c>
    </row>
    <row r="111" spans="1:16" hidden="1" outlineLevel="1" collapsed="1">
      <c r="A111" s="8">
        <v>43586</v>
      </c>
      <c r="B111" s="44">
        <v>8.0079999999999991</v>
      </c>
      <c r="C111" s="44">
        <v>1.8191999999999999</v>
      </c>
      <c r="D111" s="44">
        <v>10.840299999999999</v>
      </c>
      <c r="E111" s="44">
        <v>10.0838</v>
      </c>
      <c r="F111" s="44">
        <v>6.8482000000000003</v>
      </c>
      <c r="G111" s="44">
        <v>10.7934</v>
      </c>
      <c r="H111" s="44">
        <v>2.2875000000000001</v>
      </c>
      <c r="I111" s="44">
        <v>14.4176</v>
      </c>
      <c r="J111" s="44">
        <v>15.1066</v>
      </c>
      <c r="K111" s="44">
        <v>12.2485</v>
      </c>
      <c r="L111" s="44">
        <v>2.1606999999999998</v>
      </c>
      <c r="M111" s="44">
        <v>0.91569999999999996</v>
      </c>
      <c r="N111" s="44">
        <v>2.6480000000000001</v>
      </c>
      <c r="O111" s="44">
        <v>3.7623000000000002</v>
      </c>
      <c r="P111" s="44">
        <v>6.5</v>
      </c>
    </row>
    <row r="112" spans="1:16" hidden="1" outlineLevel="1" collapsed="1">
      <c r="A112" s="8">
        <v>43617</v>
      </c>
      <c r="B112" s="44">
        <v>8.6743000000000006</v>
      </c>
      <c r="C112" s="44">
        <v>1.7613000000000001</v>
      </c>
      <c r="D112" s="44">
        <v>11.588699999999999</v>
      </c>
      <c r="E112" s="44">
        <v>10.610099999999999</v>
      </c>
      <c r="F112" s="44">
        <v>6.2434000000000003</v>
      </c>
      <c r="G112" s="44">
        <v>11.4308</v>
      </c>
      <c r="H112" s="44">
        <v>2.2305000000000001</v>
      </c>
      <c r="I112" s="44">
        <v>14.9445</v>
      </c>
      <c r="J112" s="44">
        <v>14.2117</v>
      </c>
      <c r="K112" s="44">
        <v>14.5656</v>
      </c>
      <c r="L112" s="44">
        <v>2.1907000000000001</v>
      </c>
      <c r="M112" s="44">
        <v>0.85399999999999998</v>
      </c>
      <c r="N112" s="44">
        <v>2.7553999999999998</v>
      </c>
      <c r="O112" s="44">
        <v>3.8915999999999999</v>
      </c>
      <c r="P112" s="44">
        <v>5.75</v>
      </c>
    </row>
    <row r="113" spans="1:16" hidden="1" outlineLevel="1" collapsed="1">
      <c r="A113" s="8">
        <v>43647</v>
      </c>
      <c r="B113" s="44">
        <v>8.2522000000000002</v>
      </c>
      <c r="C113" s="44">
        <v>1.8836999999999999</v>
      </c>
      <c r="D113" s="44">
        <v>11.0913</v>
      </c>
      <c r="E113" s="44">
        <v>8.6031999999999993</v>
      </c>
      <c r="F113" s="44">
        <v>6.5732999999999997</v>
      </c>
      <c r="G113" s="44">
        <v>11.391999999999999</v>
      </c>
      <c r="H113" s="44">
        <v>2.3307000000000002</v>
      </c>
      <c r="I113" s="44">
        <v>15.192299999999999</v>
      </c>
      <c r="J113" s="44">
        <v>14.598100000000001</v>
      </c>
      <c r="K113" s="44">
        <v>12.995799999999999</v>
      </c>
      <c r="L113" s="44">
        <v>2.4329000000000001</v>
      </c>
      <c r="M113" s="44">
        <v>0.96509999999999996</v>
      </c>
      <c r="N113" s="44">
        <v>2.5550999999999999</v>
      </c>
      <c r="O113" s="44">
        <v>4.3798000000000004</v>
      </c>
      <c r="P113" s="44">
        <v>6.1231</v>
      </c>
    </row>
    <row r="114" spans="1:16" hidden="1" outlineLevel="1" collapsed="1">
      <c r="A114" s="8">
        <v>43678</v>
      </c>
      <c r="B114" s="44">
        <v>9.4170999999999996</v>
      </c>
      <c r="C114" s="44">
        <v>2.4979</v>
      </c>
      <c r="D114" s="44">
        <v>11.4535</v>
      </c>
      <c r="E114" s="44">
        <v>10.3337</v>
      </c>
      <c r="F114" s="44">
        <v>6.4473000000000003</v>
      </c>
      <c r="G114" s="44">
        <v>12.5321</v>
      </c>
      <c r="H114" s="44">
        <v>3.1796000000000002</v>
      </c>
      <c r="I114" s="44">
        <v>15.2788</v>
      </c>
      <c r="J114" s="44">
        <v>14.1037</v>
      </c>
      <c r="K114" s="44">
        <v>12.029400000000001</v>
      </c>
      <c r="L114" s="44">
        <v>2.5935000000000001</v>
      </c>
      <c r="M114" s="44">
        <v>0.96560000000000001</v>
      </c>
      <c r="N114" s="44">
        <v>2.9701</v>
      </c>
      <c r="O114" s="44">
        <v>3.9104999999999999</v>
      </c>
      <c r="P114" s="44">
        <v>6.25</v>
      </c>
    </row>
    <row r="115" spans="1:16" hidden="1" outlineLevel="1" collapsed="1">
      <c r="A115" s="8">
        <v>43709</v>
      </c>
      <c r="B115" s="44">
        <v>10.604799999999999</v>
      </c>
      <c r="C115" s="44">
        <v>8.1913999999999998</v>
      </c>
      <c r="D115" s="44">
        <v>11.2385</v>
      </c>
      <c r="E115" s="44">
        <v>6.9001999999999999</v>
      </c>
      <c r="F115" s="44">
        <v>5.2412000000000001</v>
      </c>
      <c r="G115" s="44">
        <v>14.3035</v>
      </c>
      <c r="H115" s="44">
        <v>8.6653000000000002</v>
      </c>
      <c r="I115" s="44">
        <v>15.5082</v>
      </c>
      <c r="J115" s="44">
        <v>13.7087</v>
      </c>
      <c r="K115" s="44">
        <v>13.222200000000001</v>
      </c>
      <c r="L115" s="44">
        <v>2.8368000000000002</v>
      </c>
      <c r="M115" s="44">
        <v>0.80830000000000002</v>
      </c>
      <c r="N115" s="44">
        <v>2.8100999999999998</v>
      </c>
      <c r="O115" s="44">
        <v>3.3828999999999998</v>
      </c>
      <c r="P115" s="44">
        <v>5</v>
      </c>
    </row>
    <row r="116" spans="1:16" hidden="1" outlineLevel="1" collapsed="1">
      <c r="A116" s="8">
        <v>43739</v>
      </c>
      <c r="B116" s="44">
        <v>10.591699999999999</v>
      </c>
      <c r="C116" s="44">
        <v>5.9196999999999997</v>
      </c>
      <c r="D116" s="44">
        <v>11.158099999999999</v>
      </c>
      <c r="E116" s="44">
        <v>9.1542999999999992</v>
      </c>
      <c r="F116" s="44">
        <v>5.6673</v>
      </c>
      <c r="G116" s="44">
        <v>14.446</v>
      </c>
      <c r="H116" s="44">
        <v>6.8914999999999997</v>
      </c>
      <c r="I116" s="44">
        <v>15.4017</v>
      </c>
      <c r="J116" s="44">
        <v>14.921099999999999</v>
      </c>
      <c r="K116" s="44">
        <v>18.166699999999999</v>
      </c>
      <c r="L116" s="44">
        <v>2.5146999999999999</v>
      </c>
      <c r="M116" s="44">
        <v>0.81179999999999997</v>
      </c>
      <c r="N116" s="44">
        <v>2.4769999999999999</v>
      </c>
      <c r="O116" s="44">
        <v>3.8410000000000002</v>
      </c>
      <c r="P116" s="44">
        <v>5</v>
      </c>
    </row>
    <row r="117" spans="1:16" hidden="1" outlineLevel="1" collapsed="1">
      <c r="A117" s="8">
        <v>43770</v>
      </c>
      <c r="B117" s="44">
        <v>11.2096</v>
      </c>
      <c r="C117" s="44">
        <v>6.8752000000000004</v>
      </c>
      <c r="D117" s="44">
        <v>11.5809</v>
      </c>
      <c r="E117" s="44">
        <v>10.9781</v>
      </c>
      <c r="F117" s="44">
        <v>4.5021000000000004</v>
      </c>
      <c r="G117" s="44">
        <v>14.4467</v>
      </c>
      <c r="H117" s="44">
        <v>8.2675999999999998</v>
      </c>
      <c r="I117" s="44">
        <v>14.8973</v>
      </c>
      <c r="J117" s="44">
        <v>16.2941</v>
      </c>
      <c r="K117" s="44">
        <v>11</v>
      </c>
      <c r="L117" s="44">
        <v>2.6118999999999999</v>
      </c>
      <c r="M117" s="44">
        <v>0.95620000000000005</v>
      </c>
      <c r="N117" s="44">
        <v>2.6091000000000002</v>
      </c>
      <c r="O117" s="44">
        <v>3.4365000000000001</v>
      </c>
      <c r="P117" s="44">
        <v>4.5</v>
      </c>
    </row>
    <row r="118" spans="1:16" hidden="1" outlineLevel="1" collapsed="1">
      <c r="A118" s="8">
        <v>43800</v>
      </c>
      <c r="B118" s="44">
        <v>10.1028</v>
      </c>
      <c r="C118" s="44">
        <v>8.1905999999999999</v>
      </c>
      <c r="D118" s="44">
        <v>10.309799999999999</v>
      </c>
      <c r="E118" s="44">
        <v>10.0761</v>
      </c>
      <c r="F118" s="44">
        <v>4.2178000000000004</v>
      </c>
      <c r="G118" s="44">
        <v>13.584899999999999</v>
      </c>
      <c r="H118" s="44">
        <v>9.1279000000000003</v>
      </c>
      <c r="I118" s="44">
        <v>14.085900000000001</v>
      </c>
      <c r="J118" s="44">
        <v>16.072199999999999</v>
      </c>
      <c r="K118" s="44">
        <v>10.4496</v>
      </c>
      <c r="L118" s="44">
        <v>2.3605999999999998</v>
      </c>
      <c r="M118" s="44">
        <v>0.36030000000000001</v>
      </c>
      <c r="N118" s="44">
        <v>2.331</v>
      </c>
      <c r="O118" s="44">
        <v>3.4196</v>
      </c>
      <c r="P118" s="44">
        <v>4</v>
      </c>
    </row>
    <row r="119" spans="1:16" hidden="1" outlineLevel="1" collapsed="1">
      <c r="A119" s="8">
        <v>43831</v>
      </c>
      <c r="B119" s="44">
        <v>10.475099999999999</v>
      </c>
      <c r="C119" s="44">
        <v>7.1078000000000001</v>
      </c>
      <c r="D119" s="44">
        <v>10.7811</v>
      </c>
      <c r="E119" s="44">
        <v>8.6354000000000006</v>
      </c>
      <c r="F119" s="44">
        <v>4</v>
      </c>
      <c r="G119" s="44">
        <v>13.4634</v>
      </c>
      <c r="H119" s="44">
        <v>8.4453999999999994</v>
      </c>
      <c r="I119" s="44">
        <v>13.8018</v>
      </c>
      <c r="J119" s="44">
        <v>14.4191</v>
      </c>
      <c r="K119" s="44" t="s">
        <v>271</v>
      </c>
      <c r="L119" s="44">
        <v>2.1831999999999998</v>
      </c>
      <c r="M119" s="44">
        <v>0.25669999999999998</v>
      </c>
      <c r="N119" s="44">
        <v>2.1816</v>
      </c>
      <c r="O119" s="44">
        <v>3.0407000000000002</v>
      </c>
      <c r="P119" s="44">
        <v>4</v>
      </c>
    </row>
    <row r="120" spans="1:16" hidden="1" outlineLevel="1" collapsed="1">
      <c r="A120" s="8">
        <v>43862</v>
      </c>
      <c r="B120" s="44">
        <v>9.9537999999999993</v>
      </c>
      <c r="C120" s="44">
        <v>6.9558999999999997</v>
      </c>
      <c r="D120" s="44">
        <v>10.3081</v>
      </c>
      <c r="E120" s="44">
        <v>6.7491000000000003</v>
      </c>
      <c r="F120" s="44">
        <v>3.6493000000000002</v>
      </c>
      <c r="G120" s="44">
        <v>12.6107</v>
      </c>
      <c r="H120" s="44">
        <v>7.8860999999999999</v>
      </c>
      <c r="I120" s="44">
        <v>12.9694</v>
      </c>
      <c r="J120" s="44">
        <v>12.692500000000001</v>
      </c>
      <c r="K120" s="44">
        <v>14</v>
      </c>
      <c r="L120" s="44">
        <v>2.3382999999999998</v>
      </c>
      <c r="M120" s="44">
        <v>0.42549999999999999</v>
      </c>
      <c r="N120" s="44">
        <v>2.2993999999999999</v>
      </c>
      <c r="O120" s="44">
        <v>3.1646999999999998</v>
      </c>
      <c r="P120" s="44">
        <v>3.3220000000000001</v>
      </c>
    </row>
    <row r="121" spans="1:16" hidden="1" outlineLevel="1" collapsed="1">
      <c r="A121" s="8">
        <v>43891</v>
      </c>
      <c r="B121" s="44">
        <v>7.9128999999999996</v>
      </c>
      <c r="C121" s="44">
        <v>6.4264999999999999</v>
      </c>
      <c r="D121" s="44">
        <v>8.1692999999999998</v>
      </c>
      <c r="E121" s="44">
        <v>6.2373000000000003</v>
      </c>
      <c r="F121" s="44">
        <v>5.3448000000000002</v>
      </c>
      <c r="G121" s="44">
        <v>10.684900000000001</v>
      </c>
      <c r="H121" s="44">
        <v>7.7035</v>
      </c>
      <c r="I121" s="44">
        <v>11.091799999999999</v>
      </c>
      <c r="J121" s="44">
        <v>11.334300000000001</v>
      </c>
      <c r="K121" s="44">
        <v>16.021899999999999</v>
      </c>
      <c r="L121" s="44">
        <v>1.8310999999999999</v>
      </c>
      <c r="M121" s="44">
        <v>1.0103</v>
      </c>
      <c r="N121" s="44">
        <v>1.8252999999999999</v>
      </c>
      <c r="O121" s="44">
        <v>2.2168999999999999</v>
      </c>
      <c r="P121" s="44">
        <v>5</v>
      </c>
    </row>
    <row r="122" spans="1:16" hidden="1" outlineLevel="1" collapsed="1">
      <c r="A122" s="8">
        <v>43922</v>
      </c>
      <c r="B122" s="44">
        <v>7.6520000000000001</v>
      </c>
      <c r="C122" s="44">
        <v>7.11</v>
      </c>
      <c r="D122" s="44">
        <v>7.7987000000000002</v>
      </c>
      <c r="E122" s="44">
        <v>6.6814</v>
      </c>
      <c r="F122" s="44">
        <v>18.5</v>
      </c>
      <c r="G122" s="44">
        <v>10.646699999999999</v>
      </c>
      <c r="H122" s="44">
        <v>8.1028000000000002</v>
      </c>
      <c r="I122" s="44">
        <v>11.3264</v>
      </c>
      <c r="J122" s="44">
        <v>11.0854</v>
      </c>
      <c r="K122" s="44">
        <v>18.5</v>
      </c>
      <c r="L122" s="44">
        <v>2.0165000000000002</v>
      </c>
      <c r="M122" s="44">
        <v>1.1391</v>
      </c>
      <c r="N122" s="44">
        <v>2.0619999999999998</v>
      </c>
      <c r="O122" s="44">
        <v>2.3675000000000002</v>
      </c>
      <c r="P122" s="44" t="s">
        <v>271</v>
      </c>
    </row>
    <row r="123" spans="1:16" hidden="1" outlineLevel="1" collapsed="1">
      <c r="A123" s="8">
        <v>43952</v>
      </c>
      <c r="B123" s="44">
        <v>8.3327000000000009</v>
      </c>
      <c r="C123" s="44">
        <v>7.6558999999999999</v>
      </c>
      <c r="D123" s="44">
        <v>8.4359000000000002</v>
      </c>
      <c r="E123" s="44">
        <v>8.1859999999999999</v>
      </c>
      <c r="F123" s="44">
        <v>18.899999999999999</v>
      </c>
      <c r="G123" s="44">
        <v>10.633599999999999</v>
      </c>
      <c r="H123" s="44">
        <v>8.0448000000000004</v>
      </c>
      <c r="I123" s="44">
        <v>11.126300000000001</v>
      </c>
      <c r="J123" s="44">
        <v>10.4293</v>
      </c>
      <c r="K123" s="44">
        <v>18.899999999999999</v>
      </c>
      <c r="L123" s="44">
        <v>1.5355000000000001</v>
      </c>
      <c r="M123" s="44">
        <v>0.43340000000000001</v>
      </c>
      <c r="N123" s="44">
        <v>1.4756</v>
      </c>
      <c r="O123" s="44">
        <v>3.1282000000000001</v>
      </c>
      <c r="P123" s="44" t="s">
        <v>271</v>
      </c>
    </row>
    <row r="124" spans="1:16" hidden="1" outlineLevel="1" collapsed="1">
      <c r="A124" s="8">
        <v>43983</v>
      </c>
      <c r="B124" s="44">
        <v>6.9855</v>
      </c>
      <c r="C124" s="44">
        <v>6.4248000000000003</v>
      </c>
      <c r="D124" s="44">
        <v>6.9610000000000003</v>
      </c>
      <c r="E124" s="44">
        <v>8.0435999999999996</v>
      </c>
      <c r="F124" s="44">
        <v>5.3292000000000002</v>
      </c>
      <c r="G124" s="44">
        <v>9.7050000000000001</v>
      </c>
      <c r="H124" s="44">
        <v>7.1513999999999998</v>
      </c>
      <c r="I124" s="44">
        <v>10.3407</v>
      </c>
      <c r="J124" s="44">
        <v>9.3262</v>
      </c>
      <c r="K124" s="44">
        <v>15.1448</v>
      </c>
      <c r="L124" s="44">
        <v>1.3906000000000001</v>
      </c>
      <c r="M124" s="44">
        <v>0.14990000000000001</v>
      </c>
      <c r="N124" s="44">
        <v>1.3495999999999999</v>
      </c>
      <c r="O124" s="44">
        <v>2.6882999999999999</v>
      </c>
      <c r="P124" s="44">
        <v>5</v>
      </c>
    </row>
    <row r="125" spans="1:16" hidden="1" outlineLevel="1" collapsed="1">
      <c r="A125" s="8">
        <v>44013</v>
      </c>
      <c r="B125" s="44">
        <v>7.4484000000000004</v>
      </c>
      <c r="C125" s="44">
        <v>5.5967000000000002</v>
      </c>
      <c r="D125" s="44">
        <v>7.6600999999999999</v>
      </c>
      <c r="E125" s="44">
        <v>7.0263999999999998</v>
      </c>
      <c r="F125" s="44">
        <v>6.7572000000000001</v>
      </c>
      <c r="G125" s="44">
        <v>9.4423999999999992</v>
      </c>
      <c r="H125" s="44">
        <v>6.2153</v>
      </c>
      <c r="I125" s="44">
        <v>9.8546999999999993</v>
      </c>
      <c r="J125" s="44">
        <v>9.2440999999999995</v>
      </c>
      <c r="K125" s="44">
        <v>12.2195</v>
      </c>
      <c r="L125" s="44">
        <v>1.1644000000000001</v>
      </c>
      <c r="M125" s="44">
        <v>0.17119999999999999</v>
      </c>
      <c r="N125" s="44">
        <v>1.1557999999999999</v>
      </c>
      <c r="O125" s="44">
        <v>1.9702</v>
      </c>
      <c r="P125" s="44">
        <v>5.0250000000000004</v>
      </c>
    </row>
    <row r="126" spans="1:16" hidden="1" outlineLevel="1" collapsed="1">
      <c r="A126" s="8">
        <v>44044</v>
      </c>
      <c r="B126" s="44">
        <v>6.4911000000000003</v>
      </c>
      <c r="C126" s="44">
        <v>4.7289000000000003</v>
      </c>
      <c r="D126" s="44">
        <v>6.6844999999999999</v>
      </c>
      <c r="E126" s="44">
        <v>5.1965000000000003</v>
      </c>
      <c r="F126" s="44">
        <v>18.444199999999999</v>
      </c>
      <c r="G126" s="44">
        <v>8.9527999999999999</v>
      </c>
      <c r="H126" s="44">
        <v>5.3343999999999996</v>
      </c>
      <c r="I126" s="44">
        <v>9.3966999999999992</v>
      </c>
      <c r="J126" s="44">
        <v>7.5068999999999999</v>
      </c>
      <c r="K126" s="44">
        <v>18.444199999999999</v>
      </c>
      <c r="L126" s="44">
        <v>1.4725999999999999</v>
      </c>
      <c r="M126" s="44">
        <v>4.3999999999999997E-2</v>
      </c>
      <c r="N126" s="44">
        <v>1.4822</v>
      </c>
      <c r="O126" s="44">
        <v>2.0632000000000001</v>
      </c>
      <c r="P126" s="44" t="s">
        <v>271</v>
      </c>
    </row>
    <row r="127" spans="1:16" hidden="1" outlineLevel="1" collapsed="1">
      <c r="A127" s="8">
        <v>44075</v>
      </c>
      <c r="B127" s="44">
        <v>6.4819000000000004</v>
      </c>
      <c r="C127" s="44">
        <v>3.6078000000000001</v>
      </c>
      <c r="D127" s="44">
        <v>6.9569000000000001</v>
      </c>
      <c r="E127" s="44">
        <v>5.5362</v>
      </c>
      <c r="F127" s="44">
        <v>15.696400000000001</v>
      </c>
      <c r="G127" s="44">
        <v>8.3138000000000005</v>
      </c>
      <c r="H127" s="44">
        <v>4.633</v>
      </c>
      <c r="I127" s="44">
        <v>8.8629999999999995</v>
      </c>
      <c r="J127" s="44">
        <v>8.3122000000000007</v>
      </c>
      <c r="K127" s="44">
        <v>15.696400000000001</v>
      </c>
      <c r="L127" s="44">
        <v>1.0530999999999999</v>
      </c>
      <c r="M127" s="44">
        <v>0.1318</v>
      </c>
      <c r="N127" s="44">
        <v>1.0582</v>
      </c>
      <c r="O127" s="44">
        <v>2.1652999999999998</v>
      </c>
      <c r="P127" s="44" t="s">
        <v>271</v>
      </c>
    </row>
    <row r="128" spans="1:16" hidden="1" outlineLevel="1" collapsed="1">
      <c r="A128" s="8">
        <v>44105</v>
      </c>
      <c r="B128" s="44">
        <v>5.7859999999999996</v>
      </c>
      <c r="C128" s="44">
        <v>3.55</v>
      </c>
      <c r="D128" s="44">
        <v>6.0679999999999996</v>
      </c>
      <c r="E128" s="44">
        <v>5.3903999999999996</v>
      </c>
      <c r="F128" s="44">
        <v>5.8376000000000001</v>
      </c>
      <c r="G128" s="44">
        <v>8.0807000000000002</v>
      </c>
      <c r="H128" s="44">
        <v>4.2815000000000003</v>
      </c>
      <c r="I128" s="44">
        <v>8.5807000000000002</v>
      </c>
      <c r="J128" s="44">
        <v>8.3724000000000007</v>
      </c>
      <c r="K128" s="44">
        <v>16.150099999999998</v>
      </c>
      <c r="L128" s="44">
        <v>1.1499999999999999</v>
      </c>
      <c r="M128" s="44">
        <v>8.4599999999999995E-2</v>
      </c>
      <c r="N128" s="44">
        <v>1.0943000000000001</v>
      </c>
      <c r="O128" s="44">
        <v>1.9111</v>
      </c>
      <c r="P128" s="44">
        <v>5</v>
      </c>
    </row>
    <row r="129" spans="1:16" hidden="1" outlineLevel="1" collapsed="1">
      <c r="A129" s="8">
        <v>44136</v>
      </c>
      <c r="B129" s="44">
        <v>6.6612999999999998</v>
      </c>
      <c r="C129" s="44">
        <v>3.5569999999999999</v>
      </c>
      <c r="D129" s="44">
        <v>7.0541999999999998</v>
      </c>
      <c r="E129" s="44">
        <v>4.2348999999999997</v>
      </c>
      <c r="F129" s="44">
        <v>5.5926999999999998</v>
      </c>
      <c r="G129" s="44">
        <v>8.1973000000000003</v>
      </c>
      <c r="H129" s="44">
        <v>4.0084</v>
      </c>
      <c r="I129" s="44">
        <v>8.6480999999999995</v>
      </c>
      <c r="J129" s="44">
        <v>6.3666</v>
      </c>
      <c r="K129" s="44">
        <v>14.6218</v>
      </c>
      <c r="L129" s="44">
        <v>1.0175000000000001</v>
      </c>
      <c r="M129" s="44">
        <v>5.4699999999999999E-2</v>
      </c>
      <c r="N129" s="44">
        <v>0.93159999999999998</v>
      </c>
      <c r="O129" s="44">
        <v>1.6811</v>
      </c>
      <c r="P129" s="44">
        <v>4.9016000000000002</v>
      </c>
    </row>
    <row r="130" spans="1:16" hidden="1" outlineLevel="1" collapsed="1">
      <c r="A130" s="8">
        <v>44166</v>
      </c>
      <c r="B130" s="44">
        <v>6.0129999999999999</v>
      </c>
      <c r="C130" s="44">
        <v>3.5375999999999999</v>
      </c>
      <c r="D130" s="44">
        <v>6.2926000000000002</v>
      </c>
      <c r="E130" s="44">
        <v>6.3068</v>
      </c>
      <c r="F130" s="44">
        <v>8.6123999999999992</v>
      </c>
      <c r="G130" s="44">
        <v>7.8174000000000001</v>
      </c>
      <c r="H130" s="44">
        <v>4.1760999999999999</v>
      </c>
      <c r="I130" s="44">
        <v>8.2960999999999991</v>
      </c>
      <c r="J130" s="44">
        <v>8.3956999999999997</v>
      </c>
      <c r="K130" s="44">
        <v>15.794</v>
      </c>
      <c r="L130" s="44">
        <v>1.0673999999999999</v>
      </c>
      <c r="M130" s="44">
        <v>7.4999999999999997E-2</v>
      </c>
      <c r="N130" s="44">
        <v>1.0569999999999999</v>
      </c>
      <c r="O130" s="44">
        <v>2.0705</v>
      </c>
      <c r="P130" s="44">
        <v>4.8753000000000002</v>
      </c>
    </row>
    <row r="131" spans="1:16" hidden="1" outlineLevel="1" collapsed="1">
      <c r="A131" s="8">
        <v>44197</v>
      </c>
      <c r="B131" s="44">
        <v>6.6101000000000001</v>
      </c>
      <c r="C131" s="44">
        <v>3.7541000000000002</v>
      </c>
      <c r="D131" s="44">
        <v>6.9253999999999998</v>
      </c>
      <c r="E131" s="44">
        <v>5.3201999999999998</v>
      </c>
      <c r="F131" s="44">
        <v>6.2442000000000002</v>
      </c>
      <c r="G131" s="44">
        <v>8.1905000000000001</v>
      </c>
      <c r="H131" s="44">
        <v>4.6050000000000004</v>
      </c>
      <c r="I131" s="44">
        <v>8.5085999999999995</v>
      </c>
      <c r="J131" s="44">
        <v>7.8615000000000004</v>
      </c>
      <c r="K131" s="44">
        <v>13.2828</v>
      </c>
      <c r="L131" s="44">
        <v>0.80359999999999998</v>
      </c>
      <c r="M131" s="44">
        <v>8.5800000000000001E-2</v>
      </c>
      <c r="N131" s="44">
        <v>0.7571</v>
      </c>
      <c r="O131" s="44">
        <v>1.0153000000000001</v>
      </c>
      <c r="P131" s="44">
        <v>4.8880999999999997</v>
      </c>
    </row>
    <row r="132" spans="1:16" hidden="1" outlineLevel="1" collapsed="1">
      <c r="A132" s="8">
        <v>44228</v>
      </c>
      <c r="B132" s="44">
        <v>6.0640000000000001</v>
      </c>
      <c r="C132" s="44">
        <v>3.4952999999999999</v>
      </c>
      <c r="D132" s="44">
        <v>6.3289999999999997</v>
      </c>
      <c r="E132" s="44">
        <v>5.4833999999999996</v>
      </c>
      <c r="F132" s="44">
        <v>9.7140000000000004</v>
      </c>
      <c r="G132" s="44">
        <v>7.6638999999999999</v>
      </c>
      <c r="H132" s="44">
        <v>3.7326999999999999</v>
      </c>
      <c r="I132" s="44">
        <v>8.1323000000000008</v>
      </c>
      <c r="J132" s="44">
        <v>7.4164000000000003</v>
      </c>
      <c r="K132" s="44">
        <v>14.507099999999999</v>
      </c>
      <c r="L132" s="44">
        <v>1.1173999999999999</v>
      </c>
      <c r="M132" s="44">
        <v>4.8899999999999999E-2</v>
      </c>
      <c r="N132" s="44">
        <v>1.08</v>
      </c>
      <c r="O132" s="44">
        <v>1.9057999999999999</v>
      </c>
      <c r="P132" s="44">
        <v>5</v>
      </c>
    </row>
    <row r="133" spans="1:16" hidden="1" outlineLevel="1" collapsed="1">
      <c r="A133" s="8">
        <v>44256</v>
      </c>
      <c r="B133" s="44">
        <v>5.4040999999999997</v>
      </c>
      <c r="C133" s="44">
        <v>3.3355000000000001</v>
      </c>
      <c r="D133" s="44">
        <v>5.7337999999999996</v>
      </c>
      <c r="E133" s="44">
        <v>3.9689999999999999</v>
      </c>
      <c r="F133" s="44">
        <v>4.8933</v>
      </c>
      <c r="G133" s="44">
        <v>7.117</v>
      </c>
      <c r="H133" s="44">
        <v>3.8925000000000001</v>
      </c>
      <c r="I133" s="44">
        <v>7.5324999999999998</v>
      </c>
      <c r="J133" s="44">
        <v>6.9770000000000003</v>
      </c>
      <c r="K133" s="44">
        <v>14.223599999999999</v>
      </c>
      <c r="L133" s="44">
        <v>0.6331</v>
      </c>
      <c r="M133" s="44">
        <v>1.32E-2</v>
      </c>
      <c r="N133" s="44">
        <v>0.37630000000000002</v>
      </c>
      <c r="O133" s="44">
        <v>1.4374</v>
      </c>
      <c r="P133" s="44">
        <v>4.3468999999999998</v>
      </c>
    </row>
    <row r="134" spans="1:16" hidden="1" outlineLevel="1" collapsed="1">
      <c r="A134" s="8">
        <v>44287</v>
      </c>
      <c r="B134" s="44">
        <v>5.2221000000000002</v>
      </c>
      <c r="C134" s="44">
        <v>2.7936999999999999</v>
      </c>
      <c r="D134" s="44">
        <v>5.5697000000000001</v>
      </c>
      <c r="E134" s="44">
        <v>4.7815000000000003</v>
      </c>
      <c r="F134" s="44">
        <v>4.3493000000000004</v>
      </c>
      <c r="G134" s="44">
        <v>6.7057000000000002</v>
      </c>
      <c r="H134" s="44">
        <v>3.911</v>
      </c>
      <c r="I134" s="44">
        <v>7.0308999999999999</v>
      </c>
      <c r="J134" s="44">
        <v>6.8072999999999997</v>
      </c>
      <c r="K134" s="44">
        <v>10.195499999999999</v>
      </c>
      <c r="L134" s="44">
        <v>0.31009999999999999</v>
      </c>
      <c r="M134" s="44">
        <v>1.01E-2</v>
      </c>
      <c r="N134" s="44">
        <v>0.30590000000000001</v>
      </c>
      <c r="O134" s="44">
        <v>0.46839999999999998</v>
      </c>
      <c r="P134" s="44">
        <v>3.0230000000000001</v>
      </c>
    </row>
    <row r="135" spans="1:16" hidden="1" outlineLevel="1" collapsed="1">
      <c r="A135" s="8">
        <v>44317</v>
      </c>
      <c r="B135" s="44">
        <v>6.0890000000000004</v>
      </c>
      <c r="C135" s="44">
        <v>3.1190000000000002</v>
      </c>
      <c r="D135" s="44">
        <v>6.3010000000000002</v>
      </c>
      <c r="E135" s="44">
        <v>6.1740000000000004</v>
      </c>
      <c r="F135" s="44">
        <v>3.3931</v>
      </c>
      <c r="G135" s="44">
        <v>7.173</v>
      </c>
      <c r="H135" s="44">
        <v>3.5802</v>
      </c>
      <c r="I135" s="44">
        <v>7.3940000000000001</v>
      </c>
      <c r="J135" s="44">
        <v>7.8647999999999998</v>
      </c>
      <c r="K135" s="44">
        <v>10.452299999999999</v>
      </c>
      <c r="L135" s="44">
        <v>0.3347</v>
      </c>
      <c r="M135" s="44">
        <v>9.7999999999999997E-3</v>
      </c>
      <c r="N135" s="44">
        <v>0.31069999999999998</v>
      </c>
      <c r="O135" s="44">
        <v>0.56399999999999995</v>
      </c>
      <c r="P135" s="44">
        <v>3.1217999999999999</v>
      </c>
    </row>
    <row r="136" spans="1:16" hidden="1" outlineLevel="1" collapsed="1">
      <c r="A136" s="8">
        <v>44348</v>
      </c>
      <c r="B136" s="44">
        <v>5.4706999999999999</v>
      </c>
      <c r="C136" s="44">
        <v>2.9325999999999999</v>
      </c>
      <c r="D136" s="44">
        <v>5.7266000000000004</v>
      </c>
      <c r="E136" s="44">
        <v>5.1806999999999999</v>
      </c>
      <c r="F136" s="44">
        <v>6.1719999999999997</v>
      </c>
      <c r="G136" s="44">
        <v>6.6124999999999998</v>
      </c>
      <c r="H136" s="44">
        <v>3.3565999999999998</v>
      </c>
      <c r="I136" s="44">
        <v>6.9394999999999998</v>
      </c>
      <c r="J136" s="44">
        <v>6.5284000000000004</v>
      </c>
      <c r="K136" s="44">
        <v>11.0761</v>
      </c>
      <c r="L136" s="44">
        <v>0.28649999999999998</v>
      </c>
      <c r="M136" s="44">
        <v>0.01</v>
      </c>
      <c r="N136" s="44">
        <v>0.2676</v>
      </c>
      <c r="O136" s="44">
        <v>0.46060000000000001</v>
      </c>
      <c r="P136" s="44">
        <v>3.75</v>
      </c>
    </row>
    <row r="137" spans="1:16" hidden="1" outlineLevel="1" collapsed="1">
      <c r="A137" s="8">
        <v>44378</v>
      </c>
      <c r="B137" s="44">
        <v>6.1127000000000002</v>
      </c>
      <c r="C137" s="44">
        <v>2.6471</v>
      </c>
      <c r="D137" s="44">
        <v>5.7884000000000002</v>
      </c>
      <c r="E137" s="44">
        <v>8.9007000000000005</v>
      </c>
      <c r="F137" s="44">
        <v>4.0548000000000002</v>
      </c>
      <c r="G137" s="44">
        <v>7.1761999999999997</v>
      </c>
      <c r="H137" s="44">
        <v>3.27</v>
      </c>
      <c r="I137" s="44">
        <v>6.9695999999999998</v>
      </c>
      <c r="J137" s="44">
        <v>9.2018000000000004</v>
      </c>
      <c r="K137" s="44">
        <v>15.6107</v>
      </c>
      <c r="L137" s="44">
        <v>0.24379999999999999</v>
      </c>
      <c r="M137" s="44">
        <v>0.01</v>
      </c>
      <c r="N137" s="44">
        <v>0.23769999999999999</v>
      </c>
      <c r="O137" s="44">
        <v>0.6694</v>
      </c>
      <c r="P137" s="44">
        <v>3.75</v>
      </c>
    </row>
    <row r="138" spans="1:16" hidden="1" outlineLevel="1" collapsed="1">
      <c r="A138" s="8">
        <v>44409</v>
      </c>
      <c r="B138" s="44">
        <v>4.9000000000000004</v>
      </c>
      <c r="C138" s="44">
        <v>2.6934999999999998</v>
      </c>
      <c r="D138" s="44">
        <v>5.0102000000000002</v>
      </c>
      <c r="E138" s="44">
        <v>6.6692999999999998</v>
      </c>
      <c r="F138" s="44">
        <v>5.0658000000000003</v>
      </c>
      <c r="G138" s="44">
        <v>6.5533000000000001</v>
      </c>
      <c r="H138" s="44">
        <v>3.3652000000000002</v>
      </c>
      <c r="I138" s="44">
        <v>6.8166000000000002</v>
      </c>
      <c r="J138" s="44">
        <v>7.6971999999999996</v>
      </c>
      <c r="K138" s="44">
        <v>13.5114</v>
      </c>
      <c r="L138" s="44">
        <v>0.32629999999999998</v>
      </c>
      <c r="M138" s="44">
        <v>0.01</v>
      </c>
      <c r="N138" s="44">
        <v>0.3377</v>
      </c>
      <c r="O138" s="44">
        <v>0.49669999999999997</v>
      </c>
      <c r="P138" s="44">
        <v>5</v>
      </c>
    </row>
    <row r="139" spans="1:16" hidden="1" outlineLevel="1" collapsed="1">
      <c r="A139" s="8">
        <v>44440</v>
      </c>
      <c r="B139" s="44">
        <v>5.4473000000000003</v>
      </c>
      <c r="C139" s="44">
        <v>3.0207000000000002</v>
      </c>
      <c r="D139" s="44">
        <v>5.7553999999999998</v>
      </c>
      <c r="E139" s="44">
        <v>6.2885</v>
      </c>
      <c r="F139" s="44">
        <v>11.172800000000001</v>
      </c>
      <c r="G139" s="44">
        <v>6.4809999999999999</v>
      </c>
      <c r="H139" s="44">
        <v>3.6417999999999999</v>
      </c>
      <c r="I139" s="44">
        <v>6.8124000000000002</v>
      </c>
      <c r="J139" s="44">
        <v>7.8501000000000003</v>
      </c>
      <c r="K139" s="44">
        <v>15.6602</v>
      </c>
      <c r="L139" s="44">
        <v>0.20610000000000001</v>
      </c>
      <c r="M139" s="44">
        <v>0.01</v>
      </c>
      <c r="N139" s="44">
        <v>0.18640000000000001</v>
      </c>
      <c r="O139" s="44">
        <v>0.64839999999999998</v>
      </c>
      <c r="P139" s="44">
        <v>10</v>
      </c>
    </row>
    <row r="140" spans="1:16" hidden="1" outlineLevel="1" collapsed="1">
      <c r="A140" s="8">
        <v>44470</v>
      </c>
      <c r="B140" s="44">
        <v>5.3883999999999999</v>
      </c>
      <c r="C140" s="44">
        <v>3.4113000000000002</v>
      </c>
      <c r="D140" s="44">
        <v>5.5850999999999997</v>
      </c>
      <c r="E140" s="44">
        <v>6.6272000000000002</v>
      </c>
      <c r="F140" s="44">
        <v>3.8231000000000002</v>
      </c>
      <c r="G140" s="44">
        <v>6.5941999999999998</v>
      </c>
      <c r="H140" s="44">
        <v>4.0648</v>
      </c>
      <c r="I140" s="44">
        <v>6.8945999999999996</v>
      </c>
      <c r="J140" s="44">
        <v>7.6600999999999999</v>
      </c>
      <c r="K140" s="44">
        <v>16.037600000000001</v>
      </c>
      <c r="L140" s="44">
        <v>0.36230000000000001</v>
      </c>
      <c r="M140" s="44">
        <v>0.01</v>
      </c>
      <c r="N140" s="44">
        <v>0.2339</v>
      </c>
      <c r="O140" s="44">
        <v>0.45650000000000002</v>
      </c>
      <c r="P140" s="44">
        <v>3.75</v>
      </c>
    </row>
    <row r="141" spans="1:16" hidden="1" outlineLevel="1" collapsed="1">
      <c r="A141" s="8">
        <v>44501</v>
      </c>
      <c r="B141" s="44">
        <v>5.8429000000000002</v>
      </c>
      <c r="C141" s="44">
        <v>2.6103999999999998</v>
      </c>
      <c r="D141" s="44">
        <v>5.9905999999999997</v>
      </c>
      <c r="E141" s="44">
        <v>7.5509000000000004</v>
      </c>
      <c r="F141" s="44">
        <v>3.8494000000000002</v>
      </c>
      <c r="G141" s="44">
        <v>7.0274000000000001</v>
      </c>
      <c r="H141" s="44">
        <v>3.2875999999999999</v>
      </c>
      <c r="I141" s="44">
        <v>7.1622000000000003</v>
      </c>
      <c r="J141" s="44">
        <v>9.0269999999999992</v>
      </c>
      <c r="K141" s="44">
        <v>15.288500000000001</v>
      </c>
      <c r="L141" s="44">
        <v>0.37919999999999998</v>
      </c>
      <c r="M141" s="44">
        <v>0.01</v>
      </c>
      <c r="N141" s="44">
        <v>0.23230000000000001</v>
      </c>
      <c r="O141" s="44">
        <v>0.52810000000000001</v>
      </c>
      <c r="P141" s="44">
        <v>3.8382999999999998</v>
      </c>
    </row>
    <row r="142" spans="1:16" hidden="1" outlineLevel="1" collapsed="1">
      <c r="A142" s="8">
        <v>44531</v>
      </c>
      <c r="B142" s="44">
        <v>5.5762</v>
      </c>
      <c r="C142" s="44">
        <v>3.0104000000000002</v>
      </c>
      <c r="D142" s="44">
        <v>5.4028</v>
      </c>
      <c r="E142" s="44">
        <v>8.2413000000000007</v>
      </c>
      <c r="F142" s="44">
        <v>2.9075000000000002</v>
      </c>
      <c r="G142" s="44">
        <v>6.7827999999999999</v>
      </c>
      <c r="H142" s="44">
        <v>3.5722</v>
      </c>
      <c r="I142" s="44">
        <v>6.7478999999999996</v>
      </c>
      <c r="J142" s="44">
        <v>8.7940000000000005</v>
      </c>
      <c r="K142" s="44">
        <v>8.1781000000000006</v>
      </c>
      <c r="L142" s="44">
        <v>0.40060000000000001</v>
      </c>
      <c r="M142" s="44">
        <v>0.01</v>
      </c>
      <c r="N142" s="44">
        <v>0.39379999999999998</v>
      </c>
      <c r="O142" s="44">
        <v>0.91439999999999999</v>
      </c>
      <c r="P142" s="44">
        <v>2.75</v>
      </c>
    </row>
    <row r="143" spans="1:16" hidden="1" outlineLevel="1" collapsed="1">
      <c r="A143" s="8">
        <v>44562</v>
      </c>
      <c r="B143" s="44">
        <v>5.3129</v>
      </c>
      <c r="C143" s="44">
        <v>2.9119999999999999</v>
      </c>
      <c r="D143" s="44">
        <v>5.4375999999999998</v>
      </c>
      <c r="E143" s="44">
        <v>6.4688999999999997</v>
      </c>
      <c r="F143" s="44">
        <v>10.997400000000001</v>
      </c>
      <c r="G143" s="44">
        <v>6.8608000000000002</v>
      </c>
      <c r="H143" s="44">
        <v>3.9256000000000002</v>
      </c>
      <c r="I143" s="44">
        <v>6.9608999999999996</v>
      </c>
      <c r="J143" s="44">
        <v>8.5602999999999998</v>
      </c>
      <c r="K143" s="44">
        <v>10.997400000000001</v>
      </c>
      <c r="L143" s="44">
        <v>0.21110000000000001</v>
      </c>
      <c r="M143" s="44">
        <v>0.01</v>
      </c>
      <c r="N143" s="44">
        <v>0.18690000000000001</v>
      </c>
      <c r="O143" s="44">
        <v>0.49320000000000003</v>
      </c>
      <c r="P143" s="44" t="s">
        <v>271</v>
      </c>
    </row>
    <row r="144" spans="1:16" hidden="1" outlineLevel="1" collapsed="1">
      <c r="A144" s="8">
        <v>44593</v>
      </c>
      <c r="B144" s="44">
        <v>6.3967999999999998</v>
      </c>
      <c r="C144" s="44">
        <v>3.9060000000000001</v>
      </c>
      <c r="D144" s="44">
        <v>6.4726999999999997</v>
      </c>
      <c r="E144" s="44">
        <v>8.9527000000000001</v>
      </c>
      <c r="F144" s="44">
        <v>3.0047999999999999</v>
      </c>
      <c r="G144" s="44">
        <v>7.4123000000000001</v>
      </c>
      <c r="H144" s="44">
        <v>4.5210999999999997</v>
      </c>
      <c r="I144" s="44">
        <v>7.5456000000000003</v>
      </c>
      <c r="J144" s="44">
        <v>9.7324999999999999</v>
      </c>
      <c r="K144" s="44">
        <v>3.0047999999999999</v>
      </c>
      <c r="L144" s="44">
        <v>0.30599999999999999</v>
      </c>
      <c r="M144" s="44">
        <v>0.01</v>
      </c>
      <c r="N144" s="44">
        <v>0.3135</v>
      </c>
      <c r="O144" s="44">
        <v>0.79630000000000001</v>
      </c>
      <c r="P144" s="44" t="s">
        <v>271</v>
      </c>
    </row>
    <row r="145" spans="1:16" hidden="1" outlineLevel="1" collapsed="1">
      <c r="A145" s="8">
        <v>44621</v>
      </c>
      <c r="B145" s="44">
        <v>5.5743999999999998</v>
      </c>
      <c r="C145" s="44">
        <v>4.8048999999999999</v>
      </c>
      <c r="D145" s="44">
        <v>6.2103000000000002</v>
      </c>
      <c r="E145" s="44">
        <v>2.3576000000000001</v>
      </c>
      <c r="F145" s="44">
        <v>1.1395999999999999</v>
      </c>
      <c r="G145" s="44">
        <v>6.4718999999999998</v>
      </c>
      <c r="H145" s="44">
        <v>5.37</v>
      </c>
      <c r="I145" s="44">
        <v>6.7619999999999996</v>
      </c>
      <c r="J145" s="44">
        <v>7.6083999999999996</v>
      </c>
      <c r="K145" s="44">
        <v>1.1395999999999999</v>
      </c>
      <c r="L145" s="44">
        <v>0.60389999999999999</v>
      </c>
      <c r="M145" s="44">
        <v>0.01</v>
      </c>
      <c r="N145" s="44">
        <v>0.35709999999999997</v>
      </c>
      <c r="O145" s="44">
        <v>1.0016</v>
      </c>
      <c r="P145" s="44" t="s">
        <v>271</v>
      </c>
    </row>
    <row r="146" spans="1:16" hidden="1" outlineLevel="1" collapsed="1">
      <c r="A146" s="8">
        <v>44652</v>
      </c>
      <c r="B146" s="44">
        <v>5.6885000000000003</v>
      </c>
      <c r="C146" s="44">
        <v>3.9668000000000001</v>
      </c>
      <c r="D146" s="44">
        <v>5.7836999999999996</v>
      </c>
      <c r="E146" s="44">
        <v>7.5942999999999996</v>
      </c>
      <c r="F146" s="44">
        <v>0.3145</v>
      </c>
      <c r="G146" s="44">
        <v>6.1235999999999997</v>
      </c>
      <c r="H146" s="44">
        <v>4.2523999999999997</v>
      </c>
      <c r="I146" s="44">
        <v>6.1962999999999999</v>
      </c>
      <c r="J146" s="44">
        <v>8.8016000000000005</v>
      </c>
      <c r="K146" s="44">
        <v>9.5</v>
      </c>
      <c r="L146" s="44">
        <v>0.4748</v>
      </c>
      <c r="M146" s="44">
        <v>0.01</v>
      </c>
      <c r="N146" s="44">
        <v>0.4395</v>
      </c>
      <c r="O146" s="44">
        <v>1.0201</v>
      </c>
      <c r="P146" s="44">
        <v>0.01</v>
      </c>
    </row>
    <row r="147" spans="1:16" hidden="1" outlineLevel="1" collapsed="1">
      <c r="A147" s="8">
        <v>44682</v>
      </c>
      <c r="B147" s="44">
        <v>5.4218999999999999</v>
      </c>
      <c r="C147" s="44">
        <v>3.7250999999999999</v>
      </c>
      <c r="D147" s="44">
        <v>5.7653999999999996</v>
      </c>
      <c r="E147" s="44">
        <v>6.5582000000000003</v>
      </c>
      <c r="F147" s="44">
        <v>9.5772999999999993</v>
      </c>
      <c r="G147" s="44">
        <v>5.5640999999999998</v>
      </c>
      <c r="H147" s="44">
        <v>3.8123999999999998</v>
      </c>
      <c r="I147" s="44">
        <v>5.8853999999999997</v>
      </c>
      <c r="J147" s="44">
        <v>7.8701999999999996</v>
      </c>
      <c r="K147" s="44">
        <v>9.5772999999999993</v>
      </c>
      <c r="L147" s="44">
        <v>0.57650000000000001</v>
      </c>
      <c r="M147" s="44">
        <v>0.01</v>
      </c>
      <c r="N147" s="44">
        <v>0.47099999999999997</v>
      </c>
      <c r="O147" s="44">
        <v>1.1765000000000001</v>
      </c>
      <c r="P147" s="44" t="s">
        <v>271</v>
      </c>
    </row>
    <row r="148" spans="1:16" hidden="1" outlineLevel="1" collapsed="1">
      <c r="A148" s="8">
        <v>44713</v>
      </c>
      <c r="B148" s="44">
        <v>4.9660000000000002</v>
      </c>
      <c r="C148" s="44">
        <v>3.8834</v>
      </c>
      <c r="D148" s="44">
        <v>5.0964999999999998</v>
      </c>
      <c r="E148" s="44">
        <v>8.4367000000000001</v>
      </c>
      <c r="F148" s="44">
        <v>11.4671</v>
      </c>
      <c r="G148" s="44">
        <v>5.2892000000000001</v>
      </c>
      <c r="H148" s="44">
        <v>3.9380000000000002</v>
      </c>
      <c r="I148" s="44">
        <v>5.5038</v>
      </c>
      <c r="J148" s="44">
        <v>9.4029000000000007</v>
      </c>
      <c r="K148" s="44">
        <v>11.4671</v>
      </c>
      <c r="L148" s="44">
        <v>0.61890000000000001</v>
      </c>
      <c r="M148" s="44">
        <v>0.01</v>
      </c>
      <c r="N148" s="44">
        <v>0.54910000000000003</v>
      </c>
      <c r="O148" s="44">
        <v>1.8290999999999999</v>
      </c>
      <c r="P148" s="44" t="s">
        <v>271</v>
      </c>
    </row>
    <row r="149" spans="1:16" hidden="1" outlineLevel="1" collapsed="1">
      <c r="A149" s="8">
        <v>44743</v>
      </c>
      <c r="B149" s="44">
        <v>5.6280000000000001</v>
      </c>
      <c r="C149" s="44">
        <v>3.3828</v>
      </c>
      <c r="D149" s="44">
        <v>5.9047000000000001</v>
      </c>
      <c r="E149" s="44">
        <v>7.1651999999999996</v>
      </c>
      <c r="F149" s="44">
        <v>1.9171</v>
      </c>
      <c r="G149" s="44">
        <v>6.1928000000000001</v>
      </c>
      <c r="H149" s="44">
        <v>5.1283000000000003</v>
      </c>
      <c r="I149" s="44">
        <v>6.2111999999999998</v>
      </c>
      <c r="J149" s="44">
        <v>8.6228999999999996</v>
      </c>
      <c r="K149" s="44">
        <v>1.9171</v>
      </c>
      <c r="L149" s="44">
        <v>0.2949</v>
      </c>
      <c r="M149" s="44">
        <v>0.01</v>
      </c>
      <c r="N149" s="44">
        <v>0.42009999999999997</v>
      </c>
      <c r="O149" s="44">
        <v>1.1783999999999999</v>
      </c>
      <c r="P149" s="44" t="s">
        <v>271</v>
      </c>
    </row>
    <row r="150" spans="1:16" hidden="1" outlineLevel="1" collapsed="1">
      <c r="A150" s="8">
        <v>44774</v>
      </c>
      <c r="B150" s="44">
        <v>5.3075000000000001</v>
      </c>
      <c r="C150" s="44">
        <v>3.3963999999999999</v>
      </c>
      <c r="D150" s="44">
        <v>5.3529999999999998</v>
      </c>
      <c r="E150" s="44">
        <v>9.0013000000000005</v>
      </c>
      <c r="F150" s="44">
        <v>13.337999999999999</v>
      </c>
      <c r="G150" s="44">
        <v>6.1113</v>
      </c>
      <c r="H150" s="44">
        <v>4.0711000000000004</v>
      </c>
      <c r="I150" s="44">
        <v>6.1628999999999996</v>
      </c>
      <c r="J150" s="44">
        <v>9.5030000000000001</v>
      </c>
      <c r="K150" s="44">
        <v>13.337999999999999</v>
      </c>
      <c r="L150" s="44">
        <v>0.58489999999999998</v>
      </c>
      <c r="M150" s="44">
        <v>0.01</v>
      </c>
      <c r="N150" s="44">
        <v>0.63790000000000002</v>
      </c>
      <c r="O150" s="44">
        <v>1.1289</v>
      </c>
      <c r="P150" s="44" t="s">
        <v>271</v>
      </c>
    </row>
    <row r="151" spans="1:16" hidden="1" outlineLevel="1" collapsed="1">
      <c r="A151" s="8">
        <v>44805</v>
      </c>
      <c r="B151" s="44">
        <v>6.2561999999999998</v>
      </c>
      <c r="C151" s="44">
        <v>4.5758999999999999</v>
      </c>
      <c r="D151" s="44">
        <v>6.4043000000000001</v>
      </c>
      <c r="E151" s="44">
        <v>9.6074999999999999</v>
      </c>
      <c r="F151" s="44">
        <v>1.0143</v>
      </c>
      <c r="G151" s="44">
        <v>7.0464000000000002</v>
      </c>
      <c r="H151" s="44">
        <v>4.6486000000000001</v>
      </c>
      <c r="I151" s="44">
        <v>7.3273999999999999</v>
      </c>
      <c r="J151" s="44">
        <v>10.417400000000001</v>
      </c>
      <c r="K151" s="44">
        <v>1.0143</v>
      </c>
      <c r="L151" s="44">
        <v>0.1265</v>
      </c>
      <c r="M151" s="44">
        <v>0.01</v>
      </c>
      <c r="N151" s="44">
        <v>0.1115</v>
      </c>
      <c r="O151" s="44">
        <v>1.1600999999999999</v>
      </c>
      <c r="P151" s="44" t="s">
        <v>271</v>
      </c>
    </row>
    <row r="152" spans="1:16" hidden="1" outlineLevel="1" collapsed="1">
      <c r="A152" s="8">
        <v>44835</v>
      </c>
      <c r="B152" s="44">
        <v>6.2713000000000001</v>
      </c>
      <c r="C152" s="44">
        <v>2.2054</v>
      </c>
      <c r="D152" s="44">
        <v>6.2724000000000002</v>
      </c>
      <c r="E152" s="44">
        <v>7.2511000000000001</v>
      </c>
      <c r="F152" s="44">
        <v>13.6084</v>
      </c>
      <c r="G152" s="44">
        <v>7.8163999999999998</v>
      </c>
      <c r="H152" s="44">
        <v>2.2054</v>
      </c>
      <c r="I152" s="44">
        <v>7.7926000000000002</v>
      </c>
      <c r="J152" s="44">
        <v>10.5253</v>
      </c>
      <c r="K152" s="44">
        <v>13.6084</v>
      </c>
      <c r="L152" s="44">
        <v>0.15140000000000001</v>
      </c>
      <c r="M152" s="44" t="s">
        <v>271</v>
      </c>
      <c r="N152" s="44">
        <v>5.6899999999999999E-2</v>
      </c>
      <c r="O152" s="44">
        <v>1.1778999999999999</v>
      </c>
      <c r="P152" s="44" t="s">
        <v>271</v>
      </c>
    </row>
    <row r="153" spans="1:16" hidden="1" outlineLevel="1" collapsed="1">
      <c r="A153" s="8">
        <v>44866</v>
      </c>
      <c r="B153" s="44">
        <v>7.2641</v>
      </c>
      <c r="C153" s="44">
        <v>0.12239999999999999</v>
      </c>
      <c r="D153" s="44">
        <v>7.2652999999999999</v>
      </c>
      <c r="E153" s="44">
        <v>10.1821</v>
      </c>
      <c r="F153" s="44">
        <v>13.627000000000001</v>
      </c>
      <c r="G153" s="44">
        <v>8.5426000000000002</v>
      </c>
      <c r="H153" s="44">
        <v>0.12239999999999999</v>
      </c>
      <c r="I153" s="44">
        <v>8.5711999999999993</v>
      </c>
      <c r="J153" s="44">
        <v>10.1821</v>
      </c>
      <c r="K153" s="44">
        <v>13.627000000000001</v>
      </c>
      <c r="L153" s="44">
        <v>6.0100000000000001E-2</v>
      </c>
      <c r="M153" s="44">
        <v>0.01</v>
      </c>
      <c r="N153" s="44">
        <v>6.0100000000000001E-2</v>
      </c>
      <c r="O153" s="44" t="s">
        <v>271</v>
      </c>
      <c r="P153" s="44" t="s">
        <v>271</v>
      </c>
    </row>
    <row r="154" spans="1:16" hidden="1" outlineLevel="1" collapsed="1">
      <c r="A154" s="8">
        <v>44896</v>
      </c>
      <c r="B154" s="44">
        <v>7.6582999999999997</v>
      </c>
      <c r="C154" s="44">
        <v>0.1623</v>
      </c>
      <c r="D154" s="44">
        <v>7.4184999999999999</v>
      </c>
      <c r="E154" s="44">
        <v>13.045199999999999</v>
      </c>
      <c r="F154" s="44">
        <v>13.102</v>
      </c>
      <c r="G154" s="44">
        <v>9.5228999999999999</v>
      </c>
      <c r="H154" s="44">
        <v>0.1623</v>
      </c>
      <c r="I154" s="44">
        <v>9.3550000000000004</v>
      </c>
      <c r="J154" s="44">
        <v>13.045199999999999</v>
      </c>
      <c r="K154" s="44">
        <v>13.102</v>
      </c>
      <c r="L154" s="44">
        <v>8.7999999999999995E-2</v>
      </c>
      <c r="M154" s="44" t="s">
        <v>271</v>
      </c>
      <c r="N154" s="44">
        <v>8.7999999999999995E-2</v>
      </c>
      <c r="O154" s="44" t="s">
        <v>271</v>
      </c>
      <c r="P154" s="44" t="s">
        <v>271</v>
      </c>
    </row>
    <row r="155" spans="1:16" hidden="1" outlineLevel="1" collapsed="1">
      <c r="A155" s="8">
        <v>44927</v>
      </c>
      <c r="B155" s="44">
        <v>6.9726999999999997</v>
      </c>
      <c r="C155" s="44">
        <v>0.10050000000000001</v>
      </c>
      <c r="D155" s="44">
        <v>6.7958999999999996</v>
      </c>
      <c r="E155" s="44">
        <v>13.0908</v>
      </c>
      <c r="F155" s="44">
        <v>13.637700000000001</v>
      </c>
      <c r="G155" s="44">
        <v>9.9229000000000003</v>
      </c>
      <c r="H155" s="44">
        <v>0.10050000000000001</v>
      </c>
      <c r="I155" s="44">
        <v>9.8353999999999999</v>
      </c>
      <c r="J155" s="44">
        <v>13.0908</v>
      </c>
      <c r="K155" s="44">
        <v>13.637700000000001</v>
      </c>
      <c r="L155" s="44">
        <v>0.2155</v>
      </c>
      <c r="M155" s="44" t="s">
        <v>271</v>
      </c>
      <c r="N155" s="44">
        <v>0.2155</v>
      </c>
      <c r="O155" s="44" t="s">
        <v>271</v>
      </c>
      <c r="P155" s="44" t="s">
        <v>271</v>
      </c>
    </row>
    <row r="156" spans="1:16" hidden="1" outlineLevel="1" collapsed="1">
      <c r="A156" s="8">
        <v>44958</v>
      </c>
      <c r="B156" s="44">
        <v>8.7627000000000006</v>
      </c>
      <c r="C156" s="44">
        <v>0.1323</v>
      </c>
      <c r="D156" s="44">
        <v>8.9181000000000008</v>
      </c>
      <c r="E156" s="44">
        <v>5.8367000000000004</v>
      </c>
      <c r="F156" s="44">
        <v>15.7087</v>
      </c>
      <c r="G156" s="44">
        <v>11.0802</v>
      </c>
      <c r="H156" s="44">
        <v>0.1323</v>
      </c>
      <c r="I156" s="44">
        <v>11.039899999999999</v>
      </c>
      <c r="J156" s="44">
        <v>12.588100000000001</v>
      </c>
      <c r="K156" s="44">
        <v>15.7087</v>
      </c>
      <c r="L156" s="44">
        <v>0.18179999999999999</v>
      </c>
      <c r="M156" s="44" t="s">
        <v>271</v>
      </c>
      <c r="N156" s="44">
        <v>8.5000000000000006E-2</v>
      </c>
      <c r="O156" s="44">
        <v>0.8</v>
      </c>
      <c r="P156" s="44" t="s">
        <v>271</v>
      </c>
    </row>
    <row r="157" spans="1:16" hidden="1" outlineLevel="1" collapsed="1">
      <c r="A157" s="8">
        <v>44986</v>
      </c>
      <c r="B157" s="44">
        <v>8.7163000000000004</v>
      </c>
      <c r="C157" s="44">
        <v>0.13220000000000001</v>
      </c>
      <c r="D157" s="44">
        <v>8.3666999999999998</v>
      </c>
      <c r="E157" s="44">
        <v>13.7347</v>
      </c>
      <c r="F157" s="44">
        <v>15.033099999999999</v>
      </c>
      <c r="G157" s="44">
        <v>11.102600000000001</v>
      </c>
      <c r="H157" s="44">
        <v>0.13220000000000001</v>
      </c>
      <c r="I157" s="44">
        <v>10.862</v>
      </c>
      <c r="J157" s="44">
        <v>13.7972</v>
      </c>
      <c r="K157" s="44">
        <v>15.033099999999999</v>
      </c>
      <c r="L157" s="44">
        <v>9.64E-2</v>
      </c>
      <c r="M157" s="44" t="s">
        <v>271</v>
      </c>
      <c r="N157" s="44">
        <v>9.6199999999999994E-2</v>
      </c>
      <c r="O157" s="44">
        <v>0.3</v>
      </c>
      <c r="P157" s="44" t="s">
        <v>271</v>
      </c>
    </row>
    <row r="158" spans="1:16" hidden="1" outlineLevel="1" collapsed="1">
      <c r="A158" s="8">
        <v>45017</v>
      </c>
      <c r="B158" s="44">
        <v>9.6024999999999991</v>
      </c>
      <c r="C158" s="44">
        <v>0.24049999999999999</v>
      </c>
      <c r="D158" s="44">
        <v>9.3041</v>
      </c>
      <c r="E158" s="44">
        <v>14.2003</v>
      </c>
      <c r="F158" s="44">
        <v>15.6409</v>
      </c>
      <c r="G158" s="44">
        <v>11.607699999999999</v>
      </c>
      <c r="H158" s="44">
        <v>0.24049999999999999</v>
      </c>
      <c r="I158" s="44">
        <v>11.4297</v>
      </c>
      <c r="J158" s="44">
        <v>14.2003</v>
      </c>
      <c r="K158" s="44">
        <v>15.6409</v>
      </c>
      <c r="L158" s="44">
        <v>0.1052</v>
      </c>
      <c r="M158" s="44" t="s">
        <v>271</v>
      </c>
      <c r="N158" s="44">
        <v>0.1052</v>
      </c>
      <c r="O158" s="44" t="s">
        <v>271</v>
      </c>
      <c r="P158" s="44" t="s">
        <v>271</v>
      </c>
    </row>
    <row r="159" spans="1:16" hidden="1" outlineLevel="1" collapsed="1">
      <c r="A159" s="8">
        <v>45047</v>
      </c>
      <c r="B159" s="44">
        <v>10.785299999999999</v>
      </c>
      <c r="C159" s="44">
        <v>0.1799</v>
      </c>
      <c r="D159" s="44">
        <v>10.834899999999999</v>
      </c>
      <c r="E159" s="44">
        <v>12.6143</v>
      </c>
      <c r="F159" s="44">
        <v>15.429500000000001</v>
      </c>
      <c r="G159" s="44">
        <v>12.062099999999999</v>
      </c>
      <c r="H159" s="44">
        <v>0.1799</v>
      </c>
      <c r="I159" s="44">
        <v>12.1493</v>
      </c>
      <c r="J159" s="44">
        <v>12.854799999999999</v>
      </c>
      <c r="K159" s="44">
        <v>15.4476</v>
      </c>
      <c r="L159" s="44">
        <v>0.17849999999999999</v>
      </c>
      <c r="M159" s="44" t="s">
        <v>271</v>
      </c>
      <c r="N159" s="44">
        <v>0.1782</v>
      </c>
      <c r="O159" s="44">
        <v>0.3</v>
      </c>
      <c r="P159" s="44">
        <v>0</v>
      </c>
    </row>
    <row r="160" spans="1:16" hidden="1" outlineLevel="1" collapsed="1">
      <c r="A160" s="8">
        <v>45078</v>
      </c>
      <c r="B160" s="44">
        <v>10.6569</v>
      </c>
      <c r="C160" s="44">
        <v>0.15440000000000001</v>
      </c>
      <c r="D160" s="44">
        <v>10.708399999999999</v>
      </c>
      <c r="E160" s="44">
        <v>10.0152</v>
      </c>
      <c r="F160" s="44">
        <v>15.47</v>
      </c>
      <c r="G160" s="44">
        <v>12.1485</v>
      </c>
      <c r="H160" s="44">
        <v>0.15440000000000001</v>
      </c>
      <c r="I160" s="44">
        <v>12.139099999999999</v>
      </c>
      <c r="J160" s="44">
        <v>13.7666</v>
      </c>
      <c r="K160" s="44">
        <v>15.47</v>
      </c>
      <c r="L160" s="44">
        <v>0.1986</v>
      </c>
      <c r="M160" s="44" t="s">
        <v>271</v>
      </c>
      <c r="N160" s="44">
        <v>0.18149999999999999</v>
      </c>
      <c r="O160" s="44">
        <v>0.4</v>
      </c>
      <c r="P160" s="44" t="s">
        <v>271</v>
      </c>
    </row>
    <row r="161" spans="1:16" hidden="1" outlineLevel="1" collapsed="1">
      <c r="A161" s="8">
        <v>45108</v>
      </c>
      <c r="B161" s="44">
        <v>11.0686</v>
      </c>
      <c r="C161" s="44">
        <v>0.23960000000000001</v>
      </c>
      <c r="D161" s="44">
        <v>11.215999999999999</v>
      </c>
      <c r="E161" s="44">
        <v>10.2623</v>
      </c>
      <c r="F161" s="44">
        <v>4.4752000000000001</v>
      </c>
      <c r="G161" s="44">
        <v>12.3049</v>
      </c>
      <c r="H161" s="44">
        <v>0.23960000000000001</v>
      </c>
      <c r="I161" s="44">
        <v>12.407299999999999</v>
      </c>
      <c r="J161" s="44">
        <v>12.8887</v>
      </c>
      <c r="K161" s="44">
        <v>5.7422000000000004</v>
      </c>
      <c r="L161" s="44">
        <v>0.11749999999999999</v>
      </c>
      <c r="M161" s="44">
        <v>0</v>
      </c>
      <c r="N161" s="44">
        <v>0.10340000000000001</v>
      </c>
      <c r="O161" s="44">
        <v>0.39950000000000002</v>
      </c>
      <c r="P161" s="44">
        <v>0.01</v>
      </c>
    </row>
    <row r="162" spans="1:16" hidden="1" outlineLevel="1" collapsed="1">
      <c r="A162" s="8">
        <v>45139</v>
      </c>
      <c r="B162" s="44">
        <v>10.9611</v>
      </c>
      <c r="C162" s="44">
        <v>0.45219999999999999</v>
      </c>
      <c r="D162" s="44">
        <v>10.929600000000001</v>
      </c>
      <c r="E162" s="44">
        <v>12.3559</v>
      </c>
      <c r="F162" s="44">
        <v>15.395</v>
      </c>
      <c r="G162" s="44">
        <v>12.4399</v>
      </c>
      <c r="H162" s="44">
        <v>0.45219999999999999</v>
      </c>
      <c r="I162" s="44">
        <v>12.4437</v>
      </c>
      <c r="J162" s="44">
        <v>12.3559</v>
      </c>
      <c r="K162" s="44">
        <v>15.395</v>
      </c>
      <c r="L162" s="44">
        <v>0.25169999999999998</v>
      </c>
      <c r="M162" s="44" t="s">
        <v>271</v>
      </c>
      <c r="N162" s="44">
        <v>0.25169999999999998</v>
      </c>
      <c r="O162" s="44" t="s">
        <v>271</v>
      </c>
      <c r="P162" s="44" t="s">
        <v>271</v>
      </c>
    </row>
    <row r="163" spans="1:16" hidden="1" outlineLevel="1" collapsed="1">
      <c r="A163" s="8">
        <v>45170</v>
      </c>
      <c r="B163" s="44">
        <v>11.3925</v>
      </c>
      <c r="C163" s="44">
        <v>0.17180000000000001</v>
      </c>
      <c r="D163" s="44">
        <v>11.4354</v>
      </c>
      <c r="E163" s="44">
        <v>10.6479</v>
      </c>
      <c r="F163" s="44">
        <v>15.5662</v>
      </c>
      <c r="G163" s="44">
        <v>12.7743</v>
      </c>
      <c r="H163" s="44">
        <v>0.17180000000000001</v>
      </c>
      <c r="I163" s="44">
        <v>12.8287</v>
      </c>
      <c r="J163" s="44">
        <v>11.9678</v>
      </c>
      <c r="K163" s="44">
        <v>15.5662</v>
      </c>
      <c r="L163" s="44">
        <v>0.19539999999999999</v>
      </c>
      <c r="M163" s="44" t="s">
        <v>271</v>
      </c>
      <c r="N163" s="44">
        <v>0.193</v>
      </c>
      <c r="O163" s="44">
        <v>0.3</v>
      </c>
      <c r="P163" s="44" t="s">
        <v>271</v>
      </c>
    </row>
    <row r="164" spans="1:16" hidden="1" outlineLevel="1" collapsed="1">
      <c r="A164" s="8">
        <v>45200</v>
      </c>
      <c r="B164" s="44">
        <v>11.3651</v>
      </c>
      <c r="C164" s="44">
        <v>1.1365000000000001</v>
      </c>
      <c r="D164" s="44">
        <v>11.341900000000001</v>
      </c>
      <c r="E164" s="44">
        <v>12.0967</v>
      </c>
      <c r="F164" s="44">
        <v>13.009399999999999</v>
      </c>
      <c r="G164" s="44">
        <v>12.667400000000001</v>
      </c>
      <c r="H164" s="44">
        <v>1.1586000000000001</v>
      </c>
      <c r="I164" s="44">
        <v>12.6967</v>
      </c>
      <c r="J164" s="44">
        <v>12.1311</v>
      </c>
      <c r="K164" s="44">
        <v>13.009399999999999</v>
      </c>
      <c r="L164" s="44">
        <v>0.1237</v>
      </c>
      <c r="M164" s="44">
        <v>0.1</v>
      </c>
      <c r="N164" s="44">
        <v>0.1235</v>
      </c>
      <c r="O164" s="44">
        <v>0.36940000000000001</v>
      </c>
      <c r="P164" s="44" t="s">
        <v>271</v>
      </c>
    </row>
    <row r="165" spans="1:16" collapsed="1">
      <c r="A165" s="8">
        <v>45231</v>
      </c>
      <c r="B165" s="44">
        <v>11.5258</v>
      </c>
      <c r="C165" s="44">
        <v>5.6062000000000003</v>
      </c>
      <c r="D165" s="44">
        <v>11.522399999999999</v>
      </c>
      <c r="E165" s="44">
        <v>11.590400000000001</v>
      </c>
      <c r="F165" s="44">
        <v>15.4954</v>
      </c>
      <c r="G165" s="44">
        <v>12.5261</v>
      </c>
      <c r="H165" s="44">
        <v>5.6062000000000003</v>
      </c>
      <c r="I165" s="44">
        <v>12.491400000000001</v>
      </c>
      <c r="J165" s="44">
        <v>13.436500000000001</v>
      </c>
      <c r="K165" s="44">
        <v>15.4954</v>
      </c>
      <c r="L165" s="44">
        <v>0.53469999999999995</v>
      </c>
      <c r="M165" s="44" t="s">
        <v>271</v>
      </c>
      <c r="N165" s="44">
        <v>0.55049999999999999</v>
      </c>
      <c r="O165" s="44">
        <v>0.30690000000000001</v>
      </c>
      <c r="P165" s="44" t="s">
        <v>271</v>
      </c>
    </row>
    <row r="166" spans="1:16">
      <c r="A166" s="8">
        <v>45261</v>
      </c>
      <c r="B166" s="44">
        <v>11.6286</v>
      </c>
      <c r="C166" s="44">
        <v>5.5879000000000003</v>
      </c>
      <c r="D166" s="44">
        <v>11.5908</v>
      </c>
      <c r="E166" s="44">
        <v>12.8089</v>
      </c>
      <c r="F166" s="44">
        <v>15.4785</v>
      </c>
      <c r="G166" s="44">
        <v>12.490500000000001</v>
      </c>
      <c r="H166" s="44">
        <v>5.5879000000000003</v>
      </c>
      <c r="I166" s="44">
        <v>12.448499999999999</v>
      </c>
      <c r="J166" s="44">
        <v>14.0244</v>
      </c>
      <c r="K166" s="44">
        <v>15.4785</v>
      </c>
      <c r="L166" s="44">
        <v>0.11990000000000001</v>
      </c>
      <c r="M166" s="44" t="s">
        <v>271</v>
      </c>
      <c r="N166" s="44">
        <v>8.7800000000000003E-2</v>
      </c>
      <c r="O166" s="44">
        <v>1.226</v>
      </c>
      <c r="P166" s="44" t="s">
        <v>271</v>
      </c>
    </row>
    <row r="167" spans="1:16">
      <c r="A167" s="8">
        <v>45292</v>
      </c>
      <c r="B167" s="44">
        <v>11.4794</v>
      </c>
      <c r="C167" s="44">
        <v>5.4554</v>
      </c>
      <c r="D167" s="44">
        <v>11.421200000000001</v>
      </c>
      <c r="E167" s="44">
        <v>13.1143</v>
      </c>
      <c r="F167" s="44">
        <v>15.670999999999999</v>
      </c>
      <c r="G167" s="44">
        <v>12.526199999999999</v>
      </c>
      <c r="H167" s="44">
        <v>5.4555999999999996</v>
      </c>
      <c r="I167" s="44">
        <v>12.4697</v>
      </c>
      <c r="J167" s="44">
        <v>14.1157</v>
      </c>
      <c r="K167" s="44">
        <v>15.670999999999999</v>
      </c>
      <c r="L167" s="44">
        <v>0.1835</v>
      </c>
      <c r="M167" s="44">
        <v>0</v>
      </c>
      <c r="N167" s="44">
        <v>0.14979999999999999</v>
      </c>
      <c r="O167" s="44">
        <v>1.2506999999999999</v>
      </c>
      <c r="P167" s="44" t="s">
        <v>271</v>
      </c>
    </row>
    <row r="168" spans="1:16">
      <c r="A168" s="8">
        <v>45323</v>
      </c>
      <c r="B168" s="44">
        <v>13.105700000000001</v>
      </c>
      <c r="C168" s="44">
        <v>4.1329000000000002</v>
      </c>
      <c r="D168" s="44">
        <v>13.1015</v>
      </c>
      <c r="E168" s="44">
        <v>13.2613</v>
      </c>
      <c r="F168" s="44">
        <v>15.833399999999999</v>
      </c>
      <c r="G168" s="44">
        <v>13.4922</v>
      </c>
      <c r="H168" s="44">
        <v>4.1329000000000002</v>
      </c>
      <c r="I168" s="44">
        <v>13.4815</v>
      </c>
      <c r="J168" s="44">
        <v>13.9306</v>
      </c>
      <c r="K168" s="44">
        <v>15.833399999999999</v>
      </c>
      <c r="L168" s="44">
        <v>0.27889999999999998</v>
      </c>
      <c r="M168" s="44" t="s">
        <v>271</v>
      </c>
      <c r="N168" s="44">
        <v>0.23719999999999999</v>
      </c>
      <c r="O168" s="44">
        <v>1.2353000000000001</v>
      </c>
      <c r="P168" s="44" t="s">
        <v>271</v>
      </c>
    </row>
    <row r="169" spans="1:16">
      <c r="A169" s="8">
        <v>45352</v>
      </c>
      <c r="B169" s="44">
        <v>10.587199999999999</v>
      </c>
      <c r="C169" s="44">
        <v>2.0783999999999998</v>
      </c>
      <c r="D169" s="44">
        <v>10.530200000000001</v>
      </c>
      <c r="E169" s="44">
        <v>12.6982</v>
      </c>
      <c r="F169" s="44">
        <v>15.8384</v>
      </c>
      <c r="G169" s="44">
        <v>12.0914</v>
      </c>
      <c r="H169" s="44">
        <v>2.0783999999999998</v>
      </c>
      <c r="I169" s="44">
        <v>12.034599999999999</v>
      </c>
      <c r="J169" s="44">
        <v>14.1922</v>
      </c>
      <c r="K169" s="44">
        <v>15.8384</v>
      </c>
      <c r="L169" s="44">
        <v>1.1509</v>
      </c>
      <c r="M169" s="44" t="s">
        <v>271</v>
      </c>
      <c r="N169" s="44">
        <v>1.1506000000000001</v>
      </c>
      <c r="O169" s="44">
        <v>1.1654</v>
      </c>
      <c r="P169" s="44" t="s">
        <v>271</v>
      </c>
    </row>
    <row r="170" spans="1:16">
      <c r="A170" s="8">
        <v>45383</v>
      </c>
      <c r="B170" s="44">
        <v>11.634</v>
      </c>
      <c r="C170" s="44">
        <v>3.3201999999999998</v>
      </c>
      <c r="D170" s="44">
        <v>11.737500000000001</v>
      </c>
      <c r="E170" s="44">
        <v>10.9689</v>
      </c>
      <c r="F170" s="44">
        <v>13.730700000000001</v>
      </c>
      <c r="G170" s="44">
        <v>12.275600000000001</v>
      </c>
      <c r="H170" s="44">
        <v>3.3201999999999998</v>
      </c>
      <c r="I170" s="44">
        <v>12.4008</v>
      </c>
      <c r="J170" s="44">
        <v>11.491899999999999</v>
      </c>
      <c r="K170" s="44">
        <v>13.730700000000001</v>
      </c>
      <c r="L170" s="44">
        <v>0.19739999999999999</v>
      </c>
      <c r="M170" s="44" t="s">
        <v>271</v>
      </c>
      <c r="N170" s="44">
        <v>0.14680000000000001</v>
      </c>
      <c r="O170" s="44">
        <v>0.5554</v>
      </c>
      <c r="P170" s="44" t="s">
        <v>271</v>
      </c>
    </row>
    <row r="171" spans="1:16">
      <c r="A171" s="8">
        <v>45413</v>
      </c>
      <c r="B171" s="44">
        <v>11.195600000000001</v>
      </c>
      <c r="C171" s="44">
        <v>0.41549999999999998</v>
      </c>
      <c r="D171" s="44">
        <v>11.5235</v>
      </c>
      <c r="E171" s="44">
        <v>10.3339</v>
      </c>
      <c r="F171" s="44">
        <v>13.0725</v>
      </c>
      <c r="G171" s="44">
        <v>11.8256</v>
      </c>
      <c r="H171" s="44">
        <v>2.0335000000000001</v>
      </c>
      <c r="I171" s="44">
        <v>12.223599999999999</v>
      </c>
      <c r="J171" s="44">
        <v>10.7826</v>
      </c>
      <c r="K171" s="44">
        <v>13.0725</v>
      </c>
      <c r="L171" s="44">
        <v>0.62360000000000004</v>
      </c>
      <c r="M171" s="44">
        <v>0.1</v>
      </c>
      <c r="N171" s="44">
        <v>0.73350000000000004</v>
      </c>
      <c r="O171" s="44">
        <v>0.2351</v>
      </c>
      <c r="P171" s="44" t="s">
        <v>271</v>
      </c>
    </row>
    <row r="172" spans="1:16">
      <c r="A172" s="8">
        <v>45444</v>
      </c>
      <c r="B172" s="44">
        <v>10.5289</v>
      </c>
      <c r="C172" s="44">
        <v>1.2074</v>
      </c>
      <c r="D172" s="44">
        <v>10.554500000000001</v>
      </c>
      <c r="E172" s="44">
        <v>10.4498</v>
      </c>
      <c r="F172" s="44">
        <v>13.8057</v>
      </c>
      <c r="G172" s="44">
        <v>11.488200000000001</v>
      </c>
      <c r="H172" s="44">
        <v>1.2074</v>
      </c>
      <c r="I172" s="44">
        <v>11.716900000000001</v>
      </c>
      <c r="J172" s="44">
        <v>11.052300000000001</v>
      </c>
      <c r="K172" s="44">
        <v>13.8057</v>
      </c>
      <c r="L172" s="44">
        <v>0.79459999999999997</v>
      </c>
      <c r="M172" s="44" t="s">
        <v>271</v>
      </c>
      <c r="N172" s="44">
        <v>0.95709999999999995</v>
      </c>
      <c r="O172" s="44">
        <v>0.1812</v>
      </c>
      <c r="P172" s="44" t="s">
        <v>271</v>
      </c>
    </row>
    <row r="173" spans="1:16">
      <c r="A173" s="8">
        <v>45474</v>
      </c>
      <c r="B173" s="44">
        <v>10.8246</v>
      </c>
      <c r="C173" s="44">
        <v>2.9357000000000002</v>
      </c>
      <c r="D173" s="44">
        <v>10.970700000000001</v>
      </c>
      <c r="E173" s="44">
        <v>10.419700000000001</v>
      </c>
      <c r="F173" s="44">
        <v>13.2415</v>
      </c>
      <c r="G173" s="44">
        <v>11.418900000000001</v>
      </c>
      <c r="H173" s="44">
        <v>3.8748999999999998</v>
      </c>
      <c r="I173" s="44">
        <v>11.6828</v>
      </c>
      <c r="J173" s="44">
        <v>10.743600000000001</v>
      </c>
      <c r="K173" s="44">
        <v>13.2415</v>
      </c>
      <c r="L173" s="44">
        <v>0.1411</v>
      </c>
      <c r="M173" s="44">
        <v>0.1</v>
      </c>
      <c r="N173" s="44">
        <v>9.7500000000000003E-2</v>
      </c>
      <c r="O173" s="44">
        <v>0.35909999999999997</v>
      </c>
      <c r="P173" s="44" t="s">
        <v>271</v>
      </c>
    </row>
    <row r="174" spans="1:16">
      <c r="A174" s="8">
        <v>45505</v>
      </c>
      <c r="B174" s="44">
        <v>10.4445</v>
      </c>
      <c r="C174" s="44">
        <v>3.7599</v>
      </c>
      <c r="D174" s="44">
        <v>10.654</v>
      </c>
      <c r="E174" s="44">
        <v>9.9155999999999995</v>
      </c>
      <c r="F174" s="44">
        <v>12.639099999999999</v>
      </c>
      <c r="G174" s="44">
        <v>11.0954</v>
      </c>
      <c r="H174" s="44">
        <v>3.7604000000000002</v>
      </c>
      <c r="I174" s="44">
        <v>11.4482</v>
      </c>
      <c r="J174" s="44">
        <v>10.2751</v>
      </c>
      <c r="K174" s="44">
        <v>12.639099999999999</v>
      </c>
      <c r="L174" s="44">
        <v>0.67589999999999995</v>
      </c>
      <c r="M174" s="44">
        <v>0</v>
      </c>
      <c r="N174" s="44">
        <v>0.75170000000000003</v>
      </c>
      <c r="O174" s="44">
        <v>0.31109999999999999</v>
      </c>
      <c r="P174" s="44" t="s">
        <v>271</v>
      </c>
    </row>
    <row r="175" spans="1:16">
      <c r="A175" s="8">
        <v>45536</v>
      </c>
      <c r="B175" s="44">
        <v>9.9883000000000006</v>
      </c>
      <c r="C175" s="44">
        <v>4.4903000000000004</v>
      </c>
      <c r="D175" s="44">
        <v>9.9886999999999997</v>
      </c>
      <c r="E175" s="44">
        <v>9.9629999999999992</v>
      </c>
      <c r="F175" s="44">
        <v>12.010400000000001</v>
      </c>
      <c r="G175" s="44">
        <v>11.1532</v>
      </c>
      <c r="H175" s="44">
        <v>4.4903000000000004</v>
      </c>
      <c r="I175" s="44">
        <v>11.477600000000001</v>
      </c>
      <c r="J175" s="44">
        <v>10.3528</v>
      </c>
      <c r="K175" s="44">
        <v>12.010400000000001</v>
      </c>
      <c r="L175" s="44">
        <v>1.0266999999999999</v>
      </c>
      <c r="M175" s="44" t="s">
        <v>271</v>
      </c>
      <c r="N175" s="44">
        <v>1.0988</v>
      </c>
      <c r="O175" s="44">
        <v>0.29759999999999998</v>
      </c>
      <c r="P175" s="44" t="s">
        <v>271</v>
      </c>
    </row>
    <row r="176" spans="1:16">
      <c r="A176" s="8">
        <v>45566</v>
      </c>
      <c r="B176" s="44">
        <v>10.378399999999999</v>
      </c>
      <c r="C176" s="44">
        <v>0.20080000000000001</v>
      </c>
      <c r="D176" s="44">
        <v>10.584199999999999</v>
      </c>
      <c r="E176" s="44">
        <v>9.8455999999999992</v>
      </c>
      <c r="F176" s="44">
        <v>13.145</v>
      </c>
      <c r="G176" s="44">
        <v>11.126300000000001</v>
      </c>
      <c r="H176" s="44">
        <v>4.2767999999999997</v>
      </c>
      <c r="I176" s="44">
        <v>11.4786</v>
      </c>
      <c r="J176" s="44">
        <v>10.249599999999999</v>
      </c>
      <c r="K176" s="44">
        <v>13.145</v>
      </c>
      <c r="L176" s="44">
        <v>0.90290000000000004</v>
      </c>
      <c r="M176" s="44">
        <v>0.01</v>
      </c>
      <c r="N176" s="44">
        <v>1.0273000000000001</v>
      </c>
      <c r="O176" s="44">
        <v>0.2596</v>
      </c>
      <c r="P176" s="44" t="s">
        <v>271</v>
      </c>
    </row>
    <row r="177" spans="1:16">
      <c r="A177" s="8">
        <v>45597</v>
      </c>
      <c r="B177" s="44">
        <v>10.9375</v>
      </c>
      <c r="C177" s="44">
        <v>0.156</v>
      </c>
      <c r="D177" s="44">
        <v>11.1936</v>
      </c>
      <c r="E177" s="44">
        <v>9.6126000000000005</v>
      </c>
      <c r="F177" s="44">
        <v>9.9113000000000007</v>
      </c>
      <c r="G177" s="44">
        <v>11.3325</v>
      </c>
      <c r="H177" s="44">
        <v>4.0659000000000001</v>
      </c>
      <c r="I177" s="44">
        <v>11.5319</v>
      </c>
      <c r="J177" s="44">
        <v>10.0884</v>
      </c>
      <c r="K177" s="44">
        <v>14.460800000000001</v>
      </c>
      <c r="L177" s="44">
        <v>0.32150000000000001</v>
      </c>
      <c r="M177" s="44">
        <v>0.01</v>
      </c>
      <c r="N177" s="44">
        <v>0.26879999999999998</v>
      </c>
      <c r="O177" s="44">
        <v>0.39350000000000002</v>
      </c>
      <c r="P177" s="44">
        <v>0.61750000000000005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6" t="s">
        <v>130</v>
      </c>
      <c r="B1" s="10"/>
    </row>
    <row r="2" spans="1:6" ht="5.25" customHeight="1"/>
    <row r="3" spans="1:6">
      <c r="A3" s="108" t="s">
        <v>126</v>
      </c>
    </row>
    <row r="4" spans="1:6" ht="12.75" customHeight="1">
      <c r="A4" s="43" t="s">
        <v>129</v>
      </c>
    </row>
    <row r="5" spans="1:6" ht="12.75" customHeight="1">
      <c r="A5" s="12" t="s">
        <v>127</v>
      </c>
    </row>
    <row r="6" spans="1:6" s="19" customFormat="1" ht="15" customHeight="1">
      <c r="A6" s="191" t="s">
        <v>0</v>
      </c>
      <c r="B6" s="247" t="s">
        <v>215</v>
      </c>
      <c r="C6" s="248" t="s">
        <v>128</v>
      </c>
      <c r="D6" s="248" t="s">
        <v>187</v>
      </c>
    </row>
    <row r="7" spans="1:6" s="19" customFormat="1" ht="15" customHeight="1">
      <c r="A7" s="192"/>
      <c r="B7" s="247"/>
      <c r="C7" s="249"/>
      <c r="D7" s="249"/>
    </row>
    <row r="8" spans="1:6" s="19" customFormat="1" ht="25.5" customHeight="1">
      <c r="A8" s="193"/>
      <c r="B8" s="247"/>
      <c r="C8" s="250"/>
      <c r="D8" s="250"/>
    </row>
    <row r="9" spans="1:6" s="19" customFormat="1" hidden="1">
      <c r="A9" s="112"/>
      <c r="B9" s="122"/>
      <c r="C9" s="123"/>
      <c r="D9" s="123"/>
    </row>
    <row r="10" spans="1:6" s="19" customFormat="1">
      <c r="A10" s="17">
        <v>1</v>
      </c>
      <c r="B10" s="142">
        <v>2</v>
      </c>
      <c r="C10" s="142">
        <v>3</v>
      </c>
      <c r="D10" s="46">
        <v>4</v>
      </c>
    </row>
    <row r="11" spans="1:6" hidden="1" outlineLevel="1">
      <c r="A11" s="47">
        <v>40544</v>
      </c>
      <c r="B11" s="143">
        <v>2</v>
      </c>
      <c r="C11" s="143">
        <v>45</v>
      </c>
      <c r="D11" s="139" t="s">
        <v>188</v>
      </c>
      <c r="E11" s="41"/>
      <c r="F11" s="41"/>
    </row>
    <row r="12" spans="1:6" hidden="1" outlineLevel="1">
      <c r="A12" s="47">
        <v>40575</v>
      </c>
      <c r="B12" s="143">
        <v>2</v>
      </c>
      <c r="C12" s="143">
        <v>44</v>
      </c>
      <c r="D12" s="139" t="s">
        <v>188</v>
      </c>
      <c r="E12" s="41"/>
      <c r="F12" s="41"/>
    </row>
    <row r="13" spans="1:6" hidden="1" outlineLevel="1">
      <c r="A13" s="47">
        <v>40603</v>
      </c>
      <c r="B13" s="143">
        <v>2</v>
      </c>
      <c r="C13" s="143">
        <v>43</v>
      </c>
      <c r="D13" s="139" t="s">
        <v>188</v>
      </c>
      <c r="E13" s="41"/>
      <c r="F13" s="41"/>
    </row>
    <row r="14" spans="1:6" hidden="1" outlineLevel="1">
      <c r="A14" s="47">
        <v>40634</v>
      </c>
      <c r="B14" s="143">
        <v>2</v>
      </c>
      <c r="C14" s="143">
        <v>43</v>
      </c>
      <c r="D14" s="139" t="s">
        <v>188</v>
      </c>
      <c r="E14" s="41"/>
      <c r="F14" s="41"/>
    </row>
    <row r="15" spans="1:6" hidden="1" outlineLevel="1">
      <c r="A15" s="47">
        <v>40664</v>
      </c>
      <c r="B15" s="143">
        <v>2</v>
      </c>
      <c r="C15" s="143">
        <v>41</v>
      </c>
      <c r="D15" s="139" t="s">
        <v>188</v>
      </c>
      <c r="E15" s="41"/>
      <c r="F15" s="41"/>
    </row>
    <row r="16" spans="1:6" hidden="1" outlineLevel="1">
      <c r="A16" s="47">
        <v>40695</v>
      </c>
      <c r="B16" s="143">
        <v>2</v>
      </c>
      <c r="C16" s="143">
        <v>41</v>
      </c>
      <c r="D16" s="139" t="s">
        <v>188</v>
      </c>
      <c r="E16" s="41"/>
      <c r="F16" s="41"/>
    </row>
    <row r="17" spans="1:6" hidden="1" outlineLevel="1">
      <c r="A17" s="47">
        <v>40725</v>
      </c>
      <c r="B17" s="143">
        <v>2</v>
      </c>
      <c r="C17" s="143">
        <v>40</v>
      </c>
      <c r="D17" s="139" t="s">
        <v>188</v>
      </c>
      <c r="E17" s="41"/>
      <c r="F17" s="41"/>
    </row>
    <row r="18" spans="1:6" hidden="1" outlineLevel="1">
      <c r="A18" s="47">
        <v>40756</v>
      </c>
      <c r="B18" s="143">
        <v>2</v>
      </c>
      <c r="C18" s="143">
        <v>38</v>
      </c>
      <c r="D18" s="139" t="s">
        <v>188</v>
      </c>
      <c r="E18" s="41"/>
      <c r="F18" s="41"/>
    </row>
    <row r="19" spans="1:6" hidden="1" outlineLevel="1">
      <c r="A19" s="47">
        <v>40787</v>
      </c>
      <c r="B19" s="143">
        <v>2</v>
      </c>
      <c r="C19" s="143">
        <v>34</v>
      </c>
      <c r="D19" s="139" t="s">
        <v>188</v>
      </c>
      <c r="E19" s="41"/>
      <c r="F19" s="41"/>
    </row>
    <row r="20" spans="1:6" hidden="1" outlineLevel="1">
      <c r="A20" s="47">
        <v>40817</v>
      </c>
      <c r="B20" s="143">
        <v>2</v>
      </c>
      <c r="C20" s="143">
        <v>31</v>
      </c>
      <c r="D20" s="139" t="s">
        <v>188</v>
      </c>
      <c r="E20" s="41"/>
      <c r="F20" s="41"/>
    </row>
    <row r="21" spans="1:6" hidden="1" outlineLevel="1">
      <c r="A21" s="47">
        <v>40848</v>
      </c>
      <c r="B21" s="143">
        <v>2</v>
      </c>
      <c r="C21" s="143">
        <v>29</v>
      </c>
      <c r="D21" s="139" t="s">
        <v>188</v>
      </c>
      <c r="E21" s="41"/>
      <c r="F21" s="41"/>
    </row>
    <row r="22" spans="1:6" hidden="1" outlineLevel="1">
      <c r="A22" s="47">
        <v>40878</v>
      </c>
      <c r="B22" s="143">
        <v>2</v>
      </c>
      <c r="C22" s="143">
        <v>27</v>
      </c>
      <c r="D22" s="139" t="s">
        <v>188</v>
      </c>
      <c r="E22" s="41"/>
      <c r="F22" s="41"/>
    </row>
    <row r="23" spans="1:6" hidden="1" outlineLevel="1">
      <c r="A23" s="47">
        <v>40909</v>
      </c>
      <c r="B23" s="143">
        <v>2</v>
      </c>
      <c r="C23" s="143">
        <v>27</v>
      </c>
      <c r="D23" s="139" t="s">
        <v>188</v>
      </c>
      <c r="E23" s="41"/>
      <c r="F23" s="41"/>
    </row>
    <row r="24" spans="1:6" hidden="1" outlineLevel="1">
      <c r="A24" s="47">
        <v>40940</v>
      </c>
      <c r="B24" s="143">
        <v>2</v>
      </c>
      <c r="C24" s="143">
        <v>25</v>
      </c>
      <c r="D24" s="139" t="s">
        <v>188</v>
      </c>
      <c r="E24" s="41"/>
      <c r="F24" s="41"/>
    </row>
    <row r="25" spans="1:6" hidden="1" outlineLevel="1">
      <c r="A25" s="47">
        <v>40969</v>
      </c>
      <c r="B25" s="143">
        <v>2</v>
      </c>
      <c r="C25" s="143">
        <v>22</v>
      </c>
      <c r="D25" s="139" t="s">
        <v>188</v>
      </c>
      <c r="E25" s="41"/>
      <c r="F25" s="41"/>
    </row>
    <row r="26" spans="1:6" hidden="1" outlineLevel="1">
      <c r="A26" s="47">
        <v>41000</v>
      </c>
      <c r="B26" s="143">
        <v>2</v>
      </c>
      <c r="C26" s="143">
        <v>20</v>
      </c>
      <c r="D26" s="139" t="s">
        <v>188</v>
      </c>
      <c r="E26" s="41"/>
      <c r="F26" s="41"/>
    </row>
    <row r="27" spans="1:6" hidden="1" outlineLevel="1">
      <c r="A27" s="47">
        <v>41030</v>
      </c>
      <c r="B27" s="143">
        <v>2</v>
      </c>
      <c r="C27" s="143">
        <v>18</v>
      </c>
      <c r="D27" s="139" t="s">
        <v>188</v>
      </c>
      <c r="E27" s="41"/>
      <c r="F27" s="41"/>
    </row>
    <row r="28" spans="1:6" hidden="1" outlineLevel="1">
      <c r="A28" s="47">
        <v>41061</v>
      </c>
      <c r="B28" s="143">
        <v>2</v>
      </c>
      <c r="C28" s="143">
        <v>15</v>
      </c>
      <c r="D28" s="139" t="s">
        <v>188</v>
      </c>
      <c r="E28" s="41"/>
      <c r="F28" s="41"/>
    </row>
    <row r="29" spans="1:6" hidden="1" outlineLevel="1">
      <c r="A29" s="47">
        <v>41091</v>
      </c>
      <c r="B29" s="143">
        <v>2</v>
      </c>
      <c r="C29" s="143">
        <v>12</v>
      </c>
      <c r="D29" s="139" t="s">
        <v>188</v>
      </c>
      <c r="E29" s="41"/>
      <c r="F29" s="41"/>
    </row>
    <row r="30" spans="1:6" hidden="1" outlineLevel="1">
      <c r="A30" s="47">
        <v>41122</v>
      </c>
      <c r="B30" s="143">
        <v>2</v>
      </c>
      <c r="C30" s="143">
        <v>12</v>
      </c>
      <c r="D30" s="139" t="s">
        <v>188</v>
      </c>
      <c r="E30" s="41"/>
      <c r="F30" s="41"/>
    </row>
    <row r="31" spans="1:6" hidden="1" outlineLevel="1">
      <c r="A31" s="47">
        <v>41153</v>
      </c>
      <c r="B31" s="143">
        <v>2</v>
      </c>
      <c r="C31" s="143">
        <v>12</v>
      </c>
      <c r="D31" s="139" t="s">
        <v>188</v>
      </c>
      <c r="E31" s="41"/>
      <c r="F31" s="41"/>
    </row>
    <row r="32" spans="1:6" hidden="1" outlineLevel="1">
      <c r="A32" s="47">
        <v>41183</v>
      </c>
      <c r="B32" s="143">
        <v>2</v>
      </c>
      <c r="C32" s="143">
        <v>11</v>
      </c>
      <c r="D32" s="139" t="s">
        <v>188</v>
      </c>
      <c r="E32" s="41"/>
      <c r="F32" s="41"/>
    </row>
    <row r="33" spans="1:6" hidden="1" outlineLevel="1">
      <c r="A33" s="47">
        <v>41214</v>
      </c>
      <c r="B33" s="143">
        <v>2</v>
      </c>
      <c r="C33" s="143">
        <v>11</v>
      </c>
      <c r="D33" s="139" t="s">
        <v>188</v>
      </c>
      <c r="E33" s="41"/>
      <c r="F33" s="41"/>
    </row>
    <row r="34" spans="1:6" hidden="1" outlineLevel="1">
      <c r="A34" s="47">
        <v>41244</v>
      </c>
      <c r="B34" s="143">
        <v>2</v>
      </c>
      <c r="C34" s="143">
        <v>11</v>
      </c>
      <c r="D34" s="139" t="s">
        <v>188</v>
      </c>
      <c r="E34" s="41"/>
      <c r="F34" s="41"/>
    </row>
    <row r="35" spans="1:6" hidden="1" outlineLevel="1">
      <c r="A35" s="47">
        <v>41275</v>
      </c>
      <c r="B35" s="143">
        <v>2</v>
      </c>
      <c r="C35" s="143">
        <v>11</v>
      </c>
      <c r="D35" s="139" t="s">
        <v>188</v>
      </c>
      <c r="E35" s="41"/>
      <c r="F35" s="41"/>
    </row>
    <row r="36" spans="1:6" hidden="1" outlineLevel="1">
      <c r="A36" s="47">
        <v>41306</v>
      </c>
      <c r="B36" s="143">
        <v>2</v>
      </c>
      <c r="C36" s="143">
        <v>11</v>
      </c>
      <c r="D36" s="139" t="s">
        <v>188</v>
      </c>
      <c r="E36" s="41"/>
      <c r="F36" s="41"/>
    </row>
    <row r="37" spans="1:6" hidden="1" outlineLevel="1">
      <c r="A37" s="47">
        <v>41334</v>
      </c>
      <c r="B37" s="143">
        <v>2</v>
      </c>
      <c r="C37" s="143">
        <v>11</v>
      </c>
      <c r="D37" s="139" t="s">
        <v>188</v>
      </c>
      <c r="E37" s="41"/>
      <c r="F37" s="41"/>
    </row>
    <row r="38" spans="1:6" hidden="1" outlineLevel="1">
      <c r="A38" s="47">
        <v>41365</v>
      </c>
      <c r="B38" s="143">
        <v>2</v>
      </c>
      <c r="C38" s="143">
        <v>11</v>
      </c>
      <c r="D38" s="139" t="s">
        <v>188</v>
      </c>
      <c r="E38" s="41"/>
      <c r="F38" s="41"/>
    </row>
    <row r="39" spans="1:6" hidden="1" outlineLevel="1">
      <c r="A39" s="47">
        <v>41395</v>
      </c>
      <c r="B39" s="143">
        <v>2</v>
      </c>
      <c r="C39" s="143">
        <v>11</v>
      </c>
      <c r="D39" s="139" t="s">
        <v>188</v>
      </c>
      <c r="E39" s="41"/>
      <c r="F39" s="41"/>
    </row>
    <row r="40" spans="1:6" hidden="1" outlineLevel="1">
      <c r="A40" s="47">
        <v>41426</v>
      </c>
      <c r="B40" s="143">
        <v>2</v>
      </c>
      <c r="C40" s="143">
        <v>11</v>
      </c>
      <c r="D40" s="139" t="s">
        <v>188</v>
      </c>
      <c r="E40" s="41"/>
      <c r="F40" s="41"/>
    </row>
    <row r="41" spans="1:6" hidden="1" outlineLevel="1">
      <c r="A41" s="47">
        <v>41456</v>
      </c>
      <c r="B41" s="143">
        <v>2</v>
      </c>
      <c r="C41" s="143">
        <v>11</v>
      </c>
      <c r="D41" s="139" t="s">
        <v>188</v>
      </c>
      <c r="E41" s="41"/>
      <c r="F41" s="41"/>
    </row>
    <row r="42" spans="1:6" hidden="1" outlineLevel="1">
      <c r="A42" s="47">
        <v>41487</v>
      </c>
      <c r="B42" s="143">
        <v>2</v>
      </c>
      <c r="C42" s="143">
        <v>10</v>
      </c>
      <c r="D42" s="139" t="s">
        <v>188</v>
      </c>
      <c r="E42" s="41"/>
      <c r="F42" s="41"/>
    </row>
    <row r="43" spans="1:6" hidden="1" outlineLevel="1">
      <c r="A43" s="47">
        <v>41518</v>
      </c>
      <c r="B43" s="143">
        <v>2</v>
      </c>
      <c r="C43" s="143">
        <v>9</v>
      </c>
      <c r="D43" s="139" t="s">
        <v>188</v>
      </c>
      <c r="E43" s="41"/>
      <c r="F43" s="41"/>
    </row>
    <row r="44" spans="1:6" hidden="1" outlineLevel="1">
      <c r="A44" s="47">
        <v>41548</v>
      </c>
      <c r="B44" s="143">
        <v>2</v>
      </c>
      <c r="C44" s="143">
        <v>9</v>
      </c>
      <c r="D44" s="139" t="s">
        <v>188</v>
      </c>
      <c r="E44" s="41"/>
      <c r="F44" s="41"/>
    </row>
    <row r="45" spans="1:6" hidden="1" outlineLevel="1">
      <c r="A45" s="47">
        <v>41579</v>
      </c>
      <c r="B45" s="143">
        <v>2</v>
      </c>
      <c r="C45" s="143">
        <v>9</v>
      </c>
      <c r="D45" s="139" t="s">
        <v>188</v>
      </c>
      <c r="E45" s="41"/>
      <c r="F45" s="41"/>
    </row>
    <row r="46" spans="1:6" hidden="1" outlineLevel="1">
      <c r="A46" s="47">
        <v>41609</v>
      </c>
      <c r="B46" s="143">
        <v>2</v>
      </c>
      <c r="C46" s="143">
        <v>9</v>
      </c>
      <c r="D46" s="139" t="s">
        <v>188</v>
      </c>
      <c r="E46" s="41"/>
      <c r="F46" s="41"/>
    </row>
    <row r="47" spans="1:6" hidden="1" outlineLevel="1">
      <c r="A47" s="47">
        <v>41640</v>
      </c>
      <c r="B47" s="143">
        <v>2</v>
      </c>
      <c r="C47" s="143">
        <v>9</v>
      </c>
      <c r="D47" s="139" t="s">
        <v>188</v>
      </c>
      <c r="E47" s="41"/>
      <c r="F47" s="41"/>
    </row>
    <row r="48" spans="1:6" hidden="1" outlineLevel="1">
      <c r="A48" s="47">
        <v>41671</v>
      </c>
      <c r="B48" s="143">
        <v>2</v>
      </c>
      <c r="C48" s="143">
        <v>9</v>
      </c>
      <c r="D48" s="139" t="s">
        <v>188</v>
      </c>
      <c r="E48" s="41"/>
      <c r="F48" s="41"/>
    </row>
    <row r="49" spans="1:6" hidden="1" outlineLevel="1">
      <c r="A49" s="47">
        <v>41699</v>
      </c>
      <c r="B49" s="143">
        <v>2</v>
      </c>
      <c r="C49" s="143">
        <v>9</v>
      </c>
      <c r="D49" s="139" t="s">
        <v>188</v>
      </c>
      <c r="E49" s="41"/>
      <c r="F49" s="41"/>
    </row>
    <row r="50" spans="1:6" hidden="1" outlineLevel="1">
      <c r="A50" s="47">
        <v>41730</v>
      </c>
      <c r="B50" s="143">
        <v>2</v>
      </c>
      <c r="C50" s="143">
        <v>9</v>
      </c>
      <c r="D50" s="139" t="s">
        <v>188</v>
      </c>
      <c r="E50" s="41"/>
      <c r="F50" s="41"/>
    </row>
    <row r="51" spans="1:6" hidden="1" outlineLevel="1">
      <c r="A51" s="47">
        <v>41760</v>
      </c>
      <c r="B51" s="143">
        <v>2</v>
      </c>
      <c r="C51" s="143">
        <v>7</v>
      </c>
      <c r="D51" s="139" t="s">
        <v>188</v>
      </c>
      <c r="E51" s="41"/>
      <c r="F51" s="41"/>
    </row>
    <row r="52" spans="1:6" hidden="1" outlineLevel="1">
      <c r="A52" s="47">
        <v>41791</v>
      </c>
      <c r="B52" s="143">
        <v>2</v>
      </c>
      <c r="C52" s="143">
        <v>6</v>
      </c>
      <c r="D52" s="139" t="s">
        <v>188</v>
      </c>
      <c r="E52" s="41"/>
      <c r="F52" s="41"/>
    </row>
    <row r="53" spans="1:6" hidden="1" outlineLevel="1">
      <c r="A53" s="47">
        <v>41821</v>
      </c>
      <c r="B53" s="143">
        <v>0</v>
      </c>
      <c r="C53" s="143">
        <v>6</v>
      </c>
      <c r="D53" s="139" t="s">
        <v>188</v>
      </c>
      <c r="E53" s="41"/>
      <c r="F53" s="41"/>
    </row>
    <row r="54" spans="1:6" hidden="1" outlineLevel="1" collapsed="1">
      <c r="A54" s="47">
        <v>41852</v>
      </c>
      <c r="B54" s="143">
        <v>0</v>
      </c>
      <c r="C54" s="143">
        <v>6</v>
      </c>
      <c r="D54" s="139" t="s">
        <v>188</v>
      </c>
      <c r="E54" s="41"/>
      <c r="F54" s="41"/>
    </row>
    <row r="55" spans="1:6" hidden="1" outlineLevel="1" collapsed="1">
      <c r="A55" s="47">
        <v>41883</v>
      </c>
      <c r="B55" s="143">
        <v>0</v>
      </c>
      <c r="C55" s="143">
        <v>6</v>
      </c>
      <c r="D55" s="139" t="s">
        <v>188</v>
      </c>
      <c r="E55" s="41"/>
      <c r="F55" s="41"/>
    </row>
    <row r="56" spans="1:6" hidden="1" outlineLevel="1" collapsed="1">
      <c r="A56" s="47">
        <v>41913</v>
      </c>
      <c r="B56" s="143">
        <v>0</v>
      </c>
      <c r="C56" s="143">
        <v>6</v>
      </c>
      <c r="D56" s="139" t="s">
        <v>188</v>
      </c>
      <c r="E56" s="41"/>
      <c r="F56" s="41"/>
    </row>
    <row r="57" spans="1:6" hidden="1" outlineLevel="1" collapsed="1">
      <c r="A57" s="47">
        <v>41944</v>
      </c>
      <c r="B57" s="143">
        <v>0</v>
      </c>
      <c r="C57" s="143">
        <v>6</v>
      </c>
      <c r="D57" s="139" t="s">
        <v>188</v>
      </c>
      <c r="E57" s="41"/>
      <c r="F57" s="41"/>
    </row>
    <row r="58" spans="1:6" hidden="1" outlineLevel="1">
      <c r="A58" s="47">
        <v>41974</v>
      </c>
      <c r="B58" s="143">
        <v>0</v>
      </c>
      <c r="C58" s="143">
        <v>5</v>
      </c>
      <c r="D58" s="139" t="s">
        <v>188</v>
      </c>
      <c r="E58" s="41"/>
      <c r="F58" s="41"/>
    </row>
    <row r="59" spans="1:6" hidden="1" outlineLevel="1">
      <c r="A59" s="47">
        <v>42005</v>
      </c>
      <c r="B59" s="143">
        <v>0</v>
      </c>
      <c r="C59" s="143">
        <v>5</v>
      </c>
      <c r="D59" s="139" t="s">
        <v>188</v>
      </c>
      <c r="E59" s="41"/>
      <c r="F59" s="41"/>
    </row>
    <row r="60" spans="1:6" hidden="1" outlineLevel="1" collapsed="1">
      <c r="A60" s="47">
        <v>42036</v>
      </c>
      <c r="B60" s="143">
        <v>0</v>
      </c>
      <c r="C60" s="143">
        <v>5</v>
      </c>
      <c r="D60" s="139" t="s">
        <v>188</v>
      </c>
      <c r="E60" s="41"/>
      <c r="F60" s="41"/>
    </row>
    <row r="61" spans="1:6" hidden="1" outlineLevel="1" collapsed="1">
      <c r="A61" s="47">
        <v>42064</v>
      </c>
      <c r="B61" s="143">
        <v>0</v>
      </c>
      <c r="C61" s="143">
        <v>4</v>
      </c>
      <c r="D61" s="139" t="s">
        <v>188</v>
      </c>
      <c r="E61" s="41"/>
      <c r="F61" s="41"/>
    </row>
    <row r="62" spans="1:6" hidden="1" outlineLevel="1" collapsed="1">
      <c r="A62" s="47">
        <v>42095</v>
      </c>
      <c r="B62" s="143">
        <v>0</v>
      </c>
      <c r="C62" s="143">
        <v>4</v>
      </c>
      <c r="D62" s="139" t="s">
        <v>188</v>
      </c>
      <c r="E62" s="41"/>
      <c r="F62" s="41"/>
    </row>
    <row r="63" spans="1:6" hidden="1" outlineLevel="1" collapsed="1">
      <c r="A63" s="47">
        <v>42125</v>
      </c>
      <c r="B63" s="143">
        <v>0</v>
      </c>
      <c r="C63" s="143">
        <v>4</v>
      </c>
      <c r="D63" s="139" t="s">
        <v>188</v>
      </c>
      <c r="E63" s="41"/>
      <c r="F63" s="41"/>
    </row>
    <row r="64" spans="1:6" hidden="1" outlineLevel="1">
      <c r="A64" s="47">
        <v>42156</v>
      </c>
      <c r="B64" s="143">
        <v>0</v>
      </c>
      <c r="C64" s="143">
        <v>4</v>
      </c>
      <c r="D64" s="139" t="s">
        <v>188</v>
      </c>
      <c r="E64" s="41"/>
      <c r="F64" s="41"/>
    </row>
    <row r="65" spans="1:6" hidden="1" outlineLevel="1">
      <c r="A65" s="47">
        <v>42186</v>
      </c>
      <c r="B65" s="143">
        <v>0</v>
      </c>
      <c r="C65" s="143">
        <v>4</v>
      </c>
      <c r="D65" s="139" t="s">
        <v>188</v>
      </c>
      <c r="E65" s="41"/>
      <c r="F65" s="41"/>
    </row>
    <row r="66" spans="1:6" hidden="1" outlineLevel="1">
      <c r="A66" s="47">
        <v>42217</v>
      </c>
      <c r="B66" s="143">
        <v>0</v>
      </c>
      <c r="C66" s="143">
        <v>4</v>
      </c>
      <c r="D66" s="139" t="s">
        <v>188</v>
      </c>
      <c r="E66" s="41"/>
      <c r="F66" s="41"/>
    </row>
    <row r="67" spans="1:6" hidden="1" outlineLevel="1">
      <c r="A67" s="47">
        <v>42248</v>
      </c>
      <c r="B67" s="143">
        <v>0</v>
      </c>
      <c r="C67" s="143">
        <v>4</v>
      </c>
      <c r="D67" s="139" t="s">
        <v>188</v>
      </c>
      <c r="E67" s="41"/>
      <c r="F67" s="41"/>
    </row>
    <row r="68" spans="1:6" hidden="1" outlineLevel="1" collapsed="1">
      <c r="A68" s="47">
        <v>42278</v>
      </c>
      <c r="B68" s="143">
        <v>0</v>
      </c>
      <c r="C68" s="143">
        <v>4</v>
      </c>
      <c r="D68" s="139" t="s">
        <v>188</v>
      </c>
      <c r="E68" s="41"/>
      <c r="F68" s="41"/>
    </row>
    <row r="69" spans="1:6" hidden="1" outlineLevel="1" collapsed="1">
      <c r="A69" s="47">
        <v>42309</v>
      </c>
      <c r="B69" s="143">
        <v>0</v>
      </c>
      <c r="C69" s="143">
        <v>4</v>
      </c>
      <c r="D69" s="139" t="s">
        <v>188</v>
      </c>
      <c r="E69" s="41"/>
      <c r="F69" s="41"/>
    </row>
    <row r="70" spans="1:6" hidden="1" outlineLevel="1" collapsed="1">
      <c r="A70" s="47">
        <v>42339</v>
      </c>
      <c r="B70" s="143">
        <v>0</v>
      </c>
      <c r="C70" s="143">
        <v>4</v>
      </c>
      <c r="D70" s="143">
        <v>241</v>
      </c>
      <c r="E70" s="41"/>
      <c r="F70" s="41"/>
    </row>
    <row r="71" spans="1:6" hidden="1" outlineLevel="1" collapsed="1">
      <c r="A71" s="47">
        <v>42370</v>
      </c>
      <c r="B71" s="143">
        <v>0</v>
      </c>
      <c r="C71" s="143">
        <v>4</v>
      </c>
      <c r="D71" s="143">
        <v>241</v>
      </c>
      <c r="E71" s="41"/>
      <c r="F71" s="41"/>
    </row>
    <row r="72" spans="1:6" hidden="1" outlineLevel="1" collapsed="1">
      <c r="A72" s="47">
        <v>42401</v>
      </c>
      <c r="B72" s="143">
        <v>0</v>
      </c>
      <c r="C72" s="143">
        <v>4</v>
      </c>
      <c r="D72" s="143">
        <v>241</v>
      </c>
      <c r="E72" s="41"/>
      <c r="F72" s="41"/>
    </row>
    <row r="73" spans="1:6" hidden="1" outlineLevel="1" collapsed="1">
      <c r="A73" s="47">
        <v>42430</v>
      </c>
      <c r="B73" s="143">
        <v>0</v>
      </c>
      <c r="C73" s="143">
        <v>4</v>
      </c>
      <c r="D73" s="143">
        <v>159</v>
      </c>
      <c r="E73" s="41"/>
      <c r="F73" s="41"/>
    </row>
    <row r="74" spans="1:6" hidden="1" outlineLevel="1" collapsed="1">
      <c r="A74" s="47">
        <v>42461</v>
      </c>
      <c r="B74" s="143">
        <v>0</v>
      </c>
      <c r="C74" s="143">
        <v>4</v>
      </c>
      <c r="D74" s="143">
        <v>159</v>
      </c>
      <c r="E74" s="41"/>
      <c r="F74" s="41"/>
    </row>
    <row r="75" spans="1:6" hidden="1" outlineLevel="2">
      <c r="A75" s="47">
        <v>42491</v>
      </c>
      <c r="B75" s="143">
        <v>0</v>
      </c>
      <c r="C75" s="143">
        <v>4</v>
      </c>
      <c r="D75" s="143">
        <v>159</v>
      </c>
      <c r="E75" s="41"/>
      <c r="F75" s="41"/>
    </row>
    <row r="76" spans="1:6" hidden="1" outlineLevel="1" collapsed="1">
      <c r="A76" s="47">
        <v>42522</v>
      </c>
      <c r="B76" s="143">
        <v>0</v>
      </c>
      <c r="C76" s="143">
        <v>3</v>
      </c>
      <c r="D76" s="143">
        <v>149</v>
      </c>
      <c r="E76" s="41"/>
      <c r="F76" s="41"/>
    </row>
    <row r="77" spans="1:6" hidden="1" outlineLevel="1" collapsed="1">
      <c r="A77" s="47">
        <v>42552</v>
      </c>
      <c r="B77" s="143">
        <v>0</v>
      </c>
      <c r="C77" s="143">
        <v>3</v>
      </c>
      <c r="D77" s="143">
        <v>149</v>
      </c>
    </row>
    <row r="78" spans="1:6" hidden="1" outlineLevel="1" collapsed="1">
      <c r="A78" s="47">
        <v>42583</v>
      </c>
      <c r="B78" s="143">
        <v>0</v>
      </c>
      <c r="C78" s="143">
        <v>2</v>
      </c>
      <c r="D78" s="143">
        <v>149</v>
      </c>
    </row>
    <row r="79" spans="1:6" hidden="1" outlineLevel="1" collapsed="1">
      <c r="A79" s="47">
        <v>42614</v>
      </c>
      <c r="B79" s="143">
        <v>0</v>
      </c>
      <c r="C79" s="143">
        <v>2</v>
      </c>
      <c r="D79" s="18">
        <v>144</v>
      </c>
    </row>
    <row r="80" spans="1:6" hidden="1" outlineLevel="1" collapsed="1">
      <c r="A80" s="47">
        <v>42644</v>
      </c>
      <c r="B80" s="143">
        <v>0</v>
      </c>
      <c r="C80" s="143">
        <v>2</v>
      </c>
      <c r="D80" s="18">
        <v>144</v>
      </c>
    </row>
    <row r="81" spans="1:4" hidden="1" outlineLevel="1" collapsed="1">
      <c r="A81" s="47">
        <v>42675</v>
      </c>
      <c r="B81" s="143">
        <v>0</v>
      </c>
      <c r="C81" s="143">
        <v>2</v>
      </c>
      <c r="D81" s="18">
        <v>144</v>
      </c>
    </row>
    <row r="82" spans="1:4" hidden="1" outlineLevel="1" collapsed="1">
      <c r="A82" s="47">
        <v>42705</v>
      </c>
      <c r="B82" s="143">
        <v>0</v>
      </c>
      <c r="C82" s="143">
        <v>2</v>
      </c>
      <c r="D82" s="18">
        <v>141</v>
      </c>
    </row>
    <row r="83" spans="1:4" hidden="1" outlineLevel="1" collapsed="1">
      <c r="A83" s="47">
        <v>42736</v>
      </c>
      <c r="B83" s="143">
        <v>0</v>
      </c>
      <c r="C83" s="143">
        <v>2</v>
      </c>
      <c r="D83" s="18">
        <v>141</v>
      </c>
    </row>
    <row r="84" spans="1:4" hidden="1" outlineLevel="1" collapsed="1">
      <c r="A84" s="47">
        <v>42767</v>
      </c>
      <c r="B84" s="143">
        <v>0</v>
      </c>
      <c r="C84" s="143">
        <v>2</v>
      </c>
      <c r="D84" s="18">
        <v>141</v>
      </c>
    </row>
    <row r="85" spans="1:4" hidden="1" outlineLevel="1" collapsed="1">
      <c r="A85" s="47">
        <v>42795</v>
      </c>
      <c r="B85" s="143">
        <v>0</v>
      </c>
      <c r="C85" s="143">
        <v>2</v>
      </c>
      <c r="D85" s="18">
        <v>137</v>
      </c>
    </row>
    <row r="86" spans="1:4" hidden="1" outlineLevel="1" collapsed="1">
      <c r="A86" s="47">
        <v>42826</v>
      </c>
      <c r="B86" s="143">
        <v>0</v>
      </c>
      <c r="C86" s="143">
        <v>2</v>
      </c>
      <c r="D86" s="18">
        <v>137</v>
      </c>
    </row>
    <row r="87" spans="1:4" hidden="1" outlineLevel="1" collapsed="1">
      <c r="A87" s="47">
        <v>42856</v>
      </c>
      <c r="B87" s="143">
        <v>0</v>
      </c>
      <c r="C87" s="143">
        <v>2</v>
      </c>
      <c r="D87" s="18">
        <v>137</v>
      </c>
    </row>
    <row r="88" spans="1:4" hidden="1" outlineLevel="1" collapsed="1">
      <c r="A88" s="47">
        <v>42887</v>
      </c>
      <c r="B88" s="143">
        <v>0</v>
      </c>
      <c r="C88" s="143">
        <v>2</v>
      </c>
      <c r="D88" s="18">
        <v>137</v>
      </c>
    </row>
    <row r="89" spans="1:4" hidden="1" outlineLevel="1" collapsed="1">
      <c r="A89" s="47">
        <v>42917</v>
      </c>
      <c r="B89" s="143">
        <v>0</v>
      </c>
      <c r="C89" s="143">
        <v>2</v>
      </c>
      <c r="D89" s="18">
        <v>137</v>
      </c>
    </row>
    <row r="90" spans="1:4" hidden="1" outlineLevel="1" collapsed="1">
      <c r="A90" s="47">
        <v>42948</v>
      </c>
      <c r="B90" s="143">
        <v>0</v>
      </c>
      <c r="C90" s="143">
        <v>2</v>
      </c>
      <c r="D90" s="18">
        <v>137</v>
      </c>
    </row>
    <row r="91" spans="1:4" hidden="1" outlineLevel="1" collapsed="1">
      <c r="A91" s="47">
        <v>42979</v>
      </c>
      <c r="B91" s="143">
        <v>0</v>
      </c>
      <c r="C91" s="143">
        <v>2</v>
      </c>
      <c r="D91" s="18">
        <v>136</v>
      </c>
    </row>
    <row r="92" spans="1:4" hidden="1" outlineLevel="1" collapsed="1">
      <c r="A92" s="47">
        <v>43009</v>
      </c>
      <c r="B92" s="143">
        <v>0</v>
      </c>
      <c r="C92" s="143">
        <v>2</v>
      </c>
      <c r="D92" s="18">
        <v>136</v>
      </c>
    </row>
    <row r="93" spans="1:4" hidden="1" outlineLevel="1" collapsed="1">
      <c r="A93" s="47">
        <v>43040</v>
      </c>
      <c r="B93" s="143">
        <v>0</v>
      </c>
      <c r="C93" s="143">
        <v>2</v>
      </c>
      <c r="D93" s="18">
        <v>136</v>
      </c>
    </row>
    <row r="94" spans="1:4" hidden="1" outlineLevel="1" collapsed="1">
      <c r="A94" s="47">
        <v>43070</v>
      </c>
      <c r="B94" s="143">
        <v>0</v>
      </c>
      <c r="C94" s="143">
        <v>2</v>
      </c>
      <c r="D94" s="18">
        <v>135</v>
      </c>
    </row>
    <row r="95" spans="1:4" hidden="1" outlineLevel="1" collapsed="1">
      <c r="A95" s="47">
        <v>43101</v>
      </c>
      <c r="B95" s="143">
        <v>0</v>
      </c>
      <c r="C95" s="143">
        <v>2</v>
      </c>
      <c r="D95" s="18">
        <v>135</v>
      </c>
    </row>
    <row r="96" spans="1:4" hidden="1" outlineLevel="1" collapsed="1">
      <c r="A96" s="47">
        <v>43132</v>
      </c>
      <c r="B96" s="143">
        <v>0</v>
      </c>
      <c r="C96" s="143">
        <v>2</v>
      </c>
      <c r="D96" s="18">
        <v>135</v>
      </c>
    </row>
    <row r="97" spans="1:4" hidden="1" outlineLevel="1" collapsed="1">
      <c r="A97" s="47">
        <v>43160</v>
      </c>
      <c r="B97" s="143">
        <v>0</v>
      </c>
      <c r="C97" s="143">
        <v>2</v>
      </c>
      <c r="D97" s="18">
        <v>136</v>
      </c>
    </row>
    <row r="98" spans="1:4" hidden="1" outlineLevel="1" collapsed="1">
      <c r="A98" s="47">
        <v>43191</v>
      </c>
      <c r="B98" s="143">
        <v>0</v>
      </c>
      <c r="C98" s="143">
        <v>2</v>
      </c>
      <c r="D98" s="18">
        <v>136</v>
      </c>
    </row>
    <row r="99" spans="1:4" hidden="1" outlineLevel="1" collapsed="1">
      <c r="A99" s="47">
        <v>43221</v>
      </c>
      <c r="B99" s="143">
        <v>0</v>
      </c>
      <c r="C99" s="143">
        <v>2</v>
      </c>
      <c r="D99" s="18">
        <v>136</v>
      </c>
    </row>
    <row r="100" spans="1:4" hidden="1" outlineLevel="1" collapsed="1">
      <c r="A100" s="47">
        <v>43252</v>
      </c>
      <c r="B100" s="143">
        <v>0</v>
      </c>
      <c r="C100" s="143">
        <v>1</v>
      </c>
      <c r="D100" s="18">
        <v>131</v>
      </c>
    </row>
    <row r="101" spans="1:4" hidden="1" outlineLevel="1" collapsed="1">
      <c r="A101" s="47">
        <v>43282</v>
      </c>
      <c r="B101" s="143">
        <v>0</v>
      </c>
      <c r="C101" s="143">
        <v>1</v>
      </c>
      <c r="D101" s="18">
        <v>131</v>
      </c>
    </row>
    <row r="102" spans="1:4" hidden="1" outlineLevel="1" collapsed="1">
      <c r="A102" s="47">
        <v>43313</v>
      </c>
      <c r="B102" s="143">
        <v>0</v>
      </c>
      <c r="C102" s="143">
        <v>1</v>
      </c>
      <c r="D102" s="18">
        <v>131</v>
      </c>
    </row>
    <row r="103" spans="1:4" hidden="1" outlineLevel="1" collapsed="1">
      <c r="A103" s="47">
        <v>43344</v>
      </c>
      <c r="B103" s="143">
        <v>0</v>
      </c>
      <c r="C103" s="143">
        <v>1</v>
      </c>
      <c r="D103" s="18">
        <v>129</v>
      </c>
    </row>
    <row r="104" spans="1:4" hidden="1" outlineLevel="1" collapsed="1">
      <c r="A104" s="47">
        <v>43374</v>
      </c>
      <c r="B104" s="143">
        <v>0</v>
      </c>
      <c r="C104" s="143">
        <v>1</v>
      </c>
      <c r="D104" s="18">
        <v>129</v>
      </c>
    </row>
    <row r="105" spans="1:4" hidden="1" outlineLevel="1" collapsed="1">
      <c r="A105" s="47">
        <v>43405</v>
      </c>
      <c r="B105" s="143">
        <v>0</v>
      </c>
      <c r="C105" s="143">
        <v>1</v>
      </c>
      <c r="D105" s="18">
        <v>129</v>
      </c>
    </row>
    <row r="106" spans="1:4" hidden="1" outlineLevel="1" collapsed="1">
      <c r="A106" s="47">
        <v>43435</v>
      </c>
      <c r="B106" s="143">
        <v>0</v>
      </c>
      <c r="C106" s="143">
        <v>1</v>
      </c>
      <c r="D106" s="18">
        <v>124</v>
      </c>
    </row>
    <row r="107" spans="1:4" hidden="1" outlineLevel="1" collapsed="1">
      <c r="A107" s="47">
        <v>43466</v>
      </c>
      <c r="B107" s="143">
        <v>0</v>
      </c>
      <c r="C107" s="143">
        <v>1</v>
      </c>
      <c r="D107" s="18">
        <v>124</v>
      </c>
    </row>
    <row r="108" spans="1:4" hidden="1" outlineLevel="1" collapsed="1">
      <c r="A108" s="47">
        <v>43497</v>
      </c>
      <c r="B108" s="143">
        <v>0</v>
      </c>
      <c r="C108" s="143">
        <v>1</v>
      </c>
      <c r="D108" s="18">
        <v>124</v>
      </c>
    </row>
    <row r="109" spans="1:4" hidden="1" outlineLevel="1" collapsed="1">
      <c r="A109" s="47">
        <v>43525</v>
      </c>
      <c r="B109" s="143">
        <v>0</v>
      </c>
      <c r="C109" s="143">
        <v>1</v>
      </c>
      <c r="D109" s="18">
        <v>124</v>
      </c>
    </row>
    <row r="110" spans="1:4" hidden="1" outlineLevel="1" collapsed="1">
      <c r="A110" s="47">
        <v>43556</v>
      </c>
      <c r="B110" s="143">
        <v>0</v>
      </c>
      <c r="C110" s="143">
        <v>1</v>
      </c>
      <c r="D110" s="18">
        <v>124</v>
      </c>
    </row>
    <row r="111" spans="1:4" hidden="1" outlineLevel="1" collapsed="1">
      <c r="A111" s="47">
        <v>43586</v>
      </c>
      <c r="B111" s="143">
        <v>0</v>
      </c>
      <c r="C111" s="143">
        <v>1</v>
      </c>
      <c r="D111" s="18">
        <v>124</v>
      </c>
    </row>
    <row r="112" spans="1:4" hidden="1" outlineLevel="1" collapsed="1">
      <c r="A112" s="47">
        <v>43617</v>
      </c>
      <c r="B112" s="143">
        <v>0</v>
      </c>
      <c r="C112" s="143">
        <v>1</v>
      </c>
      <c r="D112" s="18">
        <v>123</v>
      </c>
    </row>
    <row r="113" spans="1:4" hidden="1" outlineLevel="1" collapsed="1">
      <c r="A113" s="47">
        <v>43647</v>
      </c>
      <c r="B113" s="143">
        <v>0</v>
      </c>
      <c r="C113" s="143">
        <v>1</v>
      </c>
      <c r="D113" s="18">
        <v>123</v>
      </c>
    </row>
    <row r="114" spans="1:4" hidden="1" outlineLevel="1" collapsed="1">
      <c r="A114" s="47">
        <v>43678</v>
      </c>
      <c r="B114" s="143">
        <v>0</v>
      </c>
      <c r="C114" s="143">
        <v>1</v>
      </c>
      <c r="D114" s="18">
        <v>123</v>
      </c>
    </row>
    <row r="115" spans="1:4" hidden="1" outlineLevel="1" collapsed="1">
      <c r="A115" s="47">
        <v>43709</v>
      </c>
      <c r="B115" s="143">
        <v>0</v>
      </c>
      <c r="C115" s="143">
        <v>1</v>
      </c>
      <c r="D115" s="18">
        <v>120</v>
      </c>
    </row>
    <row r="116" spans="1:4" hidden="1" outlineLevel="1" collapsed="1">
      <c r="A116" s="47">
        <v>43739</v>
      </c>
      <c r="B116" s="143">
        <v>0</v>
      </c>
      <c r="C116" s="143">
        <v>1</v>
      </c>
      <c r="D116" s="18">
        <v>120</v>
      </c>
    </row>
    <row r="117" spans="1:4" hidden="1" outlineLevel="1" collapsed="1">
      <c r="A117" s="47">
        <v>43770</v>
      </c>
      <c r="B117" s="143">
        <v>0</v>
      </c>
      <c r="C117" s="143">
        <v>1</v>
      </c>
      <c r="D117" s="18">
        <v>120</v>
      </c>
    </row>
    <row r="118" spans="1:4" hidden="1" outlineLevel="1" collapsed="1">
      <c r="A118" s="47">
        <v>43800</v>
      </c>
      <c r="B118" s="143">
        <v>0</v>
      </c>
      <c r="C118" s="143">
        <v>1</v>
      </c>
      <c r="D118" s="18">
        <v>118</v>
      </c>
    </row>
    <row r="119" spans="1:4" hidden="1" outlineLevel="1" collapsed="1">
      <c r="A119" s="47">
        <v>43831</v>
      </c>
      <c r="B119" s="143">
        <v>0</v>
      </c>
      <c r="C119" s="143">
        <v>1</v>
      </c>
      <c r="D119" s="18">
        <v>118</v>
      </c>
    </row>
    <row r="120" spans="1:4" hidden="1" outlineLevel="1" collapsed="1">
      <c r="A120" s="47">
        <v>43862</v>
      </c>
      <c r="B120" s="143">
        <v>0</v>
      </c>
      <c r="C120" s="143">
        <v>1</v>
      </c>
      <c r="D120" s="18">
        <v>118</v>
      </c>
    </row>
    <row r="121" spans="1:4" hidden="1" outlineLevel="1" collapsed="1">
      <c r="A121" s="47">
        <v>43891</v>
      </c>
      <c r="B121" s="143">
        <v>0</v>
      </c>
      <c r="C121" s="143">
        <v>1</v>
      </c>
      <c r="D121" s="18">
        <v>118</v>
      </c>
    </row>
    <row r="122" spans="1:4" hidden="1" outlineLevel="1" collapsed="1">
      <c r="A122" s="47">
        <v>43922</v>
      </c>
      <c r="B122" s="143">
        <v>0</v>
      </c>
      <c r="C122" s="143">
        <v>1</v>
      </c>
      <c r="D122" s="18">
        <v>118</v>
      </c>
    </row>
    <row r="123" spans="1:4" hidden="1" outlineLevel="1" collapsed="1">
      <c r="A123" s="47">
        <v>43952</v>
      </c>
      <c r="B123" s="143">
        <v>0</v>
      </c>
      <c r="C123" s="143">
        <v>1</v>
      </c>
      <c r="D123" s="18">
        <v>118</v>
      </c>
    </row>
    <row r="124" spans="1:4" hidden="1" outlineLevel="1" collapsed="1">
      <c r="A124" s="47">
        <v>43983</v>
      </c>
      <c r="B124" s="143">
        <v>0</v>
      </c>
      <c r="C124" s="143">
        <v>1</v>
      </c>
      <c r="D124" s="18">
        <v>110</v>
      </c>
    </row>
    <row r="125" spans="1:4" hidden="1" outlineLevel="1" collapsed="1">
      <c r="A125" s="47">
        <v>44013</v>
      </c>
      <c r="B125" s="143">
        <v>0</v>
      </c>
      <c r="C125" s="143">
        <v>1</v>
      </c>
      <c r="D125" s="18">
        <v>110</v>
      </c>
    </row>
    <row r="126" spans="1:4" hidden="1" outlineLevel="1" collapsed="1">
      <c r="A126" s="47">
        <v>44044</v>
      </c>
      <c r="B126" s="143">
        <v>0</v>
      </c>
      <c r="C126" s="143">
        <v>1</v>
      </c>
      <c r="D126" s="18">
        <v>110</v>
      </c>
    </row>
    <row r="127" spans="1:4" hidden="1" outlineLevel="1" collapsed="1">
      <c r="A127" s="47">
        <v>44075</v>
      </c>
      <c r="B127" s="143">
        <v>0</v>
      </c>
      <c r="C127" s="143">
        <v>1</v>
      </c>
      <c r="D127" s="18">
        <v>109</v>
      </c>
    </row>
    <row r="128" spans="1:4" hidden="1" outlineLevel="1" collapsed="1">
      <c r="A128" s="47">
        <v>44105</v>
      </c>
      <c r="B128" s="143">
        <v>0</v>
      </c>
      <c r="C128" s="143">
        <v>1</v>
      </c>
      <c r="D128" s="18">
        <v>109</v>
      </c>
    </row>
    <row r="129" spans="1:4" hidden="1" outlineLevel="1" collapsed="1">
      <c r="A129" s="47">
        <v>44136</v>
      </c>
      <c r="B129" s="143">
        <v>0</v>
      </c>
      <c r="C129" s="143">
        <v>1</v>
      </c>
      <c r="D129" s="18">
        <v>109</v>
      </c>
    </row>
    <row r="130" spans="1:4" hidden="1" outlineLevel="1" collapsed="1">
      <c r="A130" s="47">
        <v>44166</v>
      </c>
      <c r="B130" s="143">
        <v>0</v>
      </c>
      <c r="C130" s="143">
        <v>1</v>
      </c>
      <c r="D130" s="18">
        <v>108</v>
      </c>
    </row>
    <row r="131" spans="1:4" hidden="1" outlineLevel="1" collapsed="1">
      <c r="A131" s="47">
        <v>44197</v>
      </c>
      <c r="B131" s="143">
        <v>0</v>
      </c>
      <c r="C131" s="143">
        <v>1</v>
      </c>
      <c r="D131" s="18">
        <v>108</v>
      </c>
    </row>
    <row r="132" spans="1:4" hidden="1" outlineLevel="1" collapsed="1">
      <c r="A132" s="47">
        <v>44228</v>
      </c>
      <c r="B132" s="143">
        <v>0</v>
      </c>
      <c r="C132" s="143">
        <v>1</v>
      </c>
      <c r="D132" s="18">
        <v>108</v>
      </c>
    </row>
    <row r="133" spans="1:4" hidden="1" outlineLevel="1" collapsed="1">
      <c r="A133" s="47">
        <v>44256</v>
      </c>
      <c r="B133" s="143">
        <v>0</v>
      </c>
      <c r="C133" s="143">
        <v>1</v>
      </c>
      <c r="D133" s="18">
        <v>106</v>
      </c>
    </row>
    <row r="134" spans="1:4" hidden="1" outlineLevel="1" collapsed="1">
      <c r="A134" s="47">
        <v>44287</v>
      </c>
      <c r="B134" s="143">
        <v>0</v>
      </c>
      <c r="C134" s="143">
        <v>1</v>
      </c>
      <c r="D134" s="18">
        <v>106</v>
      </c>
    </row>
    <row r="135" spans="1:4" hidden="1" outlineLevel="1" collapsed="1">
      <c r="A135" s="47">
        <v>44317</v>
      </c>
      <c r="B135" s="143">
        <v>0</v>
      </c>
      <c r="C135" s="143">
        <v>1</v>
      </c>
      <c r="D135" s="18">
        <v>106</v>
      </c>
    </row>
    <row r="136" spans="1:4" hidden="1" outlineLevel="1" collapsed="1">
      <c r="A136" s="47">
        <v>44348</v>
      </c>
      <c r="B136" s="143">
        <v>0</v>
      </c>
      <c r="C136" s="143">
        <v>1</v>
      </c>
      <c r="D136" s="18">
        <v>101</v>
      </c>
    </row>
    <row r="137" spans="1:4" hidden="1" outlineLevel="1" collapsed="1">
      <c r="A137" s="47">
        <v>44378</v>
      </c>
      <c r="B137" s="143">
        <v>0</v>
      </c>
      <c r="C137" s="143">
        <v>1</v>
      </c>
      <c r="D137" s="18">
        <v>101</v>
      </c>
    </row>
    <row r="138" spans="1:4" hidden="1" outlineLevel="1" collapsed="1">
      <c r="A138" s="47">
        <v>44409</v>
      </c>
      <c r="B138" s="143">
        <v>0</v>
      </c>
      <c r="C138" s="143">
        <v>1</v>
      </c>
      <c r="D138" s="18">
        <v>101</v>
      </c>
    </row>
    <row r="139" spans="1:4" hidden="1" outlineLevel="1" collapsed="1">
      <c r="A139" s="47">
        <v>44440</v>
      </c>
      <c r="B139" s="143">
        <v>0</v>
      </c>
      <c r="C139" s="143">
        <v>1</v>
      </c>
      <c r="D139" s="18">
        <v>99</v>
      </c>
    </row>
    <row r="140" spans="1:4" hidden="1" outlineLevel="1" collapsed="1">
      <c r="A140" s="47">
        <v>44470</v>
      </c>
      <c r="B140" s="143">
        <v>0</v>
      </c>
      <c r="C140" s="143">
        <v>1</v>
      </c>
      <c r="D140" s="18">
        <v>99</v>
      </c>
    </row>
    <row r="141" spans="1:4" hidden="1" outlineLevel="1" collapsed="1">
      <c r="A141" s="47">
        <v>44501</v>
      </c>
      <c r="B141" s="143">
        <v>0</v>
      </c>
      <c r="C141" s="143">
        <v>1</v>
      </c>
      <c r="D141" s="18">
        <v>99</v>
      </c>
    </row>
    <row r="142" spans="1:4" hidden="1" outlineLevel="1" collapsed="1">
      <c r="A142" s="47">
        <v>44531</v>
      </c>
      <c r="B142" s="143">
        <v>0</v>
      </c>
      <c r="C142" s="143">
        <v>1</v>
      </c>
      <c r="D142" s="18">
        <v>93</v>
      </c>
    </row>
    <row r="143" spans="1:4" hidden="1" outlineLevel="1" collapsed="1">
      <c r="A143" s="47">
        <v>44562</v>
      </c>
      <c r="B143" s="143">
        <v>0</v>
      </c>
      <c r="C143" s="143">
        <v>1</v>
      </c>
      <c r="D143" s="18">
        <v>93</v>
      </c>
    </row>
    <row r="144" spans="1:4" hidden="1" outlineLevel="1" collapsed="1">
      <c r="A144" s="47">
        <v>44593</v>
      </c>
      <c r="B144" s="143">
        <v>0</v>
      </c>
      <c r="C144" s="143">
        <v>1</v>
      </c>
      <c r="D144" s="18">
        <v>93</v>
      </c>
    </row>
    <row r="145" spans="1:4" hidden="1" outlineLevel="1" collapsed="1">
      <c r="A145" s="47">
        <v>44621</v>
      </c>
      <c r="B145" s="143">
        <v>0</v>
      </c>
      <c r="C145" s="143">
        <v>1</v>
      </c>
      <c r="D145" s="18">
        <v>60</v>
      </c>
    </row>
    <row r="146" spans="1:4" hidden="1" outlineLevel="1" collapsed="1">
      <c r="A146" s="47">
        <v>44652</v>
      </c>
      <c r="B146" s="143">
        <v>0</v>
      </c>
      <c r="C146" s="143">
        <v>1</v>
      </c>
      <c r="D146" s="18">
        <v>60</v>
      </c>
    </row>
    <row r="147" spans="1:4" hidden="1" outlineLevel="1" collapsed="1">
      <c r="A147" s="47">
        <v>44682</v>
      </c>
      <c r="B147" s="143">
        <v>0</v>
      </c>
      <c r="C147" s="143">
        <v>1</v>
      </c>
      <c r="D147" s="18">
        <v>60</v>
      </c>
    </row>
    <row r="148" spans="1:4" hidden="1" outlineLevel="1" collapsed="1">
      <c r="A148" s="47">
        <v>44713</v>
      </c>
      <c r="B148" s="143">
        <v>0</v>
      </c>
      <c r="C148" s="143">
        <v>1</v>
      </c>
      <c r="D148" s="18">
        <v>37</v>
      </c>
    </row>
    <row r="149" spans="1:4" hidden="1" outlineLevel="1" collapsed="1">
      <c r="A149" s="47">
        <v>44743</v>
      </c>
      <c r="B149" s="143">
        <v>0</v>
      </c>
      <c r="C149" s="143">
        <v>1</v>
      </c>
      <c r="D149" s="18">
        <v>37</v>
      </c>
    </row>
    <row r="150" spans="1:4" hidden="1" outlineLevel="1" collapsed="1">
      <c r="A150" s="47">
        <v>44774</v>
      </c>
      <c r="B150" s="143">
        <v>0</v>
      </c>
      <c r="C150" s="143">
        <v>1</v>
      </c>
      <c r="D150" s="18">
        <v>37</v>
      </c>
    </row>
    <row r="151" spans="1:4" hidden="1" outlineLevel="1" collapsed="1">
      <c r="A151" s="47">
        <v>44805</v>
      </c>
      <c r="B151" s="143">
        <v>0</v>
      </c>
      <c r="C151" s="143">
        <v>1</v>
      </c>
      <c r="D151" s="18">
        <v>23</v>
      </c>
    </row>
    <row r="152" spans="1:4" hidden="1" outlineLevel="1" collapsed="1">
      <c r="A152" s="47">
        <v>44835</v>
      </c>
      <c r="B152" s="143">
        <v>0</v>
      </c>
      <c r="C152" s="143">
        <v>1</v>
      </c>
      <c r="D152" s="18">
        <v>23</v>
      </c>
    </row>
    <row r="153" spans="1:4" hidden="1" outlineLevel="1" collapsed="1">
      <c r="A153" s="47">
        <v>44866</v>
      </c>
      <c r="B153" s="143">
        <v>0</v>
      </c>
      <c r="C153" s="143">
        <v>1</v>
      </c>
      <c r="D153" s="18">
        <v>23</v>
      </c>
    </row>
    <row r="154" spans="1:4" hidden="1" outlineLevel="1" collapsed="1">
      <c r="A154" s="47">
        <v>44896</v>
      </c>
      <c r="B154" s="143">
        <v>0</v>
      </c>
      <c r="C154" s="143">
        <v>1</v>
      </c>
      <c r="D154" s="18">
        <v>22</v>
      </c>
    </row>
    <row r="155" spans="1:4" hidden="1" outlineLevel="1" collapsed="1">
      <c r="A155" s="47">
        <v>44927</v>
      </c>
      <c r="B155" s="143">
        <v>0</v>
      </c>
      <c r="C155" s="143">
        <v>1</v>
      </c>
      <c r="D155" s="18">
        <v>22</v>
      </c>
    </row>
    <row r="156" spans="1:4" hidden="1" outlineLevel="1" collapsed="1">
      <c r="A156" s="47">
        <v>44958</v>
      </c>
      <c r="B156" s="143">
        <v>0</v>
      </c>
      <c r="C156" s="143">
        <v>1</v>
      </c>
      <c r="D156" s="18">
        <v>22</v>
      </c>
    </row>
    <row r="157" spans="1:4" hidden="1" outlineLevel="1" collapsed="1">
      <c r="A157" s="47">
        <v>44986</v>
      </c>
      <c r="B157" s="143">
        <v>0</v>
      </c>
      <c r="C157" s="143">
        <v>1</v>
      </c>
      <c r="D157" s="18">
        <v>21</v>
      </c>
    </row>
    <row r="158" spans="1:4" hidden="1" outlineLevel="1" collapsed="1">
      <c r="A158" s="47">
        <v>45017</v>
      </c>
      <c r="B158" s="143">
        <v>0</v>
      </c>
      <c r="C158" s="143">
        <v>1</v>
      </c>
      <c r="D158" s="18">
        <v>21</v>
      </c>
    </row>
    <row r="159" spans="1:4" hidden="1" outlineLevel="1" collapsed="1">
      <c r="A159" s="47">
        <v>45047</v>
      </c>
      <c r="B159" s="143">
        <v>0</v>
      </c>
      <c r="C159" s="143">
        <v>1</v>
      </c>
      <c r="D159" s="18">
        <v>21</v>
      </c>
    </row>
    <row r="160" spans="1:4" hidden="1" outlineLevel="1" collapsed="1">
      <c r="A160" s="47">
        <v>45078</v>
      </c>
      <c r="B160" s="143">
        <v>0</v>
      </c>
      <c r="C160" s="143">
        <v>1</v>
      </c>
      <c r="D160" s="18">
        <v>2</v>
      </c>
    </row>
    <row r="161" spans="1:4" hidden="1" outlineLevel="1" collapsed="1">
      <c r="A161" s="47">
        <v>45108</v>
      </c>
      <c r="B161" s="143">
        <v>0</v>
      </c>
      <c r="C161" s="143">
        <v>1</v>
      </c>
      <c r="D161" s="18">
        <v>2</v>
      </c>
    </row>
    <row r="162" spans="1:4" hidden="1" outlineLevel="1" collapsed="1">
      <c r="A162" s="47">
        <v>45139</v>
      </c>
      <c r="B162" s="143">
        <v>0</v>
      </c>
      <c r="C162" s="143">
        <v>1</v>
      </c>
      <c r="D162" s="18">
        <v>2</v>
      </c>
    </row>
    <row r="163" spans="1:4" hidden="1" outlineLevel="1" collapsed="1">
      <c r="A163" s="47">
        <v>45170</v>
      </c>
      <c r="B163" s="143">
        <v>0</v>
      </c>
      <c r="C163" s="143">
        <v>1</v>
      </c>
      <c r="D163" s="18">
        <v>2</v>
      </c>
    </row>
    <row r="164" spans="1:4" hidden="1" outlineLevel="1" collapsed="1">
      <c r="A164" s="47">
        <v>45200</v>
      </c>
      <c r="B164" s="143">
        <v>0</v>
      </c>
      <c r="C164" s="143">
        <v>1</v>
      </c>
      <c r="D164" s="18">
        <v>2</v>
      </c>
    </row>
    <row r="165" spans="1:4" collapsed="1">
      <c r="A165" s="47">
        <v>45231</v>
      </c>
      <c r="B165" s="143">
        <v>0</v>
      </c>
      <c r="C165" s="143">
        <v>1</v>
      </c>
      <c r="D165" s="18">
        <v>2</v>
      </c>
    </row>
    <row r="166" spans="1:4">
      <c r="A166" s="47">
        <v>45261</v>
      </c>
      <c r="B166" s="143">
        <v>0</v>
      </c>
      <c r="C166" s="143">
        <v>1</v>
      </c>
      <c r="D166" s="18">
        <v>2</v>
      </c>
    </row>
    <row r="167" spans="1:4">
      <c r="A167" s="47">
        <v>45292</v>
      </c>
      <c r="B167" s="143">
        <v>0</v>
      </c>
      <c r="C167" s="143">
        <v>1</v>
      </c>
      <c r="D167" s="18">
        <v>2</v>
      </c>
    </row>
    <row r="168" spans="1:4">
      <c r="A168" s="47">
        <v>45323</v>
      </c>
      <c r="B168" s="143">
        <v>0</v>
      </c>
      <c r="C168" s="143">
        <v>1</v>
      </c>
      <c r="D168" s="18">
        <v>2</v>
      </c>
    </row>
    <row r="169" spans="1:4">
      <c r="A169" s="47">
        <v>45352</v>
      </c>
      <c r="B169" s="143">
        <v>0</v>
      </c>
      <c r="C169" s="143">
        <v>1</v>
      </c>
      <c r="D169" s="18">
        <v>2</v>
      </c>
    </row>
    <row r="170" spans="1:4">
      <c r="A170" s="47">
        <v>45383</v>
      </c>
      <c r="B170" s="143">
        <v>0</v>
      </c>
      <c r="C170" s="143">
        <v>1</v>
      </c>
      <c r="D170" s="18">
        <v>2</v>
      </c>
    </row>
    <row r="171" spans="1:4">
      <c r="A171" s="47">
        <v>45413</v>
      </c>
      <c r="B171" s="143">
        <v>0</v>
      </c>
      <c r="C171" s="143">
        <v>1</v>
      </c>
      <c r="D171" s="18">
        <v>2</v>
      </c>
    </row>
    <row r="172" spans="1:4">
      <c r="A172" s="47">
        <v>45444</v>
      </c>
      <c r="B172" s="143">
        <v>0</v>
      </c>
      <c r="C172" s="143">
        <v>1</v>
      </c>
      <c r="D172" s="18">
        <v>2</v>
      </c>
    </row>
    <row r="173" spans="1:4">
      <c r="A173" s="47">
        <v>45474</v>
      </c>
      <c r="B173" s="143">
        <v>0</v>
      </c>
      <c r="C173" s="143">
        <v>1</v>
      </c>
      <c r="D173" s="18">
        <v>2</v>
      </c>
    </row>
    <row r="174" spans="1:4">
      <c r="A174" s="47">
        <v>45505</v>
      </c>
      <c r="B174" s="143">
        <v>0</v>
      </c>
      <c r="C174" s="143">
        <v>1</v>
      </c>
      <c r="D174" s="18">
        <v>2</v>
      </c>
    </row>
    <row r="175" spans="1:4">
      <c r="A175" s="47">
        <v>45536</v>
      </c>
      <c r="B175" s="143">
        <v>0</v>
      </c>
      <c r="C175" s="143">
        <v>1</v>
      </c>
      <c r="D175" s="18">
        <v>1</v>
      </c>
    </row>
    <row r="176" spans="1:4">
      <c r="A176" s="47">
        <v>45566</v>
      </c>
      <c r="B176" s="143">
        <v>0</v>
      </c>
      <c r="C176" s="143">
        <v>1</v>
      </c>
      <c r="D176" s="18">
        <v>1</v>
      </c>
    </row>
    <row r="177" spans="1:4">
      <c r="A177" s="47">
        <v>45597</v>
      </c>
      <c r="B177" s="143">
        <v>0</v>
      </c>
      <c r="C177" s="143">
        <v>1</v>
      </c>
      <c r="D177" s="18">
        <v>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6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8" hidden="1" customWidth="1"/>
    <col min="13" max="13" width="9.109375" style="57" hidden="1" customWidth="1"/>
    <col min="14" max="16384" width="9.109375" style="2"/>
  </cols>
  <sheetData>
    <row r="1" spans="1:16380" ht="18">
      <c r="A1" s="54" t="s">
        <v>178</v>
      </c>
      <c r="B1" s="55">
        <v>2024</v>
      </c>
      <c r="G1" s="56" t="s">
        <v>130</v>
      </c>
      <c r="J1" s="57" t="s">
        <v>162</v>
      </c>
      <c r="K1" s="57">
        <v>1</v>
      </c>
      <c r="M1" s="57">
        <v>2011</v>
      </c>
    </row>
    <row r="2" spans="1:16380">
      <c r="A2" s="59" t="s">
        <v>264</v>
      </c>
      <c r="B2" s="60"/>
      <c r="C2" s="60"/>
      <c r="D2" s="60"/>
      <c r="E2" s="60"/>
      <c r="F2" s="60"/>
      <c r="G2" s="60"/>
      <c r="J2" s="57" t="s">
        <v>163</v>
      </c>
      <c r="K2" s="57">
        <v>2</v>
      </c>
      <c r="M2" s="57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7" t="s">
        <v>164</v>
      </c>
      <c r="K3" s="57">
        <v>3</v>
      </c>
      <c r="M3" s="57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1"/>
      <c r="I4" s="61"/>
      <c r="J4" s="57" t="s">
        <v>165</v>
      </c>
      <c r="K4" s="57">
        <v>4</v>
      </c>
      <c r="L4" s="62"/>
      <c r="M4" s="57">
        <v>2014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</row>
    <row r="5" spans="1:16380">
      <c r="A5" s="172" t="s">
        <v>181</v>
      </c>
      <c r="B5" s="172"/>
      <c r="C5" s="172"/>
      <c r="D5" s="172"/>
      <c r="E5" s="172"/>
      <c r="F5" s="172"/>
      <c r="G5" s="172"/>
      <c r="H5" s="61"/>
      <c r="I5" s="61"/>
      <c r="J5" s="57" t="s">
        <v>166</v>
      </c>
      <c r="K5" s="57">
        <v>5</v>
      </c>
      <c r="L5" s="62"/>
      <c r="M5" s="57">
        <v>2015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</row>
    <row r="6" spans="1:16380">
      <c r="A6" s="172">
        <f>DATE(B1,VLOOKUP(A1,$J$1:$K$12,2,0),1)</f>
        <v>45597</v>
      </c>
      <c r="B6" s="172"/>
      <c r="C6" s="172"/>
      <c r="D6" s="172"/>
      <c r="E6" s="172"/>
      <c r="F6" s="172"/>
      <c r="G6" s="172"/>
      <c r="H6" s="61"/>
      <c r="J6" s="57" t="s">
        <v>167</v>
      </c>
      <c r="K6" s="57">
        <v>6</v>
      </c>
      <c r="M6" s="57">
        <v>2016</v>
      </c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</row>
    <row r="7" spans="1:16380">
      <c r="A7" s="63"/>
      <c r="B7" s="64"/>
      <c r="C7" s="64"/>
      <c r="D7" s="64"/>
      <c r="E7" s="64"/>
      <c r="F7" s="64"/>
      <c r="G7" s="65"/>
      <c r="H7" s="61"/>
      <c r="I7" s="61"/>
      <c r="J7" s="57" t="s">
        <v>168</v>
      </c>
      <c r="K7" s="57">
        <v>7</v>
      </c>
      <c r="L7" s="62"/>
      <c r="M7" s="57">
        <v>2017</v>
      </c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</row>
    <row r="8" spans="1:16380" s="1" customFormat="1" ht="20.25" customHeight="1">
      <c r="A8" s="174" t="s">
        <v>114</v>
      </c>
      <c r="B8" s="176" t="s">
        <v>229</v>
      </c>
      <c r="C8" s="176"/>
      <c r="D8" s="176"/>
      <c r="E8" s="176" t="s">
        <v>169</v>
      </c>
      <c r="F8" s="176"/>
      <c r="G8" s="177"/>
      <c r="H8" s="66"/>
      <c r="I8" s="67"/>
      <c r="J8" s="57" t="s">
        <v>170</v>
      </c>
      <c r="K8" s="57">
        <v>8</v>
      </c>
      <c r="L8" s="68"/>
      <c r="M8" s="57">
        <v>2018</v>
      </c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</row>
    <row r="9" spans="1:16380" s="1" customFormat="1" ht="38.25" customHeight="1">
      <c r="A9" s="175"/>
      <c r="B9" s="69" t="s">
        <v>171</v>
      </c>
      <c r="C9" s="107" t="s">
        <v>172</v>
      </c>
      <c r="D9" s="70" t="s">
        <v>173</v>
      </c>
      <c r="E9" s="107" t="s">
        <v>174</v>
      </c>
      <c r="F9" s="107" t="s">
        <v>175</v>
      </c>
      <c r="G9" s="109" t="s">
        <v>176</v>
      </c>
      <c r="I9" s="71"/>
      <c r="J9" s="57" t="s">
        <v>161</v>
      </c>
      <c r="K9" s="57">
        <v>9</v>
      </c>
      <c r="L9" s="68"/>
      <c r="M9" s="57">
        <v>2024</v>
      </c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</row>
    <row r="10" spans="1:16380" ht="15.75" customHeight="1">
      <c r="A10" s="72" t="s">
        <v>120</v>
      </c>
      <c r="B10" s="73"/>
      <c r="C10" s="73"/>
      <c r="D10" s="73"/>
      <c r="E10" s="74"/>
      <c r="F10" s="74"/>
      <c r="G10" s="75"/>
      <c r="H10" s="76"/>
      <c r="I10" s="76"/>
      <c r="J10" s="57" t="s">
        <v>177</v>
      </c>
      <c r="K10" s="57">
        <v>10</v>
      </c>
      <c r="L10" s="77"/>
      <c r="M10" s="57">
        <v>2020</v>
      </c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16380">
      <c r="A11" s="78" t="s">
        <v>115</v>
      </c>
      <c r="B11" s="79">
        <f>IF(ISERROR(VLOOKUP($A$6,Україна!$A$10:$AC$200,2,0)),"–",VLOOKUP($A$6,Україна!$A$10:$AC$200,2,0))</f>
        <v>790365.05647554004</v>
      </c>
      <c r="C11" s="79">
        <f>IF(ISERROR(VLOOKUP($A$6,'Кредити НФК'!$A$10:$M$200,2,0)),"–",VLOOKUP($A$6,'Кредити НФК'!$A$10:$M$200,2,0))</f>
        <v>632.86463657000002</v>
      </c>
      <c r="D11" s="80">
        <f t="shared" ref="D11:D16" si="0">IF(ISERROR(C11/B11*100),"–",C11/B11*100)</f>
        <v>8.0072446445459175E-2</v>
      </c>
      <c r="E11" s="81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-12.584029682742454</v>
      </c>
      <c r="F11" s="81">
        <f ca="1">IF(ISERROR((C11/VLOOKUP(DATE(VLOOKUP($B$1,Years,1,0)-1,12,1),'Кредити НФК'!$A$10:$M$200,2,0)*100-100)),"–",(C11/VLOOKUP(DATE(VLOOKUP($B$1,Years,1,0)-1,12,1),'Кредити НФК'!$A$10:$M$200,2,0)*100-100))</f>
        <v>-10.322476065933941</v>
      </c>
      <c r="G11" s="81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0.54703800682818837</v>
      </c>
      <c r="H11" s="82"/>
      <c r="I11" s="76"/>
      <c r="J11" s="57" t="s">
        <v>178</v>
      </c>
      <c r="K11" s="57">
        <v>11</v>
      </c>
      <c r="L11" s="77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16380">
      <c r="A12" s="83" t="s">
        <v>17</v>
      </c>
      <c r="B12" s="79">
        <f>IF(ISERROR(VLOOKUP($A$6,Україна!$A$3:$AC$200,3,0)),"–",VLOOKUP($A$6,Україна!$A$3:$AC$200,3,0))</f>
        <v>541765.38331952004</v>
      </c>
      <c r="C12" s="79">
        <f>IF(ISERROR(VLOOKUP($A$6,'Кредити НФК'!$A$10:$M$200,6,0)),"–",VLOOKUP($A$6,'Кредити НФК'!$A$10:$M$200,6,0))</f>
        <v>632.86463657000002</v>
      </c>
      <c r="D12" s="80">
        <f t="shared" si="0"/>
        <v>0.11681525916113246</v>
      </c>
      <c r="E12" s="81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-12.584029682742454</v>
      </c>
      <c r="F12" s="81">
        <f ca="1">IF(ISERROR((C12/VLOOKUP(DATE(VLOOKUP($B$1,Years,1,0)-1,12,1),'Кредити НФК'!$A$10:$M$200,6,0)*100-100)),"–",(C12/VLOOKUP(DATE(VLOOKUP($B$1,Years,1,0)-1,12,1),'Кредити НФК'!$A$10:$M$200,6,0)*100-100))</f>
        <v>-10.322476065933941</v>
      </c>
      <c r="G12" s="81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0.54703800682818837</v>
      </c>
      <c r="H12" s="76"/>
      <c r="I12" s="76"/>
      <c r="J12" s="57" t="s">
        <v>179</v>
      </c>
      <c r="K12" s="57">
        <v>12</v>
      </c>
      <c r="L12" s="77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16380">
      <c r="A13" s="84" t="s">
        <v>9</v>
      </c>
      <c r="B13" s="79">
        <f>IF(ISERROR(VLOOKUP($A$6,Україна!$A$3:$AC$200,4,0)),"–",VLOOKUP($A$6,Україна!$A$3:$AC$200,4,0))</f>
        <v>248599.67315602</v>
      </c>
      <c r="C13" s="79">
        <f>IF(ISERROR(VLOOKUP($A$6,'Кредити НФК'!$A$10:$M$200,10,0)),"–",VLOOKUP($A$6,'Кредити НФК'!$A$10:$M$200,10,0))</f>
        <v>0</v>
      </c>
      <c r="D13" s="80">
        <f t="shared" si="0"/>
        <v>0</v>
      </c>
      <c r="E13" s="81" t="str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–</v>
      </c>
      <c r="F13" s="81" t="str">
        <f ca="1">IF(ISERROR((C13/VLOOKUP(DATE(VLOOKUP($B$1,Years,1,0)-1,12,1),'Кредити НФК'!$A$10:$M$200,10,0)*100-100)),"–",(C13/VLOOKUP(DATE(VLOOKUP($B$1,Years,1,0)-1,12,1),'Кредити НФК'!$A$10:$M$200,10,0)*100-100))</f>
        <v>–</v>
      </c>
      <c r="G13" s="81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76"/>
      <c r="I13" s="76"/>
      <c r="J13" s="57"/>
      <c r="K13" s="57"/>
      <c r="L13" s="77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16380">
      <c r="A14" s="78" t="s">
        <v>116</v>
      </c>
      <c r="B14" s="79">
        <f>IF(ISERROR(VLOOKUP($A$6,Україна!$A$3:$AC$200,5,0)),"–",VLOOKUP($A$6,Україна!$A$3:$AC$200,5,0))</f>
        <v>294951.96018507</v>
      </c>
      <c r="C14" s="79">
        <f>IF(ISERROR(VLOOKUP($A$6,'Кредити ДГ'!$A$10:$M$200,2,0)),"–",VLOOKUP($A$6,'Кредити ДГ'!$A$10:$M$200,2,0))</f>
        <v>820.38325955000005</v>
      </c>
      <c r="D14" s="80">
        <f t="shared" si="0"/>
        <v>0.27814131461789371</v>
      </c>
      <c r="E14" s="81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-35.461849467601397</v>
      </c>
      <c r="F14" s="81">
        <f ca="1">IF(ISERROR((C14/VLOOKUP(DATE(VLOOKUP($B$1,Years,1,0)-1,12,1),'Кредити ДГ'!$A$10:$M$200,2,0)*100-100)),"–",(C14/VLOOKUP(DATE(VLOOKUP($B$1,Years,1,0)-1,12,1),'Кредити ДГ'!$A$10:$M$200,2,0)*100-100))</f>
        <v>-34.614894924096205</v>
      </c>
      <c r="G14" s="81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-2.9041515040690626</v>
      </c>
      <c r="H14" s="76"/>
      <c r="I14" s="76"/>
      <c r="J14" s="57"/>
      <c r="K14" s="57"/>
      <c r="L14" s="77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16380">
      <c r="A15" s="83" t="s">
        <v>17</v>
      </c>
      <c r="B15" s="79">
        <f>IF(ISERROR(VLOOKUP($A$6,Україна!$A$3:$AC$200,6,0)),"–",VLOOKUP($A$6,Україна!$A$3:$AC$200,6,0))</f>
        <v>283020.02369826002</v>
      </c>
      <c r="C15" s="79">
        <f>IF(ISERROR(VLOOKUP($A$6,'Кредити ДГ'!$A$10:$M$200,6,0)),"–",VLOOKUP($A$6,'Кредити ДГ'!$A$10:$M$200,6,0))</f>
        <v>742.46327438000003</v>
      </c>
      <c r="D15" s="80">
        <f t="shared" si="0"/>
        <v>0.26233595230405765</v>
      </c>
      <c r="E15" s="81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-38.185371241515597</v>
      </c>
      <c r="F15" s="81">
        <f ca="1">IF(ISERROR((C15/VLOOKUP(DATE(VLOOKUP($B$1,Years,1,0)-1,12,1),'Кредити ДГ'!$A$10:$M$200,6,0)*100-100)),"–",(C15/VLOOKUP(DATE(VLOOKUP($B$1,Years,1,0)-1,12,1),'Кредити ДГ'!$A$10:$M$200,6,0)*100-100))</f>
        <v>-37.161772240976241</v>
      </c>
      <c r="G15" s="81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-3.1780024160527773</v>
      </c>
      <c r="H15" s="76"/>
      <c r="I15" s="76"/>
      <c r="J15" s="57"/>
      <c r="K15" s="57"/>
      <c r="L15" s="77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16380">
      <c r="A16" s="85" t="s">
        <v>9</v>
      </c>
      <c r="B16" s="86">
        <f>IF(ISERROR(VLOOKUP($A$6,Україна!$A$3:$AC$200,7,0)),"–",VLOOKUP($A$6,Україна!$A$3:$AC$200,7,0))</f>
        <v>11931.93648681</v>
      </c>
      <c r="C16" s="86">
        <f>IF(ISERROR(VLOOKUP($A$6,'Кредити ДГ'!$A$10:$M$200,10,0)),"–",VLOOKUP($A$6,'Кредити ДГ'!$A$10:$M$200,10,0))</f>
        <v>77.919985170000004</v>
      </c>
      <c r="D16" s="87">
        <f t="shared" si="0"/>
        <v>0.65303721031481865</v>
      </c>
      <c r="E16" s="88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11.23862880816975</v>
      </c>
      <c r="F16" s="88">
        <f ca="1">IF(ISERROR((C16/VLOOKUP(DATE(VLOOKUP($B$1,Years,1,0)-1,12,1),'Кредити ДГ'!$A$10:$M$200,10,0)*100-100)),"–",(C16/VLOOKUP(DATE(VLOOKUP($B$1,Years,1,0)-1,12,1),'Кредити ДГ'!$A$10:$M$200,10,0)*100-100))</f>
        <v>6.524780439767369</v>
      </c>
      <c r="G16" s="88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-0.2148965328301955</v>
      </c>
      <c r="H16" s="76"/>
      <c r="I16" s="76"/>
      <c r="K16" s="57"/>
      <c r="L16" s="77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13">
      <c r="A17" s="89" t="s">
        <v>121</v>
      </c>
      <c r="B17" s="90"/>
      <c r="C17" s="91"/>
      <c r="D17" s="91"/>
      <c r="E17" s="92"/>
      <c r="F17" s="92"/>
      <c r="G17" s="93"/>
      <c r="K17" s="57"/>
    </row>
    <row r="18" spans="1:13">
      <c r="A18" s="78" t="s">
        <v>33</v>
      </c>
      <c r="B18" s="79">
        <f>IF(ISERROR(VLOOKUP($A$6,Україна!$A$3:$AC$200,8,0)),"–",VLOOKUP($A$6,Україна!$A$3:$AC$200,8,0))</f>
        <v>1122636.2761193402</v>
      </c>
      <c r="C18" s="79">
        <f>IF(ISERROR(VLOOKUP($A$6,'Депозити НФК'!$A$10:$S$200,2,0)),"–",VLOOKUP($A$6,'Депозити НФК'!$A$10:$S$200,2,0))</f>
        <v>510.71220863999997</v>
      </c>
      <c r="D18" s="80">
        <f>IF(ISERROR(C18/B18*100),"–",C18/B18*100)</f>
        <v>4.5492223928964633E-2</v>
      </c>
      <c r="E18" s="81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-45.545646764411309</v>
      </c>
      <c r="F18" s="81">
        <f ca="1">IF(ISERROR((C18/VLOOKUP(DATE(VLOOKUP($B$1,Years,1,0)-1,12,1),'Депозити НФК'!$A$10:$S$200,2,0)*100-100)),"–",(C18/VLOOKUP(DATE(VLOOKUP($B$1,Years,1,0)-1,12,1),'Депозити НФК'!$A$10:$S$200,2,0)*100-100))</f>
        <v>-45.520934347679699</v>
      </c>
      <c r="G18" s="81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15.072897882240625</v>
      </c>
      <c r="K18" s="57"/>
      <c r="L18" s="77"/>
    </row>
    <row r="19" spans="1:13">
      <c r="A19" s="83" t="s">
        <v>17</v>
      </c>
      <c r="B19" s="79">
        <f>IF(ISERROR(VLOOKUP($A$6,Україна!$A$3:$AC$200,9,0)),"–",VLOOKUP($A$6,Україна!$A$3:$AC$200,9,0))</f>
        <v>796924.23882835999</v>
      </c>
      <c r="C19" s="79">
        <f>IF(ISERROR(VLOOKUP($A$6,'Депозити НФК'!$A$10:$S$200,8,0)),"–",VLOOKUP($A$6,'Депозити НФК'!$A$10:$S$200,8,0))</f>
        <v>481.20945575999997</v>
      </c>
      <c r="D19" s="80">
        <f t="shared" ref="D19:D23" si="1">IF(ISERROR(C19/B19*100),"–",C19/B19*100)</f>
        <v>6.0383337877572316E-2</v>
      </c>
      <c r="E19" s="81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-46.941340407371626</v>
      </c>
      <c r="F19" s="81">
        <f ca="1">IF(ISERROR((C19/VLOOKUP(DATE(VLOOKUP($B$1,Years,1,0)-1,12,1),'Депозити НФК'!$A$10:$S$200,8,0)*100-100)),"–",(C19/VLOOKUP(DATE(VLOOKUP($B$1,Years,1,0)-1,12,1),'Депозити НФК'!$A$10:$S$200,8,0)*100-100))</f>
        <v>-47.089297321508162</v>
      </c>
      <c r="G19" s="81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16.652047144630572</v>
      </c>
      <c r="K19" s="57"/>
      <c r="L19" s="77"/>
    </row>
    <row r="20" spans="1:13">
      <c r="A20" s="83" t="s">
        <v>9</v>
      </c>
      <c r="B20" s="79">
        <f>IF(ISERROR(VLOOKUP($A$6,Україна!$A$3:$AC$200,10,0)),"–",VLOOKUP($A$6,Україна!$A$3:$AC$200,10,0))</f>
        <v>325712.03729097999</v>
      </c>
      <c r="C20" s="79">
        <f>IF(ISERROR(VLOOKUP($A$6,'Депозити НФК'!$A$10:$S$200,14,0)),"–",VLOOKUP($A$6,'Депозити НФК'!$A$10:$S$200,14,0))</f>
        <v>29.502752879999999</v>
      </c>
      <c r="D20" s="80">
        <f t="shared" si="1"/>
        <v>9.0579252536630225E-3</v>
      </c>
      <c r="E20" s="81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-4.6254127588609464</v>
      </c>
      <c r="F20" s="81">
        <f ca="1">IF(ISERROR((C20/VLOOKUP(DATE(VLOOKUP($B$1,Years,1,0)-1,12,1),'Депозити НФК'!$A$10:$S$200,14,0)*100-100)),"–",(C20/VLOOKUP(DATE(VLOOKUP($B$1,Years,1,0)-1,12,1),'Депозити НФК'!$A$10:$S$200,14,0)*100-100))</f>
        <v>5.4724183238558766</v>
      </c>
      <c r="G20" s="81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-5.7398944105382981</v>
      </c>
      <c r="K20" s="57"/>
      <c r="L20" s="77"/>
    </row>
    <row r="21" spans="1:13">
      <c r="A21" s="78" t="s">
        <v>197</v>
      </c>
      <c r="B21" s="79">
        <f>IF(ISERROR(VLOOKUP($A$6,Україна!$A$3:$AC$200,11,0)),"–",VLOOKUP($A$6,Україна!$A$3:$AC$200,11,0))</f>
        <v>1335915.8534340903</v>
      </c>
      <c r="C21" s="79">
        <f>IF(ISERROR(VLOOKUP($A$6,'Депозити ДГ'!$A$10:$S$200,2,0)),"–",VLOOKUP($A$6,'Депозити ДГ'!$A$10:$S$200,2,0))</f>
        <v>9155.6074698200009</v>
      </c>
      <c r="D21" s="80">
        <f t="shared" si="1"/>
        <v>0.68534312593751312</v>
      </c>
      <c r="E21" s="81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1.8225394482625461</v>
      </c>
      <c r="F21" s="81">
        <f ca="1">IF(ISERROR((C21/VLOOKUP(DATE(VLOOKUP($B$1,Years,1,0)-1,12,1),'Депозити ДГ'!$A$10:$S$200,2,0)*100-100)),"–",(C21/VLOOKUP(DATE(VLOOKUP($B$1,Years,1,0)-1,12,1),'Депозити ДГ'!$A$10:$S$200,2,0)*100-100))</f>
        <v>2.3600829671748755</v>
      </c>
      <c r="G21" s="81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1.2821934597440077</v>
      </c>
      <c r="J21" s="77"/>
      <c r="K21" s="77"/>
      <c r="L21" s="77"/>
    </row>
    <row r="22" spans="1:13">
      <c r="A22" s="83" t="s">
        <v>17</v>
      </c>
      <c r="B22" s="79">
        <f>IF(ISERROR(VLOOKUP($A$6,Україна!$A$3:$AC$200,12,0)),"–",VLOOKUP($A$6,Україна!$A$3:$AC$200,12,0))</f>
        <v>862312.94666867994</v>
      </c>
      <c r="C22" s="79">
        <f>IF(ISERROR(VLOOKUP($A$6,'Депозити ДГ'!$A$10:$S$200,8,0)),"–",VLOOKUP($A$6,'Депозити ДГ'!$A$10:$S$200,8,0))</f>
        <v>8480.4727306700006</v>
      </c>
      <c r="D22" s="80">
        <f t="shared" si="1"/>
        <v>0.98345650073237145</v>
      </c>
      <c r="E22" s="81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3.9046222555577259</v>
      </c>
      <c r="F22" s="81">
        <f ca="1">IF(ISERROR((C22/VLOOKUP(DATE(VLOOKUP($B$1,Years,1,0)-1,12,1),'Депозити ДГ'!$A$10:$S$200,8,0)*100-100)),"–",(C22/VLOOKUP(DATE(VLOOKUP($B$1,Years,1,0)-1,12,1),'Депозити ДГ'!$A$10:$S$200,8,0)*100-100))</f>
        <v>4.6484023428492947</v>
      </c>
      <c r="G22" s="81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1.4091439029446633</v>
      </c>
      <c r="J22" s="77"/>
      <c r="K22" s="77"/>
      <c r="L22" s="77"/>
    </row>
    <row r="23" spans="1:13">
      <c r="A23" s="85" t="s">
        <v>9</v>
      </c>
      <c r="B23" s="86">
        <f>IF(ISERROR(VLOOKUP($A$6,Україна!$A$3:$AC$200,13,0)),"–",VLOOKUP($A$6,Україна!$A$3:$AC$200,13,0))</f>
        <v>473602.90676540998</v>
      </c>
      <c r="C23" s="86">
        <f>IF(ISERROR(VLOOKUP($A$6,'Депозити ДГ'!$A$10:$S$200,14,0)),"–",VLOOKUP($A$6,'Депозити ДГ'!$A$10:$S$200,14,0))</f>
        <v>675.13473914999997</v>
      </c>
      <c r="D23" s="87">
        <f t="shared" si="1"/>
        <v>0.14255291289510916</v>
      </c>
      <c r="E23" s="88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-18.652959533206456</v>
      </c>
      <c r="F23" s="88">
        <f ca="1">IF(ISERROR((C23/VLOOKUP(DATE(VLOOKUP($B$1,Years,1,0)-1,12,1),'Депозити ДГ'!$A$10:$S$200,14,0)*100-100)),"–",(C23/VLOOKUP(DATE(VLOOKUP($B$1,Years,1,0)-1,12,1),'Депозити ДГ'!$A$10:$S$200,14,0)*100-100))</f>
        <v>-19.696893840349048</v>
      </c>
      <c r="G23" s="88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-0.28579813085418948</v>
      </c>
      <c r="J23" s="77"/>
      <c r="K23" s="77"/>
      <c r="L23" s="77"/>
    </row>
    <row r="24" spans="1:13">
      <c r="A24" s="94"/>
      <c r="B24" s="94"/>
      <c r="C24" s="95"/>
      <c r="D24" s="95"/>
      <c r="E24" s="96"/>
      <c r="F24" s="96"/>
      <c r="G24" s="60"/>
    </row>
    <row r="25" spans="1:13" s="1" customFormat="1" ht="26.25" customHeight="1">
      <c r="A25" s="166" t="s">
        <v>114</v>
      </c>
      <c r="B25" s="167"/>
      <c r="C25" s="167"/>
      <c r="D25" s="167"/>
      <c r="E25" s="168" t="s">
        <v>123</v>
      </c>
      <c r="F25" s="168"/>
      <c r="G25" s="169"/>
      <c r="J25" s="97"/>
      <c r="K25" s="97"/>
      <c r="L25" s="97"/>
      <c r="M25" s="57"/>
    </row>
    <row r="26" spans="1:13" s="1" customFormat="1" ht="27.75" customHeight="1">
      <c r="A26" s="166"/>
      <c r="B26" s="167"/>
      <c r="C26" s="167"/>
      <c r="D26" s="167"/>
      <c r="E26" s="107" t="s">
        <v>171</v>
      </c>
      <c r="F26" s="107" t="s">
        <v>172</v>
      </c>
      <c r="G26" s="110" t="s">
        <v>180</v>
      </c>
      <c r="J26" s="98"/>
      <c r="K26" s="98"/>
      <c r="L26" s="98"/>
      <c r="M26" s="57"/>
    </row>
    <row r="27" spans="1:13" ht="33" customHeight="1">
      <c r="A27" s="170" t="s">
        <v>124</v>
      </c>
      <c r="B27" s="170"/>
      <c r="C27" s="170"/>
      <c r="D27" s="170"/>
      <c r="E27" s="170"/>
      <c r="F27" s="170"/>
      <c r="G27" s="60"/>
    </row>
    <row r="28" spans="1:13">
      <c r="A28" s="78" t="s">
        <v>24</v>
      </c>
      <c r="B28" s="60"/>
      <c r="C28" s="60"/>
      <c r="D28" s="60"/>
      <c r="E28" s="81">
        <f>IF(ISERROR(VLOOKUP($A$6,Україна!$A$3:$AC$200,14,0)),"–",VLOOKUP($A$6,Україна!$A$3:$AC$200,14,0))</f>
        <v>13.357699999999999</v>
      </c>
      <c r="F28" s="81">
        <f>IF(ISERROR(VLOOKUP($A$6,'% ставки за кредитами НФК'!$A$10:$S$200,2,0)),"–",VLOOKUP($A$6,'% ставки за кредитами НФК'!$A$10:$S$200,2,0))</f>
        <v>0</v>
      </c>
      <c r="G28" s="81" t="str">
        <f>IF(ISERROR(IF(F28=0,"–",F28-E28)),"–",IF(F28=0,"–",F28-E28))</f>
        <v>–</v>
      </c>
    </row>
    <row r="29" spans="1:13">
      <c r="A29" s="83" t="s">
        <v>17</v>
      </c>
      <c r="B29" s="60"/>
      <c r="C29" s="60"/>
      <c r="D29" s="60"/>
      <c r="E29" s="81">
        <f>IF(ISERROR(VLOOKUP($A$6,Україна!$A$3:$AC$200,15,0)),"–",VLOOKUP($A$6,Україна!$A$3:$AC$200,15,0))</f>
        <v>14.8018</v>
      </c>
      <c r="F29" s="81">
        <f>IF(ISERROR(VLOOKUP($A$6,'% ставки за кредитами НФК'!$A$10:$S$200,8,0)),"–",VLOOKUP($A$6,'% ставки за кредитами НФК'!$A$10:$S$200,8,0))</f>
        <v>0</v>
      </c>
      <c r="G29" s="81" t="str">
        <f t="shared" ref="G29:G37" si="2">IF(ISERROR(IF(F29=0,"–",F29-E29)),"–",IF(F29=0,"–",F29-E29))</f>
        <v>–</v>
      </c>
    </row>
    <row r="30" spans="1:13">
      <c r="A30" s="99" t="s">
        <v>117</v>
      </c>
      <c r="B30" s="60"/>
      <c r="C30" s="60"/>
      <c r="D30" s="60"/>
      <c r="E30" s="81">
        <f>IF(ISERROR(VLOOKUP($A$6,Україна!$A$3:$AC$200,16,0)),"–",VLOOKUP($A$6,Україна!$A$3:$AC$200,16,0))</f>
        <v>14.244999999999999</v>
      </c>
      <c r="F30" s="81">
        <f>IF(ISERROR(VLOOKUP($A$6,'% ставки за кредитами НФК'!$A$10:$S$200,10,0)),"–",VLOOKUP($A$6,'% ставки за кредитами НФК'!$A$10:$S$200,10,0))</f>
        <v>0</v>
      </c>
      <c r="G30" s="81" t="str">
        <f t="shared" si="2"/>
        <v>–</v>
      </c>
    </row>
    <row r="31" spans="1:13">
      <c r="A31" s="83" t="s">
        <v>9</v>
      </c>
      <c r="B31" s="60"/>
      <c r="C31" s="60"/>
      <c r="D31" s="60"/>
      <c r="E31" s="81">
        <f>IF(ISERROR(VLOOKUP($A$6,Україна!$A$3:$AC$200,17,0)),"–",VLOOKUP($A$6,Україна!$A$3:$AC$200,17,0))</f>
        <v>6.2431999999999999</v>
      </c>
      <c r="F31" s="81" t="str">
        <f>IF(ISERROR(VLOOKUP($A$6,'% ставки за кредитами НФК'!$A$10:$S$200,14,0)),"–",VLOOKUP($A$6,'% ставки за кредитами НФК'!$A$10:$S$200,14,0))</f>
        <v>–</v>
      </c>
      <c r="G31" s="81" t="str">
        <f t="shared" si="2"/>
        <v>–</v>
      </c>
    </row>
    <row r="32" spans="1:13">
      <c r="A32" s="99" t="s">
        <v>117</v>
      </c>
      <c r="B32" s="60"/>
      <c r="C32" s="60"/>
      <c r="D32" s="60"/>
      <c r="E32" s="81">
        <f>IF(ISERROR(VLOOKUP($A$6,Україна!$A$3:$AC$200,18,0)),"–",VLOOKUP($A$6,Україна!$A$3:$AC$200,18,0))</f>
        <v>6.2439999999999998</v>
      </c>
      <c r="F32" s="81" t="str">
        <f>IF(ISERROR(VLOOKUP($A$6,'% ставки за кредитами НФК'!$A$10:$S$200,16,0)),"–",VLOOKUP($A$6,'% ставки за кредитами НФК'!$A$10:$S$200,16,0))</f>
        <v>–</v>
      </c>
      <c r="G32" s="81" t="str">
        <f t="shared" si="2"/>
        <v>–</v>
      </c>
    </row>
    <row r="33" spans="1:13">
      <c r="A33" s="78" t="s">
        <v>198</v>
      </c>
      <c r="B33" s="60"/>
      <c r="C33" s="60"/>
      <c r="D33" s="60"/>
      <c r="E33" s="81">
        <f>IF(ISERROR(VLOOKUP($A$6,Україна!$A$3:$AC$200,19,0)),"–",VLOOKUP($A$6,Україна!$A$3:$AC$200,19,0))</f>
        <v>27.1934</v>
      </c>
      <c r="F33" s="81">
        <f>IF(ISERROR(VLOOKUP($A$6,'% ставки за кредитами ДГ'!$A$10:$S$200,2,0)),"–",VLOOKUP($A$6,'% ставки за кредитами ДГ'!$A$10:$S$200,2,0))</f>
        <v>36.435400000000001</v>
      </c>
      <c r="G33" s="81">
        <f t="shared" si="2"/>
        <v>9.2420000000000009</v>
      </c>
    </row>
    <row r="34" spans="1:13">
      <c r="A34" s="83" t="s">
        <v>17</v>
      </c>
      <c r="B34" s="60"/>
      <c r="C34" s="60"/>
      <c r="D34" s="60"/>
      <c r="E34" s="81">
        <f>IF(ISERROR(VLOOKUP($A$6,Україна!$A$3:$AC$200,20,0)),"–",VLOOKUP($A$6,Україна!$A$3:$AC$200,20,0))</f>
        <v>27.206199999999999</v>
      </c>
      <c r="F34" s="81">
        <f>IF(ISERROR(VLOOKUP($A$6,'% ставки за кредитами ДГ'!$A$10:$S$200,8,0)),"–",VLOOKUP($A$6,'% ставки за кредитами ДГ'!$A$10:$S$200,8,0))</f>
        <v>36.435400000000001</v>
      </c>
      <c r="G34" s="81">
        <f t="shared" si="2"/>
        <v>9.2292000000000023</v>
      </c>
    </row>
    <row r="35" spans="1:13">
      <c r="A35" s="99" t="s">
        <v>117</v>
      </c>
      <c r="B35" s="60"/>
      <c r="C35" s="60"/>
      <c r="D35" s="60"/>
      <c r="E35" s="81">
        <f>IF(ISERROR(VLOOKUP($A$6,Україна!$A$3:$AC$200,21,0)),"–",VLOOKUP($A$6,Україна!$A$3:$AC$200,21,0))</f>
        <v>32.665700000000001</v>
      </c>
      <c r="F35" s="81">
        <f>IF(ISERROR(VLOOKUP($A$6,'% ставки за кредитами ДГ'!$A$10:$S$200,10,0)),"–",VLOOKUP($A$6,'% ставки за кредитами ДГ'!$A$10:$S$200,10,0))</f>
        <v>36.439799999999998</v>
      </c>
      <c r="G35" s="81">
        <f t="shared" si="2"/>
        <v>3.7740999999999971</v>
      </c>
    </row>
    <row r="36" spans="1:13">
      <c r="A36" s="83" t="s">
        <v>9</v>
      </c>
      <c r="B36" s="60"/>
      <c r="C36" s="60"/>
      <c r="D36" s="60"/>
      <c r="E36" s="81">
        <f>IF(ISERROR(VLOOKUP($A$6,Україна!$A$3:$AC$200,22,0)),"–",VLOOKUP($A$6,Україна!$A$3:$AC$200,22,0))</f>
        <v>13.254200000000001</v>
      </c>
      <c r="F36" s="81" t="str">
        <f>IF(ISERROR(VLOOKUP($A$6,'% ставки за кредитами ДГ'!$A$10:$S$200,14,0)),"–",VLOOKUP($A$6,'% ставки за кредитами ДГ'!$A$10:$S$200,14,0))</f>
        <v>–</v>
      </c>
      <c r="G36" s="81" t="str">
        <f t="shared" si="2"/>
        <v>–</v>
      </c>
    </row>
    <row r="37" spans="1:13">
      <c r="A37" s="99" t="s">
        <v>117</v>
      </c>
      <c r="B37" s="60"/>
      <c r="C37" s="60"/>
      <c r="D37" s="60"/>
      <c r="E37" s="88">
        <f>IF(ISERROR(VLOOKUP($A$6,Україна!$A$3:$AC$200,23,0)),"–",VLOOKUP($A$6,Україна!$A$3:$AC$200,23,0))</f>
        <v>7.1087999999999996</v>
      </c>
      <c r="F37" s="88" t="str">
        <f>IF(ISERROR(VLOOKUP($A$6,'% ставки за кредитами ДГ'!$A$10:$S$200,16,0)),"–",VLOOKUP($A$6,'% ставки за кредитами ДГ'!$A$10:$S$200,16,0))</f>
        <v>–</v>
      </c>
      <c r="G37" s="88" t="str">
        <f t="shared" si="2"/>
        <v>–</v>
      </c>
    </row>
    <row r="38" spans="1:13" ht="30.75" customHeight="1">
      <c r="A38" s="171" t="s">
        <v>125</v>
      </c>
      <c r="B38" s="171"/>
      <c r="C38" s="171"/>
      <c r="D38" s="171"/>
      <c r="E38" s="170"/>
      <c r="F38" s="170"/>
      <c r="G38" s="60"/>
    </row>
    <row r="39" spans="1:13">
      <c r="A39" s="78" t="s">
        <v>24</v>
      </c>
      <c r="B39" s="60"/>
      <c r="C39" s="60"/>
      <c r="D39" s="60"/>
      <c r="E39" s="81">
        <f>IF(ISERROR(VLOOKUP($A$6,Україна!$A$3:$AC$200,24,0)),"–",VLOOKUP($A$6,Україна!$A$3:$AC$200,24,0))</f>
        <v>7.4573</v>
      </c>
      <c r="F39" s="81">
        <f>IF(ISERROR(VLOOKUP($A$6,'% ставки за депозитами НФК'!$A$10:$P$200,2,0)),"–",VLOOKUP($A$6,'% ставки за депозитами НФК'!$A$10:$P$200,2,0))</f>
        <v>5.7289000000000003</v>
      </c>
      <c r="G39" s="81">
        <f>IF(ISERROR(IF(F39=0,"–",F39-E39)),"–",IF(F39=0,"–",F39-E39))</f>
        <v>-1.7283999999999997</v>
      </c>
    </row>
    <row r="40" spans="1:13">
      <c r="A40" s="83" t="s">
        <v>17</v>
      </c>
      <c r="B40" s="60"/>
      <c r="C40" s="60"/>
      <c r="D40" s="60"/>
      <c r="E40" s="81">
        <f>IF(ISERROR(VLOOKUP($A$6,Україна!$A$3:$AC$200,25,0)),"–",VLOOKUP($A$6,Україна!$A$3:$AC$200,25,0))</f>
        <v>8.4356000000000009</v>
      </c>
      <c r="F40" s="81">
        <f>IF(ISERROR(VLOOKUP($A$6,'% ставки за депозитами НФК'!$A$10:$P$200,7,0)),"–",VLOOKUP($A$6,'% ставки за депозитами НФК'!$A$10:$P$200,7,0))</f>
        <v>5.7289000000000003</v>
      </c>
      <c r="G40" s="81">
        <f t="shared" ref="G40:G44" si="3">IF(ISERROR(IF(F40=0,"–",F40-E40)),"–",IF(F40=0,"–",F40-E40))</f>
        <v>-2.7067000000000005</v>
      </c>
    </row>
    <row r="41" spans="1:13">
      <c r="A41" s="83" t="s">
        <v>9</v>
      </c>
      <c r="B41" s="60"/>
      <c r="C41" s="60"/>
      <c r="D41" s="60"/>
      <c r="E41" s="81">
        <f>IF(ISERROR(VLOOKUP($A$6,Україна!$A$3:$AC$200,26,0)),"–",VLOOKUP($A$6,Україна!$A$3:$AC$200,26,0))</f>
        <v>0.83550000000000002</v>
      </c>
      <c r="F41" s="81">
        <f>IF(ISERROR(VLOOKUP($A$6,'% ставки за депозитами НФК'!$A$10:$P$200,12,0)),"–",VLOOKUP($A$6,'% ставки за депозитами НФК'!$A$10:$P$200,12,0))</f>
        <v>0</v>
      </c>
      <c r="G41" s="81" t="str">
        <f t="shared" si="3"/>
        <v>–</v>
      </c>
    </row>
    <row r="42" spans="1:13">
      <c r="A42" s="78" t="s">
        <v>198</v>
      </c>
      <c r="B42" s="60"/>
      <c r="C42" s="60"/>
      <c r="D42" s="60"/>
      <c r="E42" s="81">
        <f>IF(ISERROR(VLOOKUP($A$6,Україна!$A$3:$AC$200,27,0)),"–",VLOOKUP($A$6,Україна!$A$3:$AC$200,27,0))</f>
        <v>7.6212</v>
      </c>
      <c r="F42" s="81">
        <f>IF(ISERROR(VLOOKUP($A$6,'% ставки за депозитами ДГ'!$A$10:$P$200,2,0)),"–",VLOOKUP($A$6,'% ставки за депозитами ДГ'!$A$10:$P$200,2,0))</f>
        <v>10.9375</v>
      </c>
      <c r="G42" s="81">
        <f t="shared" si="3"/>
        <v>3.3163</v>
      </c>
    </row>
    <row r="43" spans="1:13">
      <c r="A43" s="84" t="s">
        <v>17</v>
      </c>
      <c r="B43" s="60"/>
      <c r="C43" s="60"/>
      <c r="D43" s="60"/>
      <c r="E43" s="81">
        <f>IF(ISERROR(VLOOKUP($A$6,Україна!$A$3:$AC$200,28,0)),"–",VLOOKUP($A$6,Україна!$A$3:$AC$200,28,0))</f>
        <v>10.256500000000001</v>
      </c>
      <c r="F43" s="81">
        <f>IF(ISERROR(VLOOKUP($A$6,'% ставки за депозитами ДГ'!$A$10:$P$200,7,0)),"–",VLOOKUP($A$6,'% ставки за депозитами ДГ'!$A$10:$P$200,7,0))</f>
        <v>11.3325</v>
      </c>
      <c r="G43" s="81">
        <f t="shared" si="3"/>
        <v>1.0759999999999987</v>
      </c>
    </row>
    <row r="44" spans="1:13">
      <c r="A44" s="85" t="s">
        <v>9</v>
      </c>
      <c r="B44" s="100"/>
      <c r="C44" s="100"/>
      <c r="D44" s="100"/>
      <c r="E44" s="88">
        <f>IF(ISERROR(VLOOKUP($A$6,Україна!$A$3:$AC$200,29,0)),"–",VLOOKUP($A$6,Україна!$A$3:$AC$200,29,0))</f>
        <v>1.0646</v>
      </c>
      <c r="F44" s="88">
        <f>IF(ISERROR(VLOOKUP($A$6,'% ставки за депозитами ДГ'!$A$10:$P$200,12,0)),"–",VLOOKUP($A$6,'% ставки за депозитами ДГ'!$A$10:$P$200,12,0))</f>
        <v>0.32150000000000001</v>
      </c>
      <c r="G44" s="88">
        <f t="shared" si="3"/>
        <v>-0.74309999999999998</v>
      </c>
    </row>
    <row r="45" spans="1:13">
      <c r="A45" s="94"/>
      <c r="B45" s="94"/>
      <c r="C45" s="95"/>
      <c r="D45" s="95"/>
      <c r="E45" s="96"/>
      <c r="F45" s="96"/>
      <c r="G45" s="60"/>
    </row>
    <row r="46" spans="1:13" s="1" customFormat="1" ht="22.5" customHeight="1">
      <c r="A46" s="166" t="s">
        <v>114</v>
      </c>
      <c r="B46" s="167"/>
      <c r="C46" s="167"/>
      <c r="D46" s="167"/>
      <c r="E46" s="167"/>
      <c r="F46" s="167"/>
      <c r="G46" s="110" t="s">
        <v>172</v>
      </c>
      <c r="J46" s="97"/>
      <c r="K46" s="97"/>
      <c r="L46" s="97"/>
      <c r="M46" s="57"/>
    </row>
    <row r="47" spans="1:13">
      <c r="A47" s="101" t="s">
        <v>118</v>
      </c>
      <c r="B47" s="102"/>
      <c r="C47" s="103"/>
      <c r="D47" s="103"/>
      <c r="E47" s="96"/>
      <c r="F47" s="96"/>
      <c r="G47" s="60"/>
    </row>
    <row r="48" spans="1:13">
      <c r="A48" s="104" t="s">
        <v>113</v>
      </c>
      <c r="B48" s="104"/>
      <c r="C48" s="96"/>
      <c r="D48" s="96"/>
      <c r="E48" s="105"/>
      <c r="F48" s="60"/>
      <c r="G48" s="81">
        <f>IF(ISERROR(VLOOKUP($A$6,'Банки та філії'!$A$10:$C$200,2,0)),,VLOOKUP($A$6,'Банки та філії'!$A$10:$C$200,2,0))</f>
        <v>0</v>
      </c>
    </row>
    <row r="49" spans="1:7">
      <c r="A49" s="104" t="s">
        <v>62</v>
      </c>
      <c r="B49" s="104"/>
      <c r="C49" s="96"/>
      <c r="D49" s="96"/>
      <c r="E49" s="105"/>
      <c r="F49" s="141"/>
      <c r="G49" s="79">
        <f>IF(ISERROR(VLOOKUP($A$6,'Банки та філії'!$A$10:$C$200,3,0)),,VLOOKUP($A$6,'Банки та філії'!$A$10:$C$200,3,0))</f>
        <v>1</v>
      </c>
    </row>
    <row r="50" spans="1:7" ht="6" customHeight="1"/>
    <row r="51" spans="1:7" ht="31.5" customHeight="1">
      <c r="A51" s="165" t="s">
        <v>189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1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130</v>
      </c>
    </row>
    <row r="2" spans="1:16" ht="6" customHeight="1"/>
    <row r="3" spans="1:16">
      <c r="A3" s="108" t="s">
        <v>190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129</v>
      </c>
    </row>
    <row r="5" spans="1:16">
      <c r="A5" s="12" t="s">
        <v>127</v>
      </c>
    </row>
    <row r="6" spans="1:16">
      <c r="A6" s="251" t="s">
        <v>191</v>
      </c>
      <c r="B6" s="251" t="s">
        <v>192</v>
      </c>
      <c r="C6" s="251" t="s">
        <v>193</v>
      </c>
      <c r="D6" s="252" t="s">
        <v>270</v>
      </c>
      <c r="E6" s="252"/>
    </row>
    <row r="7" spans="1:16" ht="18.75" customHeight="1">
      <c r="A7" s="251"/>
      <c r="B7" s="251"/>
      <c r="C7" s="251"/>
      <c r="D7" s="251" t="s">
        <v>194</v>
      </c>
      <c r="E7" s="253" t="s">
        <v>172</v>
      </c>
    </row>
    <row r="8" spans="1:16">
      <c r="A8" s="251"/>
      <c r="B8" s="251"/>
      <c r="C8" s="251"/>
      <c r="D8" s="251"/>
      <c r="E8" s="251"/>
    </row>
    <row r="9" spans="1:16" s="1" customFormat="1" ht="13.8">
      <c r="A9" s="17">
        <v>1</v>
      </c>
      <c r="B9" s="135">
        <v>2</v>
      </c>
      <c r="C9" s="17">
        <v>3</v>
      </c>
      <c r="D9" s="135">
        <v>4</v>
      </c>
      <c r="E9" s="135">
        <v>5</v>
      </c>
    </row>
    <row r="10" spans="1:16" s="1" customFormat="1">
      <c r="A10" s="147">
        <v>2</v>
      </c>
      <c r="B10" s="149" t="s">
        <v>200</v>
      </c>
      <c r="C10" s="148">
        <v>322313</v>
      </c>
      <c r="D10" s="148">
        <v>47</v>
      </c>
      <c r="E10" s="148">
        <v>0</v>
      </c>
    </row>
    <row r="11" spans="1:16" s="1" customFormat="1">
      <c r="A11" s="147">
        <v>6</v>
      </c>
      <c r="B11" s="149" t="s">
        <v>201</v>
      </c>
      <c r="C11" s="148">
        <v>300465</v>
      </c>
      <c r="D11" s="148">
        <v>1163</v>
      </c>
      <c r="E11" s="148">
        <v>1</v>
      </c>
    </row>
    <row r="12" spans="1:16" s="1" customFormat="1">
      <c r="A12" s="147">
        <v>29</v>
      </c>
      <c r="B12" s="149" t="s">
        <v>218</v>
      </c>
      <c r="C12" s="148">
        <v>300119</v>
      </c>
      <c r="D12" s="148">
        <v>33</v>
      </c>
      <c r="E12" s="148">
        <v>0</v>
      </c>
    </row>
    <row r="13" spans="1:16" s="1" customFormat="1">
      <c r="A13" s="147">
        <v>36</v>
      </c>
      <c r="B13" s="149" t="s">
        <v>267</v>
      </c>
      <c r="C13" s="148">
        <v>300335</v>
      </c>
      <c r="D13" s="148">
        <v>330</v>
      </c>
      <c r="E13" s="148">
        <v>0</v>
      </c>
    </row>
    <row r="14" spans="1:16" s="1" customFormat="1">
      <c r="A14" s="147">
        <v>43</v>
      </c>
      <c r="B14" s="149" t="s">
        <v>202</v>
      </c>
      <c r="C14" s="148">
        <v>320940</v>
      </c>
      <c r="D14" s="148">
        <v>3</v>
      </c>
      <c r="E14" s="148">
        <v>0</v>
      </c>
    </row>
    <row r="15" spans="1:16" s="1" customFormat="1">
      <c r="A15" s="147">
        <v>46</v>
      </c>
      <c r="B15" s="149" t="s">
        <v>258</v>
      </c>
      <c r="C15" s="148">
        <v>305299</v>
      </c>
      <c r="D15" s="148">
        <v>1113</v>
      </c>
      <c r="E15" s="148">
        <v>0</v>
      </c>
    </row>
    <row r="16" spans="1:16" s="1" customFormat="1">
      <c r="A16" s="147">
        <v>49</v>
      </c>
      <c r="B16" s="149" t="s">
        <v>203</v>
      </c>
      <c r="C16" s="148">
        <v>353100</v>
      </c>
      <c r="D16" s="148">
        <v>16</v>
      </c>
      <c r="E16" s="148">
        <v>0</v>
      </c>
    </row>
    <row r="17" spans="1:5" s="1" customFormat="1">
      <c r="A17" s="147">
        <v>62</v>
      </c>
      <c r="B17" s="149" t="s">
        <v>204</v>
      </c>
      <c r="C17" s="148">
        <v>339500</v>
      </c>
      <c r="D17" s="148">
        <v>96</v>
      </c>
      <c r="E17" s="148">
        <v>0</v>
      </c>
    </row>
    <row r="18" spans="1:5" s="1" customFormat="1">
      <c r="A18" s="147">
        <v>72</v>
      </c>
      <c r="B18" s="149" t="s">
        <v>231</v>
      </c>
      <c r="C18" s="148">
        <v>334840</v>
      </c>
      <c r="D18" s="148">
        <v>1</v>
      </c>
      <c r="E18" s="148">
        <v>0</v>
      </c>
    </row>
    <row r="19" spans="1:5" s="1" customFormat="1">
      <c r="A19" s="147">
        <v>88</v>
      </c>
      <c r="B19" s="149" t="s">
        <v>251</v>
      </c>
      <c r="C19" s="148">
        <v>325365</v>
      </c>
      <c r="D19" s="148">
        <v>65</v>
      </c>
      <c r="E19" s="148">
        <v>0</v>
      </c>
    </row>
    <row r="20" spans="1:5" s="1" customFormat="1">
      <c r="A20" s="147">
        <v>91</v>
      </c>
      <c r="B20" s="149" t="s">
        <v>257</v>
      </c>
      <c r="C20" s="148">
        <v>325268</v>
      </c>
      <c r="D20" s="148">
        <v>19</v>
      </c>
      <c r="E20" s="148">
        <v>0</v>
      </c>
    </row>
    <row r="21" spans="1:5" s="1" customFormat="1">
      <c r="A21" s="147">
        <v>95</v>
      </c>
      <c r="B21" s="149" t="s">
        <v>252</v>
      </c>
      <c r="C21" s="148">
        <v>325990</v>
      </c>
      <c r="D21" s="148">
        <v>10</v>
      </c>
      <c r="E21" s="148">
        <v>0</v>
      </c>
    </row>
    <row r="22" spans="1:5" s="1" customFormat="1">
      <c r="A22" s="147">
        <v>96</v>
      </c>
      <c r="B22" s="149" t="s">
        <v>232</v>
      </c>
      <c r="C22" s="148">
        <v>307770</v>
      </c>
      <c r="D22" s="148">
        <v>197</v>
      </c>
      <c r="E22" s="148">
        <v>0</v>
      </c>
    </row>
    <row r="23" spans="1:5" s="1" customFormat="1">
      <c r="A23" s="147">
        <v>101</v>
      </c>
      <c r="B23" s="149" t="s">
        <v>205</v>
      </c>
      <c r="C23" s="148">
        <v>313849</v>
      </c>
      <c r="D23" s="148">
        <v>26</v>
      </c>
      <c r="E23" s="148">
        <v>0</v>
      </c>
    </row>
    <row r="24" spans="1:5" s="1" customFormat="1">
      <c r="A24" s="147">
        <v>105</v>
      </c>
      <c r="B24" s="149" t="s">
        <v>216</v>
      </c>
      <c r="C24" s="148">
        <v>328168</v>
      </c>
      <c r="D24" s="148">
        <v>47</v>
      </c>
      <c r="E24" s="148">
        <v>0</v>
      </c>
    </row>
    <row r="25" spans="1:5" s="1" customFormat="1" ht="15" customHeight="1">
      <c r="A25" s="147">
        <v>106</v>
      </c>
      <c r="B25" s="149" t="s">
        <v>206</v>
      </c>
      <c r="C25" s="148">
        <v>328209</v>
      </c>
      <c r="D25" s="148">
        <v>47</v>
      </c>
      <c r="E25" s="148">
        <v>0</v>
      </c>
    </row>
    <row r="26" spans="1:5" s="1" customFormat="1">
      <c r="A26" s="147">
        <v>113</v>
      </c>
      <c r="B26" s="149" t="s">
        <v>219</v>
      </c>
      <c r="C26" s="148">
        <v>331489</v>
      </c>
      <c r="D26" s="148">
        <v>73</v>
      </c>
      <c r="E26" s="148">
        <v>0</v>
      </c>
    </row>
    <row r="27" spans="1:5" s="1" customFormat="1">
      <c r="A27" s="147">
        <v>115</v>
      </c>
      <c r="B27" s="149" t="s">
        <v>238</v>
      </c>
      <c r="C27" s="148">
        <v>334851</v>
      </c>
      <c r="D27" s="148">
        <v>223</v>
      </c>
      <c r="E27" s="148">
        <v>0</v>
      </c>
    </row>
    <row r="28" spans="1:5" s="1" customFormat="1">
      <c r="A28" s="147">
        <v>123</v>
      </c>
      <c r="B28" s="149" t="s">
        <v>233</v>
      </c>
      <c r="C28" s="148">
        <v>351607</v>
      </c>
      <c r="D28" s="148">
        <v>16</v>
      </c>
      <c r="E28" s="148">
        <v>0</v>
      </c>
    </row>
    <row r="29" spans="1:5" s="1" customFormat="1">
      <c r="A29" s="147">
        <v>128</v>
      </c>
      <c r="B29" s="149" t="s">
        <v>220</v>
      </c>
      <c r="C29" s="148">
        <v>351254</v>
      </c>
      <c r="D29" s="148">
        <v>3</v>
      </c>
      <c r="E29" s="148">
        <v>0</v>
      </c>
    </row>
    <row r="30" spans="1:5" s="1" customFormat="1">
      <c r="A30" s="147">
        <v>129</v>
      </c>
      <c r="B30" s="149" t="s">
        <v>234</v>
      </c>
      <c r="C30" s="148">
        <v>321723</v>
      </c>
      <c r="D30" s="148">
        <v>1</v>
      </c>
      <c r="E30" s="148">
        <v>0</v>
      </c>
    </row>
    <row r="31" spans="1:5" s="1" customFormat="1">
      <c r="A31" s="147">
        <v>133</v>
      </c>
      <c r="B31" s="149" t="s">
        <v>221</v>
      </c>
      <c r="C31" s="148">
        <v>353489</v>
      </c>
      <c r="D31" s="148">
        <v>47</v>
      </c>
      <c r="E31" s="148">
        <v>0</v>
      </c>
    </row>
    <row r="32" spans="1:5" s="1" customFormat="1">
      <c r="A32" s="147">
        <v>136</v>
      </c>
      <c r="B32" s="149" t="s">
        <v>239</v>
      </c>
      <c r="C32" s="148">
        <v>351005</v>
      </c>
      <c r="D32" s="148">
        <v>220</v>
      </c>
      <c r="E32" s="148">
        <v>0</v>
      </c>
    </row>
    <row r="33" spans="1:5" s="1" customFormat="1">
      <c r="A33" s="147">
        <v>142</v>
      </c>
      <c r="B33" s="149" t="s">
        <v>240</v>
      </c>
      <c r="C33" s="148">
        <v>336310</v>
      </c>
      <c r="D33" s="148">
        <v>72</v>
      </c>
      <c r="E33" s="148">
        <v>0</v>
      </c>
    </row>
    <row r="34" spans="1:5" s="1" customFormat="1">
      <c r="A34" s="147">
        <v>143</v>
      </c>
      <c r="B34" s="149" t="s">
        <v>222</v>
      </c>
      <c r="C34" s="148">
        <v>312248</v>
      </c>
      <c r="D34" s="148">
        <v>38</v>
      </c>
      <c r="E34" s="148">
        <v>0</v>
      </c>
    </row>
    <row r="35" spans="1:5" s="1" customFormat="1">
      <c r="A35" s="147">
        <v>146</v>
      </c>
      <c r="B35" s="149" t="s">
        <v>263</v>
      </c>
      <c r="C35" s="148">
        <v>320371</v>
      </c>
      <c r="D35" s="148">
        <v>13</v>
      </c>
      <c r="E35" s="148">
        <v>0</v>
      </c>
    </row>
    <row r="36" spans="1:5" s="1" customFormat="1">
      <c r="A36" s="147">
        <v>153</v>
      </c>
      <c r="B36" s="149" t="s">
        <v>223</v>
      </c>
      <c r="C36" s="148">
        <v>380838</v>
      </c>
      <c r="D36" s="148">
        <v>39</v>
      </c>
      <c r="E36" s="148">
        <v>0</v>
      </c>
    </row>
    <row r="37" spans="1:5" s="1" customFormat="1">
      <c r="A37" s="147">
        <v>171</v>
      </c>
      <c r="B37" s="149" t="s">
        <v>253</v>
      </c>
      <c r="C37" s="148">
        <v>300614</v>
      </c>
      <c r="D37" s="148">
        <v>126</v>
      </c>
      <c r="E37" s="148">
        <v>0</v>
      </c>
    </row>
    <row r="38" spans="1:5" s="1" customFormat="1">
      <c r="A38" s="147">
        <v>205</v>
      </c>
      <c r="B38" s="149" t="s">
        <v>207</v>
      </c>
      <c r="C38" s="148">
        <v>313582</v>
      </c>
      <c r="D38" s="148">
        <v>24</v>
      </c>
      <c r="E38" s="148">
        <v>0</v>
      </c>
    </row>
    <row r="39" spans="1:5" s="1" customFormat="1">
      <c r="A39" s="147">
        <v>231</v>
      </c>
      <c r="B39" s="149" t="s">
        <v>235</v>
      </c>
      <c r="C39" s="148">
        <v>322539</v>
      </c>
      <c r="D39" s="148">
        <v>19</v>
      </c>
      <c r="E39" s="148">
        <v>0</v>
      </c>
    </row>
    <row r="40" spans="1:5" s="1" customFormat="1">
      <c r="A40" s="147">
        <v>240</v>
      </c>
      <c r="B40" s="149" t="s">
        <v>265</v>
      </c>
      <c r="C40" s="148">
        <v>322540</v>
      </c>
      <c r="D40" s="148">
        <v>56</v>
      </c>
      <c r="E40" s="148">
        <v>0</v>
      </c>
    </row>
    <row r="41" spans="1:5" s="1" customFormat="1">
      <c r="A41" s="147">
        <v>242</v>
      </c>
      <c r="B41" s="149" t="s">
        <v>254</v>
      </c>
      <c r="C41" s="148">
        <v>322001</v>
      </c>
      <c r="D41" s="148">
        <v>13</v>
      </c>
      <c r="E41" s="148">
        <v>0</v>
      </c>
    </row>
    <row r="42" spans="1:5" s="1" customFormat="1">
      <c r="A42" s="147">
        <v>251</v>
      </c>
      <c r="B42" s="149" t="s">
        <v>208</v>
      </c>
      <c r="C42" s="148">
        <v>300658</v>
      </c>
      <c r="D42" s="148">
        <v>15</v>
      </c>
      <c r="E42" s="148">
        <v>0</v>
      </c>
    </row>
    <row r="43" spans="1:5" s="1" customFormat="1">
      <c r="A43" s="147">
        <v>270</v>
      </c>
      <c r="B43" s="149" t="s">
        <v>236</v>
      </c>
      <c r="C43" s="148">
        <v>305749</v>
      </c>
      <c r="D43" s="148">
        <v>33</v>
      </c>
      <c r="E43" s="148">
        <v>0</v>
      </c>
    </row>
    <row r="44" spans="1:5" s="1" customFormat="1">
      <c r="A44" s="147">
        <v>272</v>
      </c>
      <c r="B44" s="149" t="s">
        <v>266</v>
      </c>
      <c r="C44" s="148">
        <v>300346</v>
      </c>
      <c r="D44" s="148">
        <v>138</v>
      </c>
      <c r="E44" s="148">
        <v>0</v>
      </c>
    </row>
    <row r="45" spans="1:5" s="1" customFormat="1">
      <c r="A45" s="147">
        <v>274</v>
      </c>
      <c r="B45" s="149" t="s">
        <v>209</v>
      </c>
      <c r="C45" s="148">
        <v>320478</v>
      </c>
      <c r="D45" s="148">
        <v>215</v>
      </c>
      <c r="E45" s="148">
        <v>0</v>
      </c>
    </row>
    <row r="46" spans="1:5" s="1" customFormat="1">
      <c r="A46" s="147">
        <v>286</v>
      </c>
      <c r="B46" s="149" t="s">
        <v>241</v>
      </c>
      <c r="C46" s="148">
        <v>306500</v>
      </c>
      <c r="D46" s="148">
        <v>30</v>
      </c>
      <c r="E46" s="148">
        <v>0</v>
      </c>
    </row>
    <row r="47" spans="1:5" s="1" customFormat="1">
      <c r="A47" s="147">
        <v>288</v>
      </c>
      <c r="B47" s="149" t="s">
        <v>210</v>
      </c>
      <c r="C47" s="148">
        <v>300647</v>
      </c>
      <c r="D47" s="148">
        <v>3</v>
      </c>
      <c r="E47" s="148">
        <v>0</v>
      </c>
    </row>
    <row r="48" spans="1:5" s="1" customFormat="1">
      <c r="A48" s="147">
        <v>290</v>
      </c>
      <c r="B48" s="149" t="s">
        <v>224</v>
      </c>
      <c r="C48" s="148">
        <v>300506</v>
      </c>
      <c r="D48" s="148">
        <v>11</v>
      </c>
      <c r="E48" s="148">
        <v>0</v>
      </c>
    </row>
    <row r="49" spans="1:5" s="1" customFormat="1">
      <c r="A49" s="147">
        <v>295</v>
      </c>
      <c r="B49" s="149" t="s">
        <v>242</v>
      </c>
      <c r="C49" s="148">
        <v>300539</v>
      </c>
      <c r="D49" s="148">
        <v>0</v>
      </c>
      <c r="E49" s="148">
        <v>0</v>
      </c>
    </row>
    <row r="50" spans="1:5" s="1" customFormat="1">
      <c r="A50" s="147">
        <v>296</v>
      </c>
      <c r="B50" s="149" t="s">
        <v>211</v>
      </c>
      <c r="C50" s="148">
        <v>300528</v>
      </c>
      <c r="D50" s="148">
        <v>69</v>
      </c>
      <c r="E50" s="148">
        <v>0</v>
      </c>
    </row>
    <row r="51" spans="1:5" s="1" customFormat="1">
      <c r="A51" s="147">
        <v>297</v>
      </c>
      <c r="B51" s="149" t="s">
        <v>225</v>
      </c>
      <c r="C51" s="148">
        <v>300584</v>
      </c>
      <c r="D51" s="148">
        <v>0</v>
      </c>
      <c r="E51" s="148">
        <v>0</v>
      </c>
    </row>
    <row r="52" spans="1:5" s="1" customFormat="1">
      <c r="A52" s="147">
        <v>298</v>
      </c>
      <c r="B52" s="149" t="s">
        <v>212</v>
      </c>
      <c r="C52" s="148">
        <v>320984</v>
      </c>
      <c r="D52" s="148">
        <v>4</v>
      </c>
      <c r="E52" s="148">
        <v>0</v>
      </c>
    </row>
    <row r="53" spans="1:5" s="1" customFormat="1">
      <c r="A53" s="147">
        <v>305</v>
      </c>
      <c r="B53" s="149" t="s">
        <v>213</v>
      </c>
      <c r="C53" s="148">
        <v>307123</v>
      </c>
      <c r="D53" s="148">
        <v>34</v>
      </c>
      <c r="E53" s="148">
        <v>0</v>
      </c>
    </row>
    <row r="54" spans="1:5" s="1" customFormat="1">
      <c r="A54" s="147">
        <v>311</v>
      </c>
      <c r="B54" s="149" t="s">
        <v>243</v>
      </c>
      <c r="C54" s="148">
        <v>380106</v>
      </c>
      <c r="D54" s="148">
        <v>0</v>
      </c>
      <c r="E54" s="148">
        <v>0</v>
      </c>
    </row>
    <row r="55" spans="1:5" s="1" customFormat="1" ht="28.8">
      <c r="A55" s="147">
        <v>313</v>
      </c>
      <c r="B55" s="149" t="s">
        <v>244</v>
      </c>
      <c r="C55" s="148">
        <v>380883</v>
      </c>
      <c r="D55" s="148">
        <v>0</v>
      </c>
      <c r="E55" s="148">
        <v>0</v>
      </c>
    </row>
    <row r="56" spans="1:5" s="1" customFormat="1" ht="28.8">
      <c r="A56" s="147">
        <v>320</v>
      </c>
      <c r="B56" s="149" t="s">
        <v>259</v>
      </c>
      <c r="C56" s="148">
        <v>380281</v>
      </c>
      <c r="D56" s="148">
        <v>29</v>
      </c>
      <c r="E56" s="148">
        <v>0</v>
      </c>
    </row>
    <row r="57" spans="1:5" s="1" customFormat="1">
      <c r="A57" s="147">
        <v>329</v>
      </c>
      <c r="B57" s="149" t="s">
        <v>245</v>
      </c>
      <c r="C57" s="148">
        <v>380366</v>
      </c>
      <c r="D57" s="148">
        <v>1</v>
      </c>
      <c r="E57" s="148">
        <v>0</v>
      </c>
    </row>
    <row r="58" spans="1:5" s="1" customFormat="1">
      <c r="A58" s="147">
        <v>331</v>
      </c>
      <c r="B58" s="149" t="s">
        <v>246</v>
      </c>
      <c r="C58" s="148">
        <v>380441</v>
      </c>
      <c r="D58" s="148">
        <v>0</v>
      </c>
      <c r="E58" s="148">
        <v>0</v>
      </c>
    </row>
    <row r="59" spans="1:5" s="1" customFormat="1">
      <c r="A59" s="147">
        <v>381</v>
      </c>
      <c r="B59" s="149" t="s">
        <v>226</v>
      </c>
      <c r="C59" s="148">
        <v>313009</v>
      </c>
      <c r="D59" s="148">
        <v>8</v>
      </c>
      <c r="E59" s="148">
        <v>0</v>
      </c>
    </row>
    <row r="60" spans="1:5" s="1" customFormat="1">
      <c r="A60" s="147">
        <v>386</v>
      </c>
      <c r="B60" s="149" t="s">
        <v>255</v>
      </c>
      <c r="C60" s="148">
        <v>380526</v>
      </c>
      <c r="D60" s="148">
        <v>31</v>
      </c>
      <c r="E60" s="148">
        <v>0</v>
      </c>
    </row>
    <row r="61" spans="1:5" s="1" customFormat="1">
      <c r="A61" s="147">
        <v>387</v>
      </c>
      <c r="B61" s="149" t="s">
        <v>268</v>
      </c>
      <c r="C61" s="148">
        <v>380548</v>
      </c>
      <c r="D61" s="148">
        <v>6</v>
      </c>
      <c r="E61" s="148">
        <v>0</v>
      </c>
    </row>
    <row r="62" spans="1:5" s="1" customFormat="1">
      <c r="A62" s="147">
        <v>389</v>
      </c>
      <c r="B62" s="149" t="s">
        <v>227</v>
      </c>
      <c r="C62" s="148">
        <v>380582</v>
      </c>
      <c r="D62" s="148">
        <v>14</v>
      </c>
      <c r="E62" s="148">
        <v>0</v>
      </c>
    </row>
    <row r="63" spans="1:5" s="1" customFormat="1">
      <c r="A63" s="147">
        <v>392</v>
      </c>
      <c r="B63" s="149" t="s">
        <v>214</v>
      </c>
      <c r="C63" s="148">
        <v>380634</v>
      </c>
      <c r="D63" s="148">
        <v>150</v>
      </c>
      <c r="E63" s="148">
        <v>0</v>
      </c>
    </row>
    <row r="64" spans="1:5" s="1" customFormat="1">
      <c r="A64" s="147">
        <v>394</v>
      </c>
      <c r="B64" s="149" t="s">
        <v>247</v>
      </c>
      <c r="C64" s="148">
        <v>380645</v>
      </c>
      <c r="D64" s="148">
        <v>5</v>
      </c>
      <c r="E64" s="148">
        <v>0</v>
      </c>
    </row>
    <row r="65" spans="1:5" s="1" customFormat="1">
      <c r="A65" s="147">
        <v>395</v>
      </c>
      <c r="B65" s="149" t="s">
        <v>237</v>
      </c>
      <c r="C65" s="148">
        <v>377090</v>
      </c>
      <c r="D65" s="148">
        <v>4</v>
      </c>
      <c r="E65" s="148">
        <v>0</v>
      </c>
    </row>
    <row r="66" spans="1:5" s="1" customFormat="1">
      <c r="A66" s="147">
        <v>407</v>
      </c>
      <c r="B66" s="149" t="s">
        <v>248</v>
      </c>
      <c r="C66" s="148">
        <v>380731</v>
      </c>
      <c r="D66" s="148">
        <v>0</v>
      </c>
      <c r="E66" s="148">
        <v>0</v>
      </c>
    </row>
    <row r="67" spans="1:5" s="1" customFormat="1">
      <c r="A67" s="147">
        <v>455</v>
      </c>
      <c r="B67" s="149" t="s">
        <v>249</v>
      </c>
      <c r="C67" s="148">
        <v>380797</v>
      </c>
      <c r="D67" s="148">
        <v>0</v>
      </c>
      <c r="E67" s="148">
        <v>0</v>
      </c>
    </row>
    <row r="68" spans="1:5" s="1" customFormat="1">
      <c r="A68" s="147">
        <v>553</v>
      </c>
      <c r="B68" s="149" t="s">
        <v>217</v>
      </c>
      <c r="C68" s="148">
        <v>380946</v>
      </c>
      <c r="D68" s="148">
        <v>0</v>
      </c>
      <c r="E68" s="148">
        <v>0</v>
      </c>
    </row>
    <row r="69" spans="1:5" s="1" customFormat="1">
      <c r="A69" s="147">
        <v>634</v>
      </c>
      <c r="B69" s="149" t="s">
        <v>256</v>
      </c>
      <c r="C69" s="148">
        <v>339016</v>
      </c>
      <c r="D69" s="148">
        <v>0</v>
      </c>
      <c r="E69" s="148">
        <v>0</v>
      </c>
    </row>
    <row r="70" spans="1:5" s="1" customFormat="1">
      <c r="A70" s="147">
        <v>694</v>
      </c>
      <c r="B70" s="149" t="s">
        <v>228</v>
      </c>
      <c r="C70" s="148">
        <v>339050</v>
      </c>
      <c r="D70" s="148">
        <v>42</v>
      </c>
      <c r="E70" s="148">
        <v>0</v>
      </c>
    </row>
    <row r="71" spans="1:5" s="1" customFormat="1">
      <c r="A71" s="147">
        <v>774</v>
      </c>
      <c r="B71" s="149" t="s">
        <v>250</v>
      </c>
      <c r="C71" s="148">
        <v>339072</v>
      </c>
      <c r="D71" s="148">
        <v>15</v>
      </c>
      <c r="E71" s="148">
        <v>0</v>
      </c>
    </row>
    <row r="72" spans="1:5" s="1" customFormat="1">
      <c r="A72" s="147"/>
      <c r="B72" s="159" t="s">
        <v>269</v>
      </c>
      <c r="C72" s="160"/>
      <c r="D72" s="160">
        <v>5053</v>
      </c>
      <c r="E72" s="160">
        <v>1</v>
      </c>
    </row>
    <row r="73" spans="1:5" s="1" customFormat="1">
      <c r="A73" s="147"/>
      <c r="B73" s="159"/>
      <c r="C73" s="160"/>
      <c r="D73" s="160"/>
      <c r="E73" s="160"/>
    </row>
    <row r="74" spans="1:5" s="1" customFormat="1">
      <c r="A74" s="147"/>
      <c r="B74" s="149"/>
      <c r="C74" s="148"/>
      <c r="D74" s="148"/>
      <c r="E74" s="148"/>
    </row>
    <row r="75" spans="1:5" s="1" customFormat="1">
      <c r="A75" s="147"/>
      <c r="B75" s="149"/>
      <c r="C75" s="148"/>
      <c r="D75" s="148"/>
      <c r="E75" s="148"/>
    </row>
    <row r="76" spans="1:5" s="1" customFormat="1">
      <c r="A76" s="147"/>
      <c r="B76" s="149"/>
      <c r="C76" s="148"/>
      <c r="D76" s="148"/>
      <c r="E76" s="148"/>
    </row>
    <row r="77" spans="1:5" s="1" customFormat="1">
      <c r="A77" s="147"/>
      <c r="B77" s="149"/>
      <c r="C77" s="148"/>
      <c r="D77" s="148"/>
      <c r="E77" s="148"/>
    </row>
    <row r="78" spans="1:5" s="1" customFormat="1">
      <c r="A78" s="147"/>
      <c r="B78" s="149"/>
      <c r="C78" s="148"/>
      <c r="D78" s="148"/>
      <c r="E78" s="148"/>
    </row>
    <row r="79" spans="1:5" s="1" customFormat="1">
      <c r="A79" s="147"/>
      <c r="B79" s="145"/>
      <c r="C79" s="148"/>
      <c r="D79" s="158"/>
      <c r="E79" s="148"/>
    </row>
    <row r="80" spans="1:5" s="1" customFormat="1">
      <c r="A80" s="147"/>
      <c r="B80" s="149"/>
      <c r="C80" s="148"/>
      <c r="D80" s="148"/>
      <c r="E80" s="148"/>
    </row>
    <row r="81" spans="1:5" s="1" customFormat="1">
      <c r="A81" s="147"/>
      <c r="C81" s="148"/>
      <c r="D81" s="148"/>
      <c r="E81" s="148"/>
    </row>
    <row r="82" spans="1:5" s="1" customFormat="1">
      <c r="A82" s="147"/>
      <c r="C82" s="145"/>
      <c r="D82" s="148"/>
      <c r="E82" s="148"/>
    </row>
    <row r="83" spans="1:5" s="1" customFormat="1">
      <c r="A83" s="147"/>
      <c r="B83" s="149"/>
      <c r="C83" s="148"/>
      <c r="D83" s="148"/>
      <c r="E83" s="148"/>
    </row>
    <row r="84" spans="1:5" s="1" customFormat="1">
      <c r="A84" s="147"/>
      <c r="B84" s="149"/>
      <c r="C84" s="148"/>
      <c r="D84" s="148"/>
      <c r="E84" s="148"/>
    </row>
    <row r="85" spans="1:5" s="1" customFormat="1">
      <c r="A85" s="147"/>
      <c r="B85" s="149"/>
      <c r="C85" s="148"/>
      <c r="D85" s="148"/>
      <c r="E85" s="148"/>
    </row>
    <row r="86" spans="1:5" s="1" customFormat="1">
      <c r="A86" s="147"/>
      <c r="B86" s="149"/>
      <c r="C86" s="148"/>
      <c r="D86" s="148"/>
      <c r="E86" s="148"/>
    </row>
    <row r="87" spans="1:5" s="1" customFormat="1">
      <c r="A87" s="147"/>
      <c r="B87" s="149"/>
      <c r="C87" s="148"/>
      <c r="D87" s="148"/>
      <c r="E87" s="148"/>
    </row>
    <row r="88" spans="1:5" s="1" customFormat="1">
      <c r="A88" s="147"/>
      <c r="B88" s="150"/>
      <c r="C88" s="148"/>
      <c r="D88" s="148"/>
      <c r="E88" s="148"/>
    </row>
    <row r="89" spans="1:5" s="1" customFormat="1">
      <c r="A89" s="147"/>
      <c r="B89" s="150"/>
      <c r="C89" s="148"/>
      <c r="D89" s="148"/>
      <c r="E89" s="148"/>
    </row>
    <row r="90" spans="1:5" s="1" customFormat="1">
      <c r="A90" s="147"/>
      <c r="B90" s="150"/>
      <c r="C90" s="148"/>
      <c r="D90" s="148"/>
      <c r="E90" s="148"/>
    </row>
    <row r="91" spans="1:5" s="1" customFormat="1">
      <c r="A91" s="14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6" t="s">
        <v>130</v>
      </c>
    </row>
    <row r="3" spans="1:32" ht="50.25" customHeight="1">
      <c r="A3" s="254" t="s">
        <v>0</v>
      </c>
      <c r="B3" s="254" t="s">
        <v>120</v>
      </c>
      <c r="C3" s="254"/>
      <c r="D3" s="254"/>
      <c r="E3" s="254"/>
      <c r="F3" s="254"/>
      <c r="G3" s="254"/>
      <c r="H3" s="254" t="s">
        <v>121</v>
      </c>
      <c r="I3" s="254"/>
      <c r="J3" s="254"/>
      <c r="K3" s="254"/>
      <c r="L3" s="254"/>
      <c r="M3" s="254"/>
      <c r="N3" s="255" t="s">
        <v>131</v>
      </c>
      <c r="O3" s="255"/>
      <c r="P3" s="255"/>
      <c r="Q3" s="255"/>
      <c r="R3" s="255"/>
      <c r="S3" s="255"/>
      <c r="T3" s="255"/>
      <c r="U3" s="255"/>
      <c r="V3" s="255"/>
      <c r="W3" s="255"/>
      <c r="X3" s="255" t="s">
        <v>132</v>
      </c>
      <c r="Y3" s="255"/>
      <c r="Z3" s="255"/>
      <c r="AA3" s="255"/>
      <c r="AB3" s="255"/>
      <c r="AC3" s="255"/>
    </row>
    <row r="4" spans="1:32" s="6" customFormat="1" ht="56.25" customHeight="1">
      <c r="A4" s="254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182</v>
      </c>
      <c r="Q4" s="5" t="s">
        <v>147</v>
      </c>
      <c r="R4" s="5" t="s">
        <v>183</v>
      </c>
      <c r="S4" s="5" t="s">
        <v>148</v>
      </c>
      <c r="T4" s="5" t="s">
        <v>149</v>
      </c>
      <c r="U4" s="5" t="s">
        <v>184</v>
      </c>
      <c r="V4" s="5" t="s">
        <v>150</v>
      </c>
      <c r="W4" s="5" t="s">
        <v>185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2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3">
        <v>500537.89903288998</v>
      </c>
      <c r="C11" s="133">
        <v>309385.97394976998</v>
      </c>
      <c r="D11" s="133">
        <v>191151.92508312</v>
      </c>
      <c r="E11" s="133">
        <v>208667.29829604999</v>
      </c>
      <c r="F11" s="133">
        <v>65520.587202130002</v>
      </c>
      <c r="G11" s="133">
        <v>143146.71109391999</v>
      </c>
      <c r="H11" s="133">
        <v>121107.18508503</v>
      </c>
      <c r="I11" s="133">
        <v>83464.049259689986</v>
      </c>
      <c r="J11" s="133">
        <v>37643.135825339996</v>
      </c>
      <c r="K11" s="133">
        <v>279972.56217647996</v>
      </c>
      <c r="L11" s="133">
        <v>145287.37486241001</v>
      </c>
      <c r="M11" s="133">
        <v>134685.18731406998</v>
      </c>
      <c r="N11" s="133">
        <v>12.7963</v>
      </c>
      <c r="O11" s="133">
        <v>13.557399999999999</v>
      </c>
      <c r="P11" s="133">
        <v>12.9033</v>
      </c>
      <c r="Q11" s="133">
        <v>10.3772</v>
      </c>
      <c r="R11" s="133">
        <v>10.395899999999999</v>
      </c>
      <c r="S11" s="133">
        <v>24.181100000000001</v>
      </c>
      <c r="T11" s="133">
        <v>25.168299999999999</v>
      </c>
      <c r="U11" s="133">
        <v>20.6328</v>
      </c>
      <c r="V11" s="133">
        <v>10.770200000000001</v>
      </c>
      <c r="W11" s="133">
        <v>9.4855999999999998</v>
      </c>
      <c r="X11" s="133">
        <v>4.5614999999999997</v>
      </c>
      <c r="Y11" s="133">
        <v>4.806</v>
      </c>
      <c r="Z11" s="133">
        <v>2.8807</v>
      </c>
      <c r="AA11" s="133">
        <v>9.7477999999999998</v>
      </c>
      <c r="AB11" s="133">
        <v>12.718999999999999</v>
      </c>
      <c r="AC11" s="133">
        <v>6.8338999999999999</v>
      </c>
      <c r="AD11" s="134"/>
      <c r="AE11" s="134"/>
      <c r="AF11" s="134"/>
    </row>
    <row r="12" spans="1:32" hidden="1" outlineLevel="1">
      <c r="A12" s="8">
        <v>40575</v>
      </c>
      <c r="B12" s="133">
        <v>508086.05510087998</v>
      </c>
      <c r="C12" s="133">
        <v>313968.26801483001</v>
      </c>
      <c r="D12" s="133">
        <v>194117.78708605</v>
      </c>
      <c r="E12" s="133">
        <v>208593.76414993999</v>
      </c>
      <c r="F12" s="133">
        <v>66301.530904779996</v>
      </c>
      <c r="G12" s="133">
        <v>142292.23324515999</v>
      </c>
      <c r="H12" s="133">
        <v>117606.33963706999</v>
      </c>
      <c r="I12" s="133">
        <v>79562.503933240005</v>
      </c>
      <c r="J12" s="133">
        <v>38043.835703830002</v>
      </c>
      <c r="K12" s="133">
        <v>285397.97156030993</v>
      </c>
      <c r="L12" s="133">
        <v>149077.04788653</v>
      </c>
      <c r="M12" s="133">
        <v>136320.92367378002</v>
      </c>
      <c r="N12" s="133">
        <v>12.221500000000001</v>
      </c>
      <c r="O12" s="133">
        <v>12.9193</v>
      </c>
      <c r="P12" s="133">
        <v>12.156700000000001</v>
      </c>
      <c r="Q12" s="133">
        <v>9.8960000000000008</v>
      </c>
      <c r="R12" s="133">
        <v>9.8893000000000004</v>
      </c>
      <c r="S12" s="133">
        <v>24.978400000000001</v>
      </c>
      <c r="T12" s="133">
        <v>26.180199999999999</v>
      </c>
      <c r="U12" s="133">
        <v>21.209399999999999</v>
      </c>
      <c r="V12" s="133">
        <v>10.4777</v>
      </c>
      <c r="W12" s="133">
        <v>10.0954</v>
      </c>
      <c r="X12" s="133">
        <v>4.1718000000000002</v>
      </c>
      <c r="Y12" s="133">
        <v>4.5118</v>
      </c>
      <c r="Z12" s="133">
        <v>2.4447000000000001</v>
      </c>
      <c r="AA12" s="133">
        <v>9.3226999999999993</v>
      </c>
      <c r="AB12" s="133">
        <v>12.121499999999999</v>
      </c>
      <c r="AC12" s="133">
        <v>6.8391999999999999</v>
      </c>
      <c r="AD12" s="134"/>
      <c r="AE12" s="134"/>
      <c r="AF12" s="134"/>
    </row>
    <row r="13" spans="1:32" hidden="1" outlineLevel="1">
      <c r="A13" s="8">
        <v>40603</v>
      </c>
      <c r="B13" s="133">
        <v>521970.87662138999</v>
      </c>
      <c r="C13" s="133">
        <v>322150.53139358002</v>
      </c>
      <c r="D13" s="133">
        <v>199820.34522781</v>
      </c>
      <c r="E13" s="133">
        <v>207554.90016433</v>
      </c>
      <c r="F13" s="133">
        <v>66549.159956660005</v>
      </c>
      <c r="G13" s="133">
        <v>141005.74020766999</v>
      </c>
      <c r="H13" s="133">
        <v>123944.58034182999</v>
      </c>
      <c r="I13" s="133">
        <v>86123.157993699991</v>
      </c>
      <c r="J13" s="133">
        <v>37821.42234813</v>
      </c>
      <c r="K13" s="133">
        <v>291137.02653035993</v>
      </c>
      <c r="L13" s="133">
        <v>152642.84679187997</v>
      </c>
      <c r="M13" s="133">
        <v>138494.17973847999</v>
      </c>
      <c r="N13" s="133">
        <v>12.559200000000001</v>
      </c>
      <c r="O13" s="133">
        <v>13.258699999999999</v>
      </c>
      <c r="P13" s="133">
        <v>12.5685</v>
      </c>
      <c r="Q13" s="133">
        <v>10.282500000000001</v>
      </c>
      <c r="R13" s="133">
        <v>10.317500000000001</v>
      </c>
      <c r="S13" s="133">
        <v>28.922999999999998</v>
      </c>
      <c r="T13" s="133">
        <v>29.470199999999998</v>
      </c>
      <c r="U13" s="133">
        <v>23.278600000000001</v>
      </c>
      <c r="V13" s="133">
        <v>11.057600000000001</v>
      </c>
      <c r="W13" s="133">
        <v>9.8153000000000006</v>
      </c>
      <c r="X13" s="133">
        <v>3.7208000000000001</v>
      </c>
      <c r="Y13" s="133">
        <v>3.8469000000000002</v>
      </c>
      <c r="Z13" s="133">
        <v>2.9689000000000001</v>
      </c>
      <c r="AA13" s="133">
        <v>8.8209</v>
      </c>
      <c r="AB13" s="133">
        <v>11.795299999999999</v>
      </c>
      <c r="AC13" s="133">
        <v>6.4291999999999998</v>
      </c>
      <c r="AD13" s="134"/>
      <c r="AE13" s="134"/>
      <c r="AF13" s="134"/>
    </row>
    <row r="14" spans="1:32" hidden="1" outlineLevel="1">
      <c r="A14" s="8">
        <v>40634</v>
      </c>
      <c r="B14" s="133">
        <v>530631.84866253997</v>
      </c>
      <c r="C14" s="133">
        <v>324773.57660129998</v>
      </c>
      <c r="D14" s="133">
        <v>205858.27206123999</v>
      </c>
      <c r="E14" s="133">
        <v>207832.46010314001</v>
      </c>
      <c r="F14" s="133">
        <v>68371.322538499997</v>
      </c>
      <c r="G14" s="133">
        <v>139461.13756464</v>
      </c>
      <c r="H14" s="133">
        <v>130253.98048946001</v>
      </c>
      <c r="I14" s="133">
        <v>88977.541155960003</v>
      </c>
      <c r="J14" s="133">
        <v>41276.439333499999</v>
      </c>
      <c r="K14" s="133">
        <v>293906.25252814993</v>
      </c>
      <c r="L14" s="133">
        <v>153770.80603010004</v>
      </c>
      <c r="M14" s="133">
        <v>140135.44649805001</v>
      </c>
      <c r="N14" s="133">
        <v>12.1976</v>
      </c>
      <c r="O14" s="133">
        <v>13.108000000000001</v>
      </c>
      <c r="P14" s="133">
        <v>12.4663</v>
      </c>
      <c r="Q14" s="133">
        <v>9.9590999999999994</v>
      </c>
      <c r="R14" s="133">
        <v>9.9909999999999997</v>
      </c>
      <c r="S14" s="133">
        <v>28.082000000000001</v>
      </c>
      <c r="T14" s="133">
        <v>28.644300000000001</v>
      </c>
      <c r="U14" s="133">
        <v>22.886399999999998</v>
      </c>
      <c r="V14" s="133">
        <v>12.803000000000001</v>
      </c>
      <c r="W14" s="133">
        <v>12.415900000000001</v>
      </c>
      <c r="X14" s="133">
        <v>3.5206</v>
      </c>
      <c r="Y14" s="133">
        <v>3.6002000000000001</v>
      </c>
      <c r="Z14" s="133">
        <v>2.9487000000000001</v>
      </c>
      <c r="AA14" s="133">
        <v>8.7787000000000006</v>
      </c>
      <c r="AB14" s="133">
        <v>11.473000000000001</v>
      </c>
      <c r="AC14" s="133">
        <v>6.3457999999999997</v>
      </c>
      <c r="AD14" s="134"/>
      <c r="AE14" s="134"/>
      <c r="AF14" s="134"/>
    </row>
    <row r="15" spans="1:32" hidden="1" outlineLevel="1">
      <c r="A15" s="8">
        <v>40664</v>
      </c>
      <c r="B15" s="133">
        <v>537030.85634503001</v>
      </c>
      <c r="C15" s="133">
        <v>330024.02258583001</v>
      </c>
      <c r="D15" s="133">
        <v>207006.8337592</v>
      </c>
      <c r="E15" s="133">
        <v>208070.18089043</v>
      </c>
      <c r="F15" s="133">
        <v>70097.39396971</v>
      </c>
      <c r="G15" s="133">
        <v>137972.78692072001</v>
      </c>
      <c r="H15" s="133">
        <v>127140.09330032</v>
      </c>
      <c r="I15" s="133">
        <v>85454.29912335999</v>
      </c>
      <c r="J15" s="133">
        <v>41685.794176959993</v>
      </c>
      <c r="K15" s="133">
        <v>295288.12861709</v>
      </c>
      <c r="L15" s="133">
        <v>154775.73768525998</v>
      </c>
      <c r="M15" s="133">
        <v>140512.39093182998</v>
      </c>
      <c r="N15" s="133">
        <v>12.411099999999999</v>
      </c>
      <c r="O15" s="133">
        <v>13.323700000000001</v>
      </c>
      <c r="P15" s="133">
        <v>12.730600000000001</v>
      </c>
      <c r="Q15" s="133">
        <v>9.4863999999999997</v>
      </c>
      <c r="R15" s="133">
        <v>9.5137</v>
      </c>
      <c r="S15" s="133">
        <v>28.567499999999999</v>
      </c>
      <c r="T15" s="133">
        <v>29.241800000000001</v>
      </c>
      <c r="U15" s="133">
        <v>23.687200000000001</v>
      </c>
      <c r="V15" s="133">
        <v>12.357100000000001</v>
      </c>
      <c r="W15" s="133">
        <v>11.3108</v>
      </c>
      <c r="X15" s="133">
        <v>3.8359000000000001</v>
      </c>
      <c r="Y15" s="133">
        <v>3.8772000000000002</v>
      </c>
      <c r="Z15" s="133">
        <v>3.5558000000000001</v>
      </c>
      <c r="AA15" s="133">
        <v>8.9588000000000001</v>
      </c>
      <c r="AB15" s="133">
        <v>11.7913</v>
      </c>
      <c r="AC15" s="133">
        <v>6.2615999999999996</v>
      </c>
      <c r="AD15" s="134"/>
      <c r="AE15" s="134"/>
      <c r="AF15" s="134"/>
    </row>
    <row r="16" spans="1:32" hidden="1" outlineLevel="1">
      <c r="A16" s="8">
        <v>40695</v>
      </c>
      <c r="B16" s="133">
        <v>543500.31450221001</v>
      </c>
      <c r="C16" s="133">
        <v>338563.08439173002</v>
      </c>
      <c r="D16" s="133">
        <v>204937.23011048001</v>
      </c>
      <c r="E16" s="133">
        <v>208443.93236713001</v>
      </c>
      <c r="F16" s="133">
        <v>72012.931183010005</v>
      </c>
      <c r="G16" s="133">
        <v>136431.00118411999</v>
      </c>
      <c r="H16" s="133">
        <v>131716.12632602997</v>
      </c>
      <c r="I16" s="133">
        <v>90279.680583449997</v>
      </c>
      <c r="J16" s="133">
        <v>41436.445742580006</v>
      </c>
      <c r="K16" s="133">
        <v>301128.11806675995</v>
      </c>
      <c r="L16" s="133">
        <v>157216.94777877998</v>
      </c>
      <c r="M16" s="133">
        <v>143911.17028798</v>
      </c>
      <c r="N16" s="133">
        <v>13.2037</v>
      </c>
      <c r="O16" s="133">
        <v>14.1929</v>
      </c>
      <c r="P16" s="133">
        <v>13.7523</v>
      </c>
      <c r="Q16" s="133">
        <v>9.9262999999999995</v>
      </c>
      <c r="R16" s="133">
        <v>9.9827999999999992</v>
      </c>
      <c r="S16" s="133">
        <v>29.662800000000001</v>
      </c>
      <c r="T16" s="133">
        <v>30.232500000000002</v>
      </c>
      <c r="U16" s="133">
        <v>25.511600000000001</v>
      </c>
      <c r="V16" s="133">
        <v>11.6265</v>
      </c>
      <c r="W16" s="133">
        <v>11.1022</v>
      </c>
      <c r="X16" s="133">
        <v>4.1605999999999996</v>
      </c>
      <c r="Y16" s="133">
        <v>4.4291999999999998</v>
      </c>
      <c r="Z16" s="133">
        <v>2.8410000000000002</v>
      </c>
      <c r="AA16" s="133">
        <v>8.5554000000000006</v>
      </c>
      <c r="AB16" s="133">
        <v>11.363200000000001</v>
      </c>
      <c r="AC16" s="133">
        <v>6.2244999999999999</v>
      </c>
      <c r="AD16" s="134"/>
      <c r="AE16" s="134"/>
      <c r="AF16" s="134"/>
    </row>
    <row r="17" spans="1:32" hidden="1" outlineLevel="1">
      <c r="A17" s="8">
        <v>40725</v>
      </c>
      <c r="B17" s="133">
        <v>547220.29161554005</v>
      </c>
      <c r="C17" s="133">
        <v>342416.70449649001</v>
      </c>
      <c r="D17" s="133">
        <v>204803.58711905</v>
      </c>
      <c r="E17" s="133">
        <v>208518.95995888999</v>
      </c>
      <c r="F17" s="133">
        <v>74535.689836210004</v>
      </c>
      <c r="G17" s="133">
        <v>133983.27012268</v>
      </c>
      <c r="H17" s="133">
        <v>127483.55210570003</v>
      </c>
      <c r="I17" s="133">
        <v>86279.253528400004</v>
      </c>
      <c r="J17" s="133">
        <v>41204.298577299996</v>
      </c>
      <c r="K17" s="133">
        <v>305278.3486936299</v>
      </c>
      <c r="L17" s="133">
        <v>159913.64006280003</v>
      </c>
      <c r="M17" s="133">
        <v>145364.70863083002</v>
      </c>
      <c r="N17" s="133">
        <v>12.4259</v>
      </c>
      <c r="O17" s="133">
        <v>13.8089</v>
      </c>
      <c r="P17" s="133">
        <v>13.2636</v>
      </c>
      <c r="Q17" s="133">
        <v>9.1035000000000004</v>
      </c>
      <c r="R17" s="133">
        <v>9.1758000000000006</v>
      </c>
      <c r="S17" s="133">
        <v>26.479600000000001</v>
      </c>
      <c r="T17" s="133">
        <v>27.128</v>
      </c>
      <c r="U17" s="133">
        <v>23.2927</v>
      </c>
      <c r="V17" s="133">
        <v>13.821899999999999</v>
      </c>
      <c r="W17" s="133">
        <v>13.6351</v>
      </c>
      <c r="X17" s="133">
        <v>4.1814999999999998</v>
      </c>
      <c r="Y17" s="133">
        <v>4.2538999999999998</v>
      </c>
      <c r="Z17" s="133">
        <v>3.5305</v>
      </c>
      <c r="AA17" s="133">
        <v>8.4095999999999993</v>
      </c>
      <c r="AB17" s="133">
        <v>11.6807</v>
      </c>
      <c r="AC17" s="133">
        <v>5.6684999999999999</v>
      </c>
      <c r="AD17" s="134"/>
      <c r="AE17" s="134"/>
      <c r="AF17" s="134"/>
    </row>
    <row r="18" spans="1:32" hidden="1" outlineLevel="1">
      <c r="A18" s="8">
        <v>40756</v>
      </c>
      <c r="B18" s="133">
        <v>558781.25235713006</v>
      </c>
      <c r="C18" s="133">
        <v>352894.34866625001</v>
      </c>
      <c r="D18" s="133">
        <v>205886.90369087999</v>
      </c>
      <c r="E18" s="133">
        <v>208893.34220113</v>
      </c>
      <c r="F18" s="133">
        <v>78021.151881479993</v>
      </c>
      <c r="G18" s="133">
        <v>130872.19031965001</v>
      </c>
      <c r="H18" s="133">
        <v>134196.4547763</v>
      </c>
      <c r="I18" s="133">
        <v>89015.73217825999</v>
      </c>
      <c r="J18" s="133">
        <v>45180.722598039996</v>
      </c>
      <c r="K18" s="133">
        <v>306598.37155896996</v>
      </c>
      <c r="L18" s="133">
        <v>159237.71261853998</v>
      </c>
      <c r="M18" s="133">
        <v>147360.65894043</v>
      </c>
      <c r="N18" s="133">
        <v>13.189399999999999</v>
      </c>
      <c r="O18" s="133">
        <v>14.5337</v>
      </c>
      <c r="P18" s="133">
        <v>14.2469</v>
      </c>
      <c r="Q18" s="133">
        <v>8.9740000000000002</v>
      </c>
      <c r="R18" s="133">
        <v>9.0147999999999993</v>
      </c>
      <c r="S18" s="133">
        <v>26.093599999999999</v>
      </c>
      <c r="T18" s="133">
        <v>26.635400000000001</v>
      </c>
      <c r="U18" s="133">
        <v>24.0533</v>
      </c>
      <c r="V18" s="133">
        <v>12.2136</v>
      </c>
      <c r="W18" s="133">
        <v>12.0373</v>
      </c>
      <c r="X18" s="133">
        <v>4.8985000000000003</v>
      </c>
      <c r="Y18" s="133">
        <v>5.0486000000000004</v>
      </c>
      <c r="Z18" s="133">
        <v>3.9834999999999998</v>
      </c>
      <c r="AA18" s="133">
        <v>8.1257999999999999</v>
      </c>
      <c r="AB18" s="133">
        <v>11.025600000000001</v>
      </c>
      <c r="AC18" s="133">
        <v>5.8327999999999998</v>
      </c>
      <c r="AD18" s="134"/>
      <c r="AE18" s="134"/>
      <c r="AF18" s="134"/>
    </row>
    <row r="19" spans="1:32" hidden="1" outlineLevel="1">
      <c r="A19" s="8">
        <v>40787</v>
      </c>
      <c r="B19" s="133">
        <v>570112.84586175997</v>
      </c>
      <c r="C19" s="133">
        <v>362878.07919342001</v>
      </c>
      <c r="D19" s="133">
        <v>207234.76666833999</v>
      </c>
      <c r="E19" s="133">
        <v>207400.02004957999</v>
      </c>
      <c r="F19" s="133">
        <v>80661.158222059996</v>
      </c>
      <c r="G19" s="133">
        <v>126738.86182752</v>
      </c>
      <c r="H19" s="133">
        <v>137689.15850681002</v>
      </c>
      <c r="I19" s="133">
        <v>90675.300005140001</v>
      </c>
      <c r="J19" s="133">
        <v>47013.858501670009</v>
      </c>
      <c r="K19" s="133">
        <v>303758.83254487999</v>
      </c>
      <c r="L19" s="133">
        <v>156313.23327564998</v>
      </c>
      <c r="M19" s="133">
        <v>147445.59926922998</v>
      </c>
      <c r="N19" s="133">
        <v>13.3287</v>
      </c>
      <c r="O19" s="133">
        <v>15.128399999999999</v>
      </c>
      <c r="P19" s="133">
        <v>14.8894</v>
      </c>
      <c r="Q19" s="133">
        <v>8.1929999999999996</v>
      </c>
      <c r="R19" s="133">
        <v>8.2119</v>
      </c>
      <c r="S19" s="133">
        <v>24.689499999999999</v>
      </c>
      <c r="T19" s="133">
        <v>25.755199999999999</v>
      </c>
      <c r="U19" s="133">
        <v>24.185300000000002</v>
      </c>
      <c r="V19" s="133">
        <v>13.246700000000001</v>
      </c>
      <c r="W19" s="133">
        <v>13.1439</v>
      </c>
      <c r="X19" s="133">
        <v>5.6623999999999999</v>
      </c>
      <c r="Y19" s="133">
        <v>6.0034999999999998</v>
      </c>
      <c r="Z19" s="133">
        <v>3.6812</v>
      </c>
      <c r="AA19" s="133">
        <v>8.1907999999999994</v>
      </c>
      <c r="AB19" s="133">
        <v>11.010400000000001</v>
      </c>
      <c r="AC19" s="133">
        <v>5.8752000000000004</v>
      </c>
      <c r="AD19" s="134"/>
      <c r="AE19" s="134"/>
      <c r="AF19" s="134"/>
    </row>
    <row r="20" spans="1:32" hidden="1" outlineLevel="1">
      <c r="A20" s="8">
        <v>40817</v>
      </c>
      <c r="B20" s="133">
        <v>576836.73344134004</v>
      </c>
      <c r="C20" s="133">
        <v>368645.62785701</v>
      </c>
      <c r="D20" s="133">
        <v>208191.10558433001</v>
      </c>
      <c r="E20" s="133">
        <v>207074.87518443001</v>
      </c>
      <c r="F20" s="133">
        <v>83165.345275069994</v>
      </c>
      <c r="G20" s="133">
        <v>123909.52990936</v>
      </c>
      <c r="H20" s="133">
        <v>144695.56917658003</v>
      </c>
      <c r="I20" s="133">
        <v>94187.980707359995</v>
      </c>
      <c r="J20" s="133">
        <v>50507.588469219991</v>
      </c>
      <c r="K20" s="133">
        <v>306159.58985722001</v>
      </c>
      <c r="L20" s="133">
        <v>156046.08065045002</v>
      </c>
      <c r="M20" s="133">
        <v>150113.50920677002</v>
      </c>
      <c r="N20" s="133">
        <v>14.855</v>
      </c>
      <c r="O20" s="133">
        <v>17.927800000000001</v>
      </c>
      <c r="P20" s="133">
        <v>18.222300000000001</v>
      </c>
      <c r="Q20" s="133">
        <v>8.2719000000000005</v>
      </c>
      <c r="R20" s="133">
        <v>8.3168000000000006</v>
      </c>
      <c r="S20" s="133">
        <v>24.753</v>
      </c>
      <c r="T20" s="133">
        <v>26.513999999999999</v>
      </c>
      <c r="U20" s="133">
        <v>24.888999999999999</v>
      </c>
      <c r="V20" s="133">
        <v>12.645200000000001</v>
      </c>
      <c r="W20" s="133">
        <v>12.589</v>
      </c>
      <c r="X20" s="133">
        <v>9.1475000000000009</v>
      </c>
      <c r="Y20" s="133">
        <v>9.9535999999999998</v>
      </c>
      <c r="Z20" s="133">
        <v>4.2887000000000004</v>
      </c>
      <c r="AA20" s="133">
        <v>8.0692000000000004</v>
      </c>
      <c r="AB20" s="133">
        <v>11.377700000000001</v>
      </c>
      <c r="AC20" s="133">
        <v>5.5831</v>
      </c>
      <c r="AD20" s="134"/>
      <c r="AE20" s="134"/>
      <c r="AF20" s="134"/>
    </row>
    <row r="21" spans="1:32" hidden="1" outlineLevel="1">
      <c r="A21" s="8">
        <v>40848</v>
      </c>
      <c r="B21" s="133">
        <v>573704.51108764997</v>
      </c>
      <c r="C21" s="133">
        <v>367069.78574746998</v>
      </c>
      <c r="D21" s="133">
        <v>206634.72534018001</v>
      </c>
      <c r="E21" s="133">
        <v>204558.00116762001</v>
      </c>
      <c r="F21" s="133">
        <v>85195.416307139996</v>
      </c>
      <c r="G21" s="133">
        <v>119362.58486048</v>
      </c>
      <c r="H21" s="133">
        <v>136177.39524109999</v>
      </c>
      <c r="I21" s="133">
        <v>87844.524542160012</v>
      </c>
      <c r="J21" s="133">
        <v>48332.870698939994</v>
      </c>
      <c r="K21" s="133">
        <v>305936.81145688001</v>
      </c>
      <c r="L21" s="133">
        <v>156534.51920034998</v>
      </c>
      <c r="M21" s="133">
        <v>149402.29225653</v>
      </c>
      <c r="N21" s="133">
        <v>15.089399999999999</v>
      </c>
      <c r="O21" s="133">
        <v>18.3063</v>
      </c>
      <c r="P21" s="133">
        <v>18.6052</v>
      </c>
      <c r="Q21" s="133">
        <v>8.1998999999999995</v>
      </c>
      <c r="R21" s="133">
        <v>8.2386999999999997</v>
      </c>
      <c r="S21" s="133">
        <v>24.598500000000001</v>
      </c>
      <c r="T21" s="133">
        <v>24.8508</v>
      </c>
      <c r="U21" s="133">
        <v>22.830200000000001</v>
      </c>
      <c r="V21" s="133">
        <v>12.586</v>
      </c>
      <c r="W21" s="133">
        <v>11.9177</v>
      </c>
      <c r="X21" s="133">
        <v>9.2623999999999995</v>
      </c>
      <c r="Y21" s="133">
        <v>10.5905</v>
      </c>
      <c r="Z21" s="133">
        <v>2.8088000000000002</v>
      </c>
      <c r="AA21" s="133">
        <v>10.041600000000001</v>
      </c>
      <c r="AB21" s="133">
        <v>13.8476</v>
      </c>
      <c r="AC21" s="133">
        <v>6.5054999999999996</v>
      </c>
      <c r="AD21" s="134"/>
      <c r="AE21" s="134"/>
      <c r="AF21" s="134"/>
    </row>
    <row r="22" spans="1:32" hidden="1" outlineLevel="1">
      <c r="A22" s="8">
        <v>40878</v>
      </c>
      <c r="B22" s="133">
        <v>575544.79626338999</v>
      </c>
      <c r="C22" s="133">
        <v>369763.17646014999</v>
      </c>
      <c r="D22" s="133">
        <v>205781.61980324</v>
      </c>
      <c r="E22" s="133">
        <v>201224.0481445</v>
      </c>
      <c r="F22" s="133">
        <v>86675.057657330006</v>
      </c>
      <c r="G22" s="133">
        <v>114548.99048717</v>
      </c>
      <c r="H22" s="133">
        <v>153119.74787902003</v>
      </c>
      <c r="I22" s="133">
        <v>101435.03722649001</v>
      </c>
      <c r="J22" s="133">
        <v>51684.71065252999</v>
      </c>
      <c r="K22" s="133">
        <v>310390.45642404997</v>
      </c>
      <c r="L22" s="133">
        <v>160530.06904173997</v>
      </c>
      <c r="M22" s="133">
        <v>149860.38738231</v>
      </c>
      <c r="N22" s="133">
        <v>14.4413</v>
      </c>
      <c r="O22" s="133">
        <v>17.046399999999998</v>
      </c>
      <c r="P22" s="133">
        <v>17.0275</v>
      </c>
      <c r="Q22" s="133">
        <v>8.4914000000000005</v>
      </c>
      <c r="R22" s="133">
        <v>8.5055999999999994</v>
      </c>
      <c r="S22" s="133">
        <v>25.398700000000002</v>
      </c>
      <c r="T22" s="133">
        <v>25.619700000000002</v>
      </c>
      <c r="U22" s="133">
        <v>23.200500000000002</v>
      </c>
      <c r="V22" s="133">
        <v>11.9923</v>
      </c>
      <c r="W22" s="133">
        <v>10.2401</v>
      </c>
      <c r="X22" s="133">
        <v>8.0772999999999993</v>
      </c>
      <c r="Y22" s="133">
        <v>9.0190000000000001</v>
      </c>
      <c r="Z22" s="133">
        <v>4.1048999999999998</v>
      </c>
      <c r="AA22" s="133">
        <v>11.5753</v>
      </c>
      <c r="AB22" s="133">
        <v>15.998900000000001</v>
      </c>
      <c r="AC22" s="133">
        <v>6.7344999999999997</v>
      </c>
      <c r="AD22" s="134"/>
      <c r="AE22" s="134"/>
      <c r="AF22" s="134"/>
    </row>
    <row r="23" spans="1:32" hidden="1" outlineLevel="1">
      <c r="A23" s="8">
        <v>40909</v>
      </c>
      <c r="B23" s="133">
        <v>570736.24471839005</v>
      </c>
      <c r="C23" s="133">
        <v>363273.32644407998</v>
      </c>
      <c r="D23" s="133">
        <v>207462.91827431001</v>
      </c>
      <c r="E23" s="133">
        <v>200026.80467406</v>
      </c>
      <c r="F23" s="133">
        <v>87449.023249250007</v>
      </c>
      <c r="G23" s="133">
        <v>112577.78142481</v>
      </c>
      <c r="H23" s="133">
        <v>146863.23494354001</v>
      </c>
      <c r="I23" s="133">
        <v>96559.576272999999</v>
      </c>
      <c r="J23" s="133">
        <v>50303.658670539997</v>
      </c>
      <c r="K23" s="133">
        <v>317620.03698406997</v>
      </c>
      <c r="L23" s="133">
        <v>164657.22999244</v>
      </c>
      <c r="M23" s="133">
        <v>152962.80699163</v>
      </c>
      <c r="N23" s="133">
        <v>13.1653</v>
      </c>
      <c r="O23" s="133">
        <v>15.2767</v>
      </c>
      <c r="P23" s="133">
        <v>14.912000000000001</v>
      </c>
      <c r="Q23" s="133">
        <v>8.5745000000000005</v>
      </c>
      <c r="R23" s="133">
        <v>8.5822000000000003</v>
      </c>
      <c r="S23" s="133">
        <v>26.389600000000002</v>
      </c>
      <c r="T23" s="133">
        <v>26.772200000000002</v>
      </c>
      <c r="U23" s="133">
        <v>24.274000000000001</v>
      </c>
      <c r="V23" s="133">
        <v>10.818899999999999</v>
      </c>
      <c r="W23" s="133">
        <v>10.308400000000001</v>
      </c>
      <c r="X23" s="133">
        <v>7.2770000000000001</v>
      </c>
      <c r="Y23" s="133">
        <v>7.8224999999999998</v>
      </c>
      <c r="Z23" s="133">
        <v>3.2334999999999998</v>
      </c>
      <c r="AA23" s="133">
        <v>11.359500000000001</v>
      </c>
      <c r="AB23" s="133">
        <v>15.5778</v>
      </c>
      <c r="AC23" s="133">
        <v>6.8174999999999999</v>
      </c>
      <c r="AD23" s="134"/>
      <c r="AE23" s="134"/>
      <c r="AF23" s="134"/>
    </row>
    <row r="24" spans="1:32" hidden="1" outlineLevel="1">
      <c r="A24" s="8">
        <v>40940</v>
      </c>
      <c r="B24" s="133">
        <v>575736.97581693996</v>
      </c>
      <c r="C24" s="133">
        <v>365264.90538703999</v>
      </c>
      <c r="D24" s="133">
        <v>210472.07042989999</v>
      </c>
      <c r="E24" s="133">
        <v>197881.19983937001</v>
      </c>
      <c r="F24" s="133">
        <v>87963.506733410002</v>
      </c>
      <c r="G24" s="133">
        <v>109917.69310596</v>
      </c>
      <c r="H24" s="133">
        <v>142491.05375701</v>
      </c>
      <c r="I24" s="133">
        <v>91655.277878330016</v>
      </c>
      <c r="J24" s="133">
        <v>50835.775878679997</v>
      </c>
      <c r="K24" s="133">
        <v>324713.27948247007</v>
      </c>
      <c r="L24" s="133">
        <v>169502.79201696999</v>
      </c>
      <c r="M24" s="133">
        <v>155210.48746550005</v>
      </c>
      <c r="N24" s="133">
        <v>12.757218377303492</v>
      </c>
      <c r="O24" s="133">
        <v>15.0123</v>
      </c>
      <c r="P24" s="133">
        <v>14.481400000000001</v>
      </c>
      <c r="Q24" s="133">
        <v>8.1538555830251696</v>
      </c>
      <c r="R24" s="133">
        <v>8.1775447025231642</v>
      </c>
      <c r="S24" s="133">
        <v>27.015499999999999</v>
      </c>
      <c r="T24" s="133">
        <v>27.419699999999999</v>
      </c>
      <c r="U24" s="133">
        <v>26.781199999999998</v>
      </c>
      <c r="V24" s="133">
        <v>11.019299999999999</v>
      </c>
      <c r="W24" s="133">
        <v>10.3569</v>
      </c>
      <c r="X24" s="133">
        <v>7.9402999999999997</v>
      </c>
      <c r="Y24" s="133">
        <v>8.4144000000000005</v>
      </c>
      <c r="Z24" s="133">
        <v>4.9611999999999998</v>
      </c>
      <c r="AA24" s="133">
        <v>11.393000000000001</v>
      </c>
      <c r="AB24" s="133">
        <v>15.268800000000001</v>
      </c>
      <c r="AC24" s="133">
        <v>6.9611000000000001</v>
      </c>
      <c r="AD24" s="134"/>
      <c r="AE24" s="134"/>
      <c r="AF24" s="134"/>
    </row>
    <row r="25" spans="1:32" hidden="1" outlineLevel="1">
      <c r="A25" s="8">
        <v>40969</v>
      </c>
      <c r="B25" s="133">
        <v>578031.73188780004</v>
      </c>
      <c r="C25" s="133">
        <v>367501.52234900999</v>
      </c>
      <c r="D25" s="133">
        <v>210530.20953878999</v>
      </c>
      <c r="E25" s="133">
        <v>194794.84527103</v>
      </c>
      <c r="F25" s="133">
        <v>88746.674622150007</v>
      </c>
      <c r="G25" s="133">
        <v>106048.17064888</v>
      </c>
      <c r="H25" s="133">
        <v>145300.91748041997</v>
      </c>
      <c r="I25" s="133">
        <v>95831.238574019997</v>
      </c>
      <c r="J25" s="133">
        <v>49469.678906399997</v>
      </c>
      <c r="K25" s="133">
        <v>330308.04907669005</v>
      </c>
      <c r="L25" s="133">
        <v>174615.03602378001</v>
      </c>
      <c r="M25" s="133">
        <v>155693.01305290998</v>
      </c>
      <c r="N25" s="133">
        <v>12.8086</v>
      </c>
      <c r="O25" s="133">
        <v>14.811999999999999</v>
      </c>
      <c r="P25" s="133">
        <v>14.347799999999999</v>
      </c>
      <c r="Q25" s="133">
        <v>7.7576000000000001</v>
      </c>
      <c r="R25" s="133">
        <v>7.7710999999999997</v>
      </c>
      <c r="S25" s="133">
        <v>27.2058</v>
      </c>
      <c r="T25" s="133">
        <v>27.5031</v>
      </c>
      <c r="U25" s="133">
        <v>26.482099999999999</v>
      </c>
      <c r="V25" s="133">
        <v>11.543900000000001</v>
      </c>
      <c r="W25" s="133">
        <v>10.9427</v>
      </c>
      <c r="X25" s="133">
        <v>6.2835000000000001</v>
      </c>
      <c r="Y25" s="133">
        <v>7.1508000000000003</v>
      </c>
      <c r="Z25" s="133">
        <v>2.3858000000000001</v>
      </c>
      <c r="AA25" s="133">
        <v>11.2639</v>
      </c>
      <c r="AB25" s="133">
        <v>15.1038</v>
      </c>
      <c r="AC25" s="133">
        <v>6.6246</v>
      </c>
      <c r="AD25" s="134"/>
      <c r="AE25" s="134"/>
      <c r="AF25" s="134"/>
    </row>
    <row r="26" spans="1:32" hidden="1" outlineLevel="1">
      <c r="A26" s="8">
        <v>41000</v>
      </c>
      <c r="B26" s="133">
        <v>582688.27668914001</v>
      </c>
      <c r="C26" s="133">
        <v>370388.48103769001</v>
      </c>
      <c r="D26" s="133">
        <v>212299.79565145</v>
      </c>
      <c r="E26" s="133">
        <v>193697.97171565</v>
      </c>
      <c r="F26" s="133">
        <v>89786.705796619994</v>
      </c>
      <c r="G26" s="133">
        <v>103911.26591903</v>
      </c>
      <c r="H26" s="133">
        <v>143083.92726674004</v>
      </c>
      <c r="I26" s="133">
        <v>93827.452102819996</v>
      </c>
      <c r="J26" s="133">
        <v>49256.475163919997</v>
      </c>
      <c r="K26" s="133">
        <v>336672.83731729002</v>
      </c>
      <c r="L26" s="133">
        <v>180039.82267605999</v>
      </c>
      <c r="M26" s="133">
        <v>156633.01464122999</v>
      </c>
      <c r="N26" s="133">
        <v>12.5707</v>
      </c>
      <c r="O26" s="133">
        <v>14.327999999999999</v>
      </c>
      <c r="P26" s="133">
        <v>13.701700000000001</v>
      </c>
      <c r="Q26" s="133">
        <v>7.8460999999999999</v>
      </c>
      <c r="R26" s="133">
        <v>7.8459000000000003</v>
      </c>
      <c r="S26" s="133">
        <v>26.8995</v>
      </c>
      <c r="T26" s="133">
        <v>27.334399999999999</v>
      </c>
      <c r="U26" s="133">
        <v>25.974499999999999</v>
      </c>
      <c r="V26" s="133">
        <v>10.9564</v>
      </c>
      <c r="W26" s="133">
        <v>10.400399999999999</v>
      </c>
      <c r="X26" s="133">
        <v>6.0804999999999998</v>
      </c>
      <c r="Y26" s="133">
        <v>6.68</v>
      </c>
      <c r="Z26" s="133">
        <v>3.3014999999999999</v>
      </c>
      <c r="AA26" s="133">
        <v>11.102399999999999</v>
      </c>
      <c r="AB26" s="133">
        <v>14.8072</v>
      </c>
      <c r="AC26" s="133">
        <v>6.5994999999999999</v>
      </c>
      <c r="AD26" s="134"/>
      <c r="AE26" s="134"/>
      <c r="AF26" s="134"/>
    </row>
    <row r="27" spans="1:32" hidden="1" outlineLevel="1">
      <c r="A27" s="8">
        <v>41030</v>
      </c>
      <c r="B27" s="133">
        <v>580538.05249398004</v>
      </c>
      <c r="C27" s="133">
        <v>373411.98592635</v>
      </c>
      <c r="D27" s="133">
        <v>207126.06656763001</v>
      </c>
      <c r="E27" s="133">
        <v>192081.64592928</v>
      </c>
      <c r="F27" s="133">
        <v>90838.512501570003</v>
      </c>
      <c r="G27" s="133">
        <v>101243.13342771</v>
      </c>
      <c r="H27" s="133">
        <v>140741.23590927001</v>
      </c>
      <c r="I27" s="133">
        <v>92235.999468130001</v>
      </c>
      <c r="J27" s="133">
        <v>48505.23644113999</v>
      </c>
      <c r="K27" s="133">
        <v>336956.22068628005</v>
      </c>
      <c r="L27" s="133">
        <v>180479.40820074003</v>
      </c>
      <c r="M27" s="133">
        <v>156476.81248554002</v>
      </c>
      <c r="N27" s="133">
        <v>12.7593</v>
      </c>
      <c r="O27" s="133">
        <v>14.374000000000001</v>
      </c>
      <c r="P27" s="133">
        <v>13.760999999999999</v>
      </c>
      <c r="Q27" s="133">
        <v>7.8723000000000001</v>
      </c>
      <c r="R27" s="133">
        <v>7.8986000000000001</v>
      </c>
      <c r="S27" s="133">
        <v>26.988299999999999</v>
      </c>
      <c r="T27" s="133">
        <v>27.305299999999999</v>
      </c>
      <c r="U27" s="133">
        <v>25.847899999999999</v>
      </c>
      <c r="V27" s="133">
        <v>10.476900000000001</v>
      </c>
      <c r="W27" s="133">
        <v>9.8185000000000002</v>
      </c>
      <c r="X27" s="133">
        <v>6.6515000000000004</v>
      </c>
      <c r="Y27" s="133">
        <v>7.0255000000000001</v>
      </c>
      <c r="Z27" s="133">
        <v>3.7730000000000001</v>
      </c>
      <c r="AA27" s="133">
        <v>10.962999999999999</v>
      </c>
      <c r="AB27" s="133">
        <v>14.7659</v>
      </c>
      <c r="AC27" s="133">
        <v>6.6372</v>
      </c>
      <c r="AD27" s="134"/>
      <c r="AE27" s="134"/>
      <c r="AF27" s="134"/>
    </row>
    <row r="28" spans="1:32" hidden="1" outlineLevel="1">
      <c r="A28" s="8">
        <v>41061</v>
      </c>
      <c r="B28" s="133">
        <v>585926.22026562004</v>
      </c>
      <c r="C28" s="133">
        <v>380472.04354583001</v>
      </c>
      <c r="D28" s="133">
        <v>205454.17671979</v>
      </c>
      <c r="E28" s="133">
        <v>189687.03654068001</v>
      </c>
      <c r="F28" s="133">
        <v>91354.168878199998</v>
      </c>
      <c r="G28" s="133">
        <v>98332.867662479999</v>
      </c>
      <c r="H28" s="133">
        <v>140963.44807462007</v>
      </c>
      <c r="I28" s="133">
        <v>93106.503165830014</v>
      </c>
      <c r="J28" s="133">
        <v>47856.944908789999</v>
      </c>
      <c r="K28" s="133">
        <v>342449.30567423999</v>
      </c>
      <c r="L28" s="133">
        <v>183021.74607579</v>
      </c>
      <c r="M28" s="133">
        <v>159427.55959845</v>
      </c>
      <c r="N28" s="133">
        <v>14.5563</v>
      </c>
      <c r="O28" s="133">
        <v>17.295999999999999</v>
      </c>
      <c r="P28" s="133">
        <v>17.089099999999998</v>
      </c>
      <c r="Q28" s="133">
        <v>8.6271000000000004</v>
      </c>
      <c r="R28" s="133">
        <v>8.6484000000000005</v>
      </c>
      <c r="S28" s="133">
        <v>25.472200000000001</v>
      </c>
      <c r="T28" s="133">
        <v>26.530899999999999</v>
      </c>
      <c r="U28" s="133">
        <v>25.446300000000001</v>
      </c>
      <c r="V28" s="133">
        <v>12.1213</v>
      </c>
      <c r="W28" s="133">
        <v>11.577299999999999</v>
      </c>
      <c r="X28" s="133">
        <v>9.2502999999999993</v>
      </c>
      <c r="Y28" s="133">
        <v>10.5337</v>
      </c>
      <c r="Z28" s="133">
        <v>3.1524999999999999</v>
      </c>
      <c r="AA28" s="133">
        <v>10.869199999999999</v>
      </c>
      <c r="AB28" s="133">
        <v>15.0016</v>
      </c>
      <c r="AC28" s="133">
        <v>6.7714999999999996</v>
      </c>
      <c r="AD28" s="134"/>
      <c r="AE28" s="134"/>
      <c r="AF28" s="134"/>
    </row>
    <row r="29" spans="1:32" hidden="1" outlineLevel="1">
      <c r="A29" s="8">
        <v>41091</v>
      </c>
      <c r="B29" s="133">
        <v>584689.02120871004</v>
      </c>
      <c r="C29" s="133">
        <v>378411.59216007998</v>
      </c>
      <c r="D29" s="133">
        <v>206277.42904863</v>
      </c>
      <c r="E29" s="133">
        <v>189760.07035219</v>
      </c>
      <c r="F29" s="133">
        <v>93021.501394539999</v>
      </c>
      <c r="G29" s="133">
        <v>96738.568957650001</v>
      </c>
      <c r="H29" s="133">
        <v>149800.85346786003</v>
      </c>
      <c r="I29" s="133">
        <v>97708.599598029978</v>
      </c>
      <c r="J29" s="133">
        <v>52092.25386982999</v>
      </c>
      <c r="K29" s="133">
        <v>345507.61157651996</v>
      </c>
      <c r="L29" s="133">
        <v>182646.21637665</v>
      </c>
      <c r="M29" s="133">
        <v>162861.39519986999</v>
      </c>
      <c r="N29" s="133">
        <v>15.476900000000001</v>
      </c>
      <c r="O29" s="133">
        <v>18.954699999999999</v>
      </c>
      <c r="P29" s="133">
        <v>19.0624</v>
      </c>
      <c r="Q29" s="133">
        <v>8.4365000000000006</v>
      </c>
      <c r="R29" s="133">
        <v>8.4476999999999993</v>
      </c>
      <c r="S29" s="133">
        <v>27.522300000000001</v>
      </c>
      <c r="T29" s="133">
        <v>27.707799999999999</v>
      </c>
      <c r="U29" s="133">
        <v>27.1083</v>
      </c>
      <c r="V29" s="133">
        <v>11.3803</v>
      </c>
      <c r="W29" s="133">
        <v>10.254200000000001</v>
      </c>
      <c r="X29" s="133">
        <v>10.519600000000001</v>
      </c>
      <c r="Y29" s="133">
        <v>11.672000000000001</v>
      </c>
      <c r="Z29" s="133">
        <v>3.2298</v>
      </c>
      <c r="AA29" s="133">
        <v>11.335599999999999</v>
      </c>
      <c r="AB29" s="133">
        <v>15.8644</v>
      </c>
      <c r="AC29" s="133">
        <v>6.9404000000000003</v>
      </c>
      <c r="AD29" s="134"/>
      <c r="AE29" s="134"/>
      <c r="AF29" s="134"/>
    </row>
    <row r="30" spans="1:32" hidden="1" outlineLevel="1">
      <c r="A30" s="8">
        <v>41122</v>
      </c>
      <c r="B30" s="133">
        <v>589631.54967374995</v>
      </c>
      <c r="C30" s="133">
        <v>382585.21404892002</v>
      </c>
      <c r="D30" s="133">
        <v>207046.33562483001</v>
      </c>
      <c r="E30" s="133">
        <v>189431.10177601001</v>
      </c>
      <c r="F30" s="133">
        <v>95376.856732090004</v>
      </c>
      <c r="G30" s="133">
        <v>94054.245043920004</v>
      </c>
      <c r="H30" s="133">
        <v>150194.17498626997</v>
      </c>
      <c r="I30" s="133">
        <v>97862.865365310019</v>
      </c>
      <c r="J30" s="133">
        <v>52331.309620960004</v>
      </c>
      <c r="K30" s="133">
        <v>349978.1677855</v>
      </c>
      <c r="L30" s="133">
        <v>182983.64761451998</v>
      </c>
      <c r="M30" s="133">
        <v>166994.52017098002</v>
      </c>
      <c r="N30" s="133">
        <v>15.3986</v>
      </c>
      <c r="O30" s="133">
        <v>19.469200000000001</v>
      </c>
      <c r="P30" s="133">
        <v>19.593399999999999</v>
      </c>
      <c r="Q30" s="133">
        <v>8.5538000000000007</v>
      </c>
      <c r="R30" s="133">
        <v>8.5721000000000007</v>
      </c>
      <c r="S30" s="133">
        <v>27.086500000000001</v>
      </c>
      <c r="T30" s="133">
        <v>27.272600000000001</v>
      </c>
      <c r="U30" s="133">
        <v>25.296800000000001</v>
      </c>
      <c r="V30" s="133">
        <v>11.8504</v>
      </c>
      <c r="W30" s="133">
        <v>11.2172</v>
      </c>
      <c r="X30" s="133">
        <v>12.4064</v>
      </c>
      <c r="Y30" s="133">
        <v>13.5802</v>
      </c>
      <c r="Z30" s="133">
        <v>3.246</v>
      </c>
      <c r="AA30" s="133">
        <v>11.8514</v>
      </c>
      <c r="AB30" s="133">
        <v>16.709599999999998</v>
      </c>
      <c r="AC30" s="133">
        <v>7.0708000000000002</v>
      </c>
      <c r="AD30" s="134"/>
      <c r="AE30" s="134"/>
      <c r="AF30" s="134"/>
    </row>
    <row r="31" spans="1:32" hidden="1" outlineLevel="1">
      <c r="A31" s="8">
        <v>41153</v>
      </c>
      <c r="B31" s="133">
        <v>595393.60229368997</v>
      </c>
      <c r="C31" s="133">
        <v>386594.91689301003</v>
      </c>
      <c r="D31" s="133">
        <v>208798.68540068</v>
      </c>
      <c r="E31" s="133">
        <v>189063.25229378999</v>
      </c>
      <c r="F31" s="133">
        <v>96947.076058449995</v>
      </c>
      <c r="G31" s="133">
        <v>92116.176235339997</v>
      </c>
      <c r="H31" s="133">
        <v>151199.69737291004</v>
      </c>
      <c r="I31" s="133">
        <v>100015.68127385003</v>
      </c>
      <c r="J31" s="133">
        <v>51184.016099059998</v>
      </c>
      <c r="K31" s="133">
        <v>354391.4666610001</v>
      </c>
      <c r="L31" s="133">
        <v>181866.09508901997</v>
      </c>
      <c r="M31" s="133">
        <v>172525.37157198001</v>
      </c>
      <c r="N31" s="133">
        <v>14.901</v>
      </c>
      <c r="O31" s="133">
        <v>18.273700000000002</v>
      </c>
      <c r="P31" s="133">
        <v>17.950199999999999</v>
      </c>
      <c r="Q31" s="133">
        <v>8.3021999999999991</v>
      </c>
      <c r="R31" s="133">
        <v>8.3079999999999998</v>
      </c>
      <c r="S31" s="133">
        <v>27.9863</v>
      </c>
      <c r="T31" s="133">
        <v>28.209599999999998</v>
      </c>
      <c r="U31" s="133">
        <v>27.325800000000001</v>
      </c>
      <c r="V31" s="133">
        <v>11.895799999999999</v>
      </c>
      <c r="W31" s="133">
        <v>11.410399999999999</v>
      </c>
      <c r="X31" s="133">
        <v>11.037599999999999</v>
      </c>
      <c r="Y31" s="133">
        <v>12.084199999999999</v>
      </c>
      <c r="Z31" s="133">
        <v>3.3176000000000001</v>
      </c>
      <c r="AA31" s="133">
        <v>12.0526</v>
      </c>
      <c r="AB31" s="133">
        <v>17.817</v>
      </c>
      <c r="AC31" s="133">
        <v>7.2435999999999998</v>
      </c>
      <c r="AD31" s="134"/>
      <c r="AE31" s="134"/>
      <c r="AF31" s="134"/>
    </row>
    <row r="32" spans="1:32" hidden="1" outlineLevel="1">
      <c r="A32" s="8">
        <v>41183</v>
      </c>
      <c r="B32" s="133">
        <v>601162.43244384998</v>
      </c>
      <c r="C32" s="133">
        <v>389132.16724580002</v>
      </c>
      <c r="D32" s="133">
        <v>212030.26519805001</v>
      </c>
      <c r="E32" s="133">
        <v>190068.41973955001</v>
      </c>
      <c r="F32" s="133">
        <v>99611.81297128</v>
      </c>
      <c r="G32" s="133">
        <v>90456.606768269994</v>
      </c>
      <c r="H32" s="133">
        <v>153519.54436772008</v>
      </c>
      <c r="I32" s="133">
        <v>100400.87918782001</v>
      </c>
      <c r="J32" s="133">
        <v>53118.665179900003</v>
      </c>
      <c r="K32" s="133">
        <v>356078.80583287007</v>
      </c>
      <c r="L32" s="133">
        <v>179110.74106260997</v>
      </c>
      <c r="M32" s="133">
        <v>176968.06477026001</v>
      </c>
      <c r="N32" s="133">
        <v>16.186599999999999</v>
      </c>
      <c r="O32" s="133">
        <v>20.9556</v>
      </c>
      <c r="P32" s="133">
        <v>21.0639</v>
      </c>
      <c r="Q32" s="133">
        <v>8.3567</v>
      </c>
      <c r="R32" s="133">
        <v>8.3684999999999992</v>
      </c>
      <c r="S32" s="133">
        <v>27.969000000000001</v>
      </c>
      <c r="T32" s="133">
        <v>28.492899999999999</v>
      </c>
      <c r="U32" s="133">
        <v>27.889099999999999</v>
      </c>
      <c r="V32" s="133">
        <v>13.4893</v>
      </c>
      <c r="W32" s="133">
        <v>13.501200000000001</v>
      </c>
      <c r="X32" s="133">
        <v>15.4964</v>
      </c>
      <c r="Y32" s="133">
        <v>17.427399999999999</v>
      </c>
      <c r="Z32" s="133">
        <v>3.6294</v>
      </c>
      <c r="AA32" s="133">
        <v>12.592000000000001</v>
      </c>
      <c r="AB32" s="133">
        <v>18.807200000000002</v>
      </c>
      <c r="AC32" s="133">
        <v>7.4776999999999996</v>
      </c>
      <c r="AD32" s="134"/>
      <c r="AE32" s="134"/>
      <c r="AF32" s="134"/>
    </row>
    <row r="33" spans="1:32" hidden="1" outlineLevel="1">
      <c r="A33" s="8">
        <v>41214</v>
      </c>
      <c r="B33" s="133">
        <v>610528.39838097</v>
      </c>
      <c r="C33" s="133">
        <v>390950.59021172998</v>
      </c>
      <c r="D33" s="133">
        <v>219577.80816923999</v>
      </c>
      <c r="E33" s="133">
        <v>188938.71011282</v>
      </c>
      <c r="F33" s="133">
        <v>101328.64399544999</v>
      </c>
      <c r="G33" s="133">
        <v>87610.066117370006</v>
      </c>
      <c r="H33" s="133">
        <v>151726.67853519996</v>
      </c>
      <c r="I33" s="133">
        <v>101568.47832674001</v>
      </c>
      <c r="J33" s="133">
        <v>50158.200208459995</v>
      </c>
      <c r="K33" s="133">
        <v>361752.17053514003</v>
      </c>
      <c r="L33" s="133">
        <v>180591.85698414</v>
      </c>
      <c r="M33" s="133">
        <v>181160.313551</v>
      </c>
      <c r="N33" s="133">
        <v>17.603400000000001</v>
      </c>
      <c r="O33" s="133">
        <v>22.465299999999999</v>
      </c>
      <c r="P33" s="133">
        <v>22.6158</v>
      </c>
      <c r="Q33" s="133">
        <v>8.7829999999999995</v>
      </c>
      <c r="R33" s="133">
        <v>8.8078000000000003</v>
      </c>
      <c r="S33" s="133">
        <v>29.107900000000001</v>
      </c>
      <c r="T33" s="133">
        <v>29.3184</v>
      </c>
      <c r="U33" s="133">
        <v>29.0123</v>
      </c>
      <c r="V33" s="133">
        <v>12.032</v>
      </c>
      <c r="W33" s="133">
        <v>11.6272</v>
      </c>
      <c r="X33" s="133">
        <v>17.1371</v>
      </c>
      <c r="Y33" s="133">
        <v>18.728000000000002</v>
      </c>
      <c r="Z33" s="133">
        <v>3.1044</v>
      </c>
      <c r="AA33" s="133">
        <v>13.153700000000001</v>
      </c>
      <c r="AB33" s="133">
        <v>19.629000000000001</v>
      </c>
      <c r="AC33" s="133">
        <v>7.5148999999999999</v>
      </c>
      <c r="AD33" s="134"/>
      <c r="AE33" s="134"/>
      <c r="AF33" s="134"/>
    </row>
    <row r="34" spans="1:32" hidden="1" outlineLevel="1">
      <c r="A34" s="8">
        <v>41244</v>
      </c>
      <c r="B34" s="133">
        <v>605425.03467742004</v>
      </c>
      <c r="C34" s="133">
        <v>393147.39799196</v>
      </c>
      <c r="D34" s="133">
        <v>212277.63668545999</v>
      </c>
      <c r="E34" s="133">
        <v>187629.27294518001</v>
      </c>
      <c r="F34" s="133">
        <v>102689.66195751</v>
      </c>
      <c r="G34" s="133">
        <v>84939.610987670007</v>
      </c>
      <c r="H34" s="133">
        <v>173319.22252192005</v>
      </c>
      <c r="I34" s="133">
        <v>112643.8473237</v>
      </c>
      <c r="J34" s="133">
        <v>60675.375198220005</v>
      </c>
      <c r="K34" s="133">
        <v>369264.15257233003</v>
      </c>
      <c r="L34" s="133">
        <v>186771.63240707997</v>
      </c>
      <c r="M34" s="133">
        <v>182492.52016525</v>
      </c>
      <c r="N34" s="133">
        <v>14.8096</v>
      </c>
      <c r="O34" s="133">
        <v>17.200199999999999</v>
      </c>
      <c r="P34" s="133">
        <v>16.593800000000002</v>
      </c>
      <c r="Q34" s="133">
        <v>9.3491999999999997</v>
      </c>
      <c r="R34" s="133">
        <v>9.3909000000000002</v>
      </c>
      <c r="S34" s="133">
        <v>27.790600000000001</v>
      </c>
      <c r="T34" s="133">
        <v>27.944600000000001</v>
      </c>
      <c r="U34" s="133">
        <v>26.656600000000001</v>
      </c>
      <c r="V34" s="133">
        <v>11.3558</v>
      </c>
      <c r="W34" s="133">
        <v>10.9306</v>
      </c>
      <c r="X34" s="133">
        <v>9.2597000000000005</v>
      </c>
      <c r="Y34" s="133">
        <v>11.830299999999999</v>
      </c>
      <c r="Z34" s="133">
        <v>1.8857999999999999</v>
      </c>
      <c r="AA34" s="133">
        <v>13.5854</v>
      </c>
      <c r="AB34" s="133">
        <v>19.467600000000001</v>
      </c>
      <c r="AC34" s="133">
        <v>7.4025999999999996</v>
      </c>
      <c r="AD34" s="134"/>
      <c r="AE34" s="134"/>
      <c r="AF34" s="134"/>
    </row>
    <row r="35" spans="1:32" hidden="1" outlineLevel="1">
      <c r="A35" s="8">
        <v>41275</v>
      </c>
      <c r="B35" s="133">
        <v>606946.82086106006</v>
      </c>
      <c r="C35" s="133">
        <v>393150.28435685998</v>
      </c>
      <c r="D35" s="133">
        <v>213796.53650419999</v>
      </c>
      <c r="E35" s="133">
        <v>188269.0879474</v>
      </c>
      <c r="F35" s="133">
        <v>104336.21203330001</v>
      </c>
      <c r="G35" s="133">
        <v>83932.875914100005</v>
      </c>
      <c r="H35" s="133">
        <v>175124.29846096996</v>
      </c>
      <c r="I35" s="133">
        <v>114287.41245445999</v>
      </c>
      <c r="J35" s="133">
        <v>60836.886006509994</v>
      </c>
      <c r="K35" s="133">
        <v>377816.51884768996</v>
      </c>
      <c r="L35" s="133">
        <v>192635.16794809996</v>
      </c>
      <c r="M35" s="133">
        <v>185181.35089959</v>
      </c>
      <c r="N35" s="133">
        <v>13.7677</v>
      </c>
      <c r="O35" s="133">
        <v>16.323499999999999</v>
      </c>
      <c r="P35" s="133">
        <v>15.4032</v>
      </c>
      <c r="Q35" s="133">
        <v>8.9286999999999992</v>
      </c>
      <c r="R35" s="133">
        <v>8.9375999999999998</v>
      </c>
      <c r="S35" s="133">
        <v>27.925699999999999</v>
      </c>
      <c r="T35" s="133">
        <v>28.057400000000001</v>
      </c>
      <c r="U35" s="133">
        <v>26.985600000000002</v>
      </c>
      <c r="V35" s="133">
        <v>10.8743</v>
      </c>
      <c r="W35" s="133">
        <v>10.470599999999999</v>
      </c>
      <c r="X35" s="133">
        <v>7.7473999999999998</v>
      </c>
      <c r="Y35" s="133">
        <v>8.3853000000000009</v>
      </c>
      <c r="Z35" s="133">
        <v>3.2629999999999999</v>
      </c>
      <c r="AA35" s="133">
        <v>14.215</v>
      </c>
      <c r="AB35" s="133">
        <v>19.9527</v>
      </c>
      <c r="AC35" s="133">
        <v>7.3606999999999996</v>
      </c>
      <c r="AD35" s="134"/>
      <c r="AE35" s="134"/>
      <c r="AF35" s="134"/>
    </row>
    <row r="36" spans="1:32" hidden="1" outlineLevel="1">
      <c r="A36" s="8">
        <v>41306</v>
      </c>
      <c r="B36" s="133">
        <v>612640.52881277003</v>
      </c>
      <c r="C36" s="133">
        <v>398209.10585897003</v>
      </c>
      <c r="D36" s="133">
        <v>214431.42295380001</v>
      </c>
      <c r="E36" s="133">
        <v>188218.71779396001</v>
      </c>
      <c r="F36" s="133">
        <v>105231.23140788999</v>
      </c>
      <c r="G36" s="133">
        <v>82987.486386069999</v>
      </c>
      <c r="H36" s="133">
        <v>172900.26536098996</v>
      </c>
      <c r="I36" s="133">
        <v>112369.1999408</v>
      </c>
      <c r="J36" s="133">
        <v>60531.065420190003</v>
      </c>
      <c r="K36" s="133">
        <v>384767.57521123008</v>
      </c>
      <c r="L36" s="133">
        <v>201069.83344529005</v>
      </c>
      <c r="M36" s="133">
        <v>183697.74176593998</v>
      </c>
      <c r="N36" s="133">
        <v>13.1495</v>
      </c>
      <c r="O36" s="133">
        <v>15.397399999999999</v>
      </c>
      <c r="P36" s="133">
        <v>14.459899999999999</v>
      </c>
      <c r="Q36" s="133">
        <v>9.1953999999999994</v>
      </c>
      <c r="R36" s="133">
        <v>9.2114999999999991</v>
      </c>
      <c r="S36" s="133">
        <v>28.951499999999999</v>
      </c>
      <c r="T36" s="133">
        <v>29.093299999999999</v>
      </c>
      <c r="U36" s="133">
        <v>28.446999999999999</v>
      </c>
      <c r="V36" s="133">
        <v>11.7454</v>
      </c>
      <c r="W36" s="133">
        <v>10.5565</v>
      </c>
      <c r="X36" s="133">
        <v>6.3856999999999999</v>
      </c>
      <c r="Y36" s="133">
        <v>6.8921000000000001</v>
      </c>
      <c r="Z36" s="133">
        <v>2.9033000000000002</v>
      </c>
      <c r="AA36" s="133">
        <v>13.4163</v>
      </c>
      <c r="AB36" s="133">
        <v>18.439800000000002</v>
      </c>
      <c r="AC36" s="133">
        <v>7.2282000000000002</v>
      </c>
      <c r="AD36" s="134"/>
      <c r="AE36" s="134"/>
      <c r="AF36" s="134"/>
    </row>
    <row r="37" spans="1:32" hidden="1" outlineLevel="1">
      <c r="A37" s="8">
        <v>41334</v>
      </c>
      <c r="B37" s="133">
        <v>613186.38013913995</v>
      </c>
      <c r="C37" s="133">
        <v>392005.28878330998</v>
      </c>
      <c r="D37" s="133">
        <v>221181.09135582999</v>
      </c>
      <c r="E37" s="133">
        <v>188405.94733159</v>
      </c>
      <c r="F37" s="133">
        <v>106447.87087478</v>
      </c>
      <c r="G37" s="133">
        <v>81958.076456809998</v>
      </c>
      <c r="H37" s="133">
        <v>173262.74269054006</v>
      </c>
      <c r="I37" s="133">
        <v>114181.80233377</v>
      </c>
      <c r="J37" s="133">
        <v>59080.940356769999</v>
      </c>
      <c r="K37" s="133">
        <v>390185.27680947998</v>
      </c>
      <c r="L37" s="133">
        <v>208028.12761377997</v>
      </c>
      <c r="M37" s="133">
        <v>182157.14919570004</v>
      </c>
      <c r="N37" s="133">
        <v>13.5219</v>
      </c>
      <c r="O37" s="133">
        <v>15.505100000000001</v>
      </c>
      <c r="P37" s="133">
        <v>14.6142</v>
      </c>
      <c r="Q37" s="133">
        <v>9.9809999999999999</v>
      </c>
      <c r="R37" s="133">
        <v>9.9857999999999993</v>
      </c>
      <c r="S37" s="133">
        <v>29.851800000000001</v>
      </c>
      <c r="T37" s="133">
        <v>30.054200000000002</v>
      </c>
      <c r="U37" s="133">
        <v>29.018699999999999</v>
      </c>
      <c r="V37" s="133">
        <v>13.012600000000001</v>
      </c>
      <c r="W37" s="133">
        <v>12.977600000000001</v>
      </c>
      <c r="X37" s="133">
        <v>6.1543000000000001</v>
      </c>
      <c r="Y37" s="133">
        <v>6.7812999999999999</v>
      </c>
      <c r="Z37" s="133">
        <v>3.4426000000000001</v>
      </c>
      <c r="AA37" s="133">
        <v>13.054600000000001</v>
      </c>
      <c r="AB37" s="133">
        <v>17.546199999999999</v>
      </c>
      <c r="AC37" s="133">
        <v>6.8766999999999996</v>
      </c>
      <c r="AD37" s="134"/>
      <c r="AE37" s="134"/>
      <c r="AF37" s="134"/>
    </row>
    <row r="38" spans="1:32" hidden="1" outlineLevel="1">
      <c r="A38" s="8">
        <v>41365</v>
      </c>
      <c r="B38" s="133">
        <v>616827.55643394997</v>
      </c>
      <c r="C38" s="133">
        <v>392799.73073139001</v>
      </c>
      <c r="D38" s="133">
        <v>224027.82570255999</v>
      </c>
      <c r="E38" s="133">
        <v>190054.71670998001</v>
      </c>
      <c r="F38" s="133">
        <v>109440.24494357999</v>
      </c>
      <c r="G38" s="133">
        <v>80614.471766400005</v>
      </c>
      <c r="H38" s="133">
        <v>175776.95583613002</v>
      </c>
      <c r="I38" s="133">
        <v>117096.21924987997</v>
      </c>
      <c r="J38" s="133">
        <v>58680.736586250001</v>
      </c>
      <c r="K38" s="133">
        <v>399055.34452651005</v>
      </c>
      <c r="L38" s="133">
        <v>216997.60953497002</v>
      </c>
      <c r="M38" s="133">
        <v>182057.73499154003</v>
      </c>
      <c r="N38" s="133">
        <v>13.010999999999999</v>
      </c>
      <c r="O38" s="133">
        <v>14.6393</v>
      </c>
      <c r="P38" s="133">
        <v>13.8749</v>
      </c>
      <c r="Q38" s="133">
        <v>9.9796999999999993</v>
      </c>
      <c r="R38" s="133">
        <v>10.015499999999999</v>
      </c>
      <c r="S38" s="133">
        <v>29.200099999999999</v>
      </c>
      <c r="T38" s="133">
        <v>29.389399999999998</v>
      </c>
      <c r="U38" s="133">
        <v>27.0593</v>
      </c>
      <c r="V38" s="133">
        <v>12.473599999999999</v>
      </c>
      <c r="W38" s="133">
        <v>12.376099999999999</v>
      </c>
      <c r="X38" s="133">
        <v>6.1784999999999997</v>
      </c>
      <c r="Y38" s="133">
        <v>6.9862000000000002</v>
      </c>
      <c r="Z38" s="133">
        <v>2.73</v>
      </c>
      <c r="AA38" s="133">
        <v>12.9178</v>
      </c>
      <c r="AB38" s="133">
        <v>17.237300000000001</v>
      </c>
      <c r="AC38" s="133">
        <v>6.7920999999999996</v>
      </c>
      <c r="AD38" s="134"/>
      <c r="AE38" s="134"/>
      <c r="AF38" s="134"/>
    </row>
    <row r="39" spans="1:32" hidden="1" outlineLevel="1">
      <c r="A39" s="8">
        <v>41395</v>
      </c>
      <c r="B39" s="133">
        <v>616281.19987582997</v>
      </c>
      <c r="C39" s="133">
        <v>392237.55728975998</v>
      </c>
      <c r="D39" s="133">
        <v>224043.64258607</v>
      </c>
      <c r="E39" s="133">
        <v>190824.43566223001</v>
      </c>
      <c r="F39" s="133">
        <v>111560.0892183</v>
      </c>
      <c r="G39" s="133">
        <v>79264.346443930001</v>
      </c>
      <c r="H39" s="133">
        <v>176234.59671504001</v>
      </c>
      <c r="I39" s="133">
        <v>118225.73225793001</v>
      </c>
      <c r="J39" s="133">
        <v>58008.864457110001</v>
      </c>
      <c r="K39" s="133">
        <v>402598.71294273989</v>
      </c>
      <c r="L39" s="133">
        <v>220554.19758962997</v>
      </c>
      <c r="M39" s="133">
        <v>182044.51535311001</v>
      </c>
      <c r="N39" s="133">
        <v>13.1684</v>
      </c>
      <c r="O39" s="133">
        <v>15.1266</v>
      </c>
      <c r="P39" s="133">
        <v>14.1624</v>
      </c>
      <c r="Q39" s="133">
        <v>9.3412000000000006</v>
      </c>
      <c r="R39" s="133">
        <v>9.3889999999999993</v>
      </c>
      <c r="S39" s="133">
        <v>25.998799999999999</v>
      </c>
      <c r="T39" s="133">
        <v>26.075700000000001</v>
      </c>
      <c r="U39" s="133">
        <v>24.6251</v>
      </c>
      <c r="V39" s="133">
        <v>13.9391</v>
      </c>
      <c r="W39" s="133">
        <v>14.0464</v>
      </c>
      <c r="X39" s="133">
        <v>6.1942000000000004</v>
      </c>
      <c r="Y39" s="133">
        <v>6.5709</v>
      </c>
      <c r="Z39" s="133">
        <v>4.4791999999999996</v>
      </c>
      <c r="AA39" s="133">
        <v>12.660600000000001</v>
      </c>
      <c r="AB39" s="133">
        <v>16.994399999999999</v>
      </c>
      <c r="AC39" s="133">
        <v>6.8251999999999997</v>
      </c>
      <c r="AD39" s="134"/>
      <c r="AE39" s="134"/>
      <c r="AF39" s="134"/>
    </row>
    <row r="40" spans="1:32" hidden="1" outlineLevel="1">
      <c r="A40" s="8">
        <v>41426</v>
      </c>
      <c r="B40" s="133">
        <v>623098.01464552002</v>
      </c>
      <c r="C40" s="133">
        <v>397963.39776548999</v>
      </c>
      <c r="D40" s="133">
        <v>225134.61688002999</v>
      </c>
      <c r="E40" s="133">
        <v>189983.61115414</v>
      </c>
      <c r="F40" s="133">
        <v>112164.29151328999</v>
      </c>
      <c r="G40" s="133">
        <v>77819.319640849993</v>
      </c>
      <c r="H40" s="133">
        <v>170630.08823119002</v>
      </c>
      <c r="I40" s="133">
        <v>114245.88267241999</v>
      </c>
      <c r="J40" s="133">
        <v>56384.205558770002</v>
      </c>
      <c r="K40" s="133">
        <v>414384.42205154995</v>
      </c>
      <c r="L40" s="133">
        <v>231443.83544872995</v>
      </c>
      <c r="M40" s="133">
        <v>182940.58660282003</v>
      </c>
      <c r="N40" s="133">
        <v>12.770899999999999</v>
      </c>
      <c r="O40" s="133">
        <v>14.491899999999999</v>
      </c>
      <c r="P40" s="133">
        <v>13.6875</v>
      </c>
      <c r="Q40" s="133">
        <v>9.8673999999999999</v>
      </c>
      <c r="R40" s="133">
        <v>9.8961000000000006</v>
      </c>
      <c r="S40" s="133">
        <v>27.235700000000001</v>
      </c>
      <c r="T40" s="133">
        <v>27.419799999999999</v>
      </c>
      <c r="U40" s="133">
        <v>27.244299999999999</v>
      </c>
      <c r="V40" s="133">
        <v>13.0665</v>
      </c>
      <c r="W40" s="133">
        <v>13.068</v>
      </c>
      <c r="X40" s="133">
        <v>6.1894999999999998</v>
      </c>
      <c r="Y40" s="133">
        <v>6.6578999999999997</v>
      </c>
      <c r="Z40" s="133">
        <v>4.0884999999999998</v>
      </c>
      <c r="AA40" s="133">
        <v>11.4268</v>
      </c>
      <c r="AB40" s="133">
        <v>15.5421</v>
      </c>
      <c r="AC40" s="133">
        <v>6.2796000000000003</v>
      </c>
      <c r="AD40" s="134"/>
      <c r="AE40" s="134"/>
      <c r="AF40" s="134"/>
    </row>
    <row r="41" spans="1:32" hidden="1" outlineLevel="1">
      <c r="A41" s="8">
        <v>41456</v>
      </c>
      <c r="B41" s="133">
        <v>628187.52155170997</v>
      </c>
      <c r="C41" s="133">
        <v>399491.93463918002</v>
      </c>
      <c r="D41" s="133">
        <v>228695.58691253001</v>
      </c>
      <c r="E41" s="133">
        <v>190785.05832556999</v>
      </c>
      <c r="F41" s="133">
        <v>114646.58356817</v>
      </c>
      <c r="G41" s="133">
        <v>76138.474757400007</v>
      </c>
      <c r="H41" s="133">
        <v>178498.6960419</v>
      </c>
      <c r="I41" s="133">
        <v>120790.19163022001</v>
      </c>
      <c r="J41" s="133">
        <v>57708.504411679998</v>
      </c>
      <c r="K41" s="133">
        <v>418707.98600195011</v>
      </c>
      <c r="L41" s="133">
        <v>234369.23215592001</v>
      </c>
      <c r="M41" s="133">
        <v>184338.75384603004</v>
      </c>
      <c r="N41" s="133">
        <v>12.837300000000001</v>
      </c>
      <c r="O41" s="133">
        <v>14.912100000000001</v>
      </c>
      <c r="P41" s="133">
        <v>14.087300000000001</v>
      </c>
      <c r="Q41" s="133">
        <v>9.3697999999999997</v>
      </c>
      <c r="R41" s="133">
        <v>9.4049999999999994</v>
      </c>
      <c r="S41" s="133">
        <v>27.530899999999999</v>
      </c>
      <c r="T41" s="133">
        <v>27.666799999999999</v>
      </c>
      <c r="U41" s="133">
        <v>27.8734</v>
      </c>
      <c r="V41" s="133">
        <v>13.703900000000001</v>
      </c>
      <c r="W41" s="133">
        <v>13.1569</v>
      </c>
      <c r="X41" s="133">
        <v>5.2442000000000002</v>
      </c>
      <c r="Y41" s="133">
        <v>5.6910999999999996</v>
      </c>
      <c r="Z41" s="133">
        <v>3.3281000000000001</v>
      </c>
      <c r="AA41" s="133">
        <v>11.440099999999999</v>
      </c>
      <c r="AB41" s="133">
        <v>15.530200000000001</v>
      </c>
      <c r="AC41" s="133">
        <v>6.4488000000000003</v>
      </c>
      <c r="AD41" s="134"/>
      <c r="AE41" s="134"/>
      <c r="AF41" s="134"/>
    </row>
    <row r="42" spans="1:32" hidden="1" outlineLevel="1">
      <c r="A42" s="8">
        <v>41487</v>
      </c>
      <c r="B42" s="133">
        <v>635247.58474645996</v>
      </c>
      <c r="C42" s="133">
        <v>405927.34820234001</v>
      </c>
      <c r="D42" s="133">
        <v>229320.23654412001</v>
      </c>
      <c r="E42" s="133">
        <v>192970.18827561001</v>
      </c>
      <c r="F42" s="133">
        <v>117619.92857511</v>
      </c>
      <c r="G42" s="133">
        <v>75350.259700499999</v>
      </c>
      <c r="H42" s="133">
        <v>177899.26172092996</v>
      </c>
      <c r="I42" s="133">
        <v>121502.28885359</v>
      </c>
      <c r="J42" s="133">
        <v>56396.972867340002</v>
      </c>
      <c r="K42" s="133">
        <v>422979.66445584007</v>
      </c>
      <c r="L42" s="133">
        <v>237641.82687294</v>
      </c>
      <c r="M42" s="133">
        <v>185337.83758290001</v>
      </c>
      <c r="N42" s="133">
        <v>12.6204</v>
      </c>
      <c r="O42" s="133">
        <v>14.2797</v>
      </c>
      <c r="P42" s="133">
        <v>13.581</v>
      </c>
      <c r="Q42" s="133">
        <v>9.8181999999999992</v>
      </c>
      <c r="R42" s="133">
        <v>9.8363999999999994</v>
      </c>
      <c r="S42" s="133">
        <v>26.785699999999999</v>
      </c>
      <c r="T42" s="133">
        <v>26.896999999999998</v>
      </c>
      <c r="U42" s="133">
        <v>26.974299999999999</v>
      </c>
      <c r="V42" s="133">
        <v>13.087</v>
      </c>
      <c r="W42" s="133">
        <v>12.775399999999999</v>
      </c>
      <c r="X42" s="133">
        <v>6.0347</v>
      </c>
      <c r="Y42" s="133">
        <v>6.3067000000000002</v>
      </c>
      <c r="Z42" s="133">
        <v>3.4735999999999998</v>
      </c>
      <c r="AA42" s="133">
        <v>11.7521</v>
      </c>
      <c r="AB42" s="133">
        <v>15.6442</v>
      </c>
      <c r="AC42" s="133">
        <v>6.4705000000000004</v>
      </c>
      <c r="AD42" s="134"/>
      <c r="AE42" s="134"/>
      <c r="AF42" s="134"/>
    </row>
    <row r="43" spans="1:32" hidden="1" outlineLevel="1">
      <c r="A43" s="8">
        <v>41518</v>
      </c>
      <c r="B43" s="133">
        <v>647273.88087458001</v>
      </c>
      <c r="C43" s="133">
        <v>416780.16825296002</v>
      </c>
      <c r="D43" s="133">
        <v>230493.71262162001</v>
      </c>
      <c r="E43" s="133">
        <v>193270.27496344</v>
      </c>
      <c r="F43" s="133">
        <v>119708.25433228</v>
      </c>
      <c r="G43" s="133">
        <v>73562.020631160005</v>
      </c>
      <c r="H43" s="133">
        <v>184488.52965036</v>
      </c>
      <c r="I43" s="133">
        <v>125115.48955981</v>
      </c>
      <c r="J43" s="133">
        <v>59373.040090549985</v>
      </c>
      <c r="K43" s="133">
        <v>429599.50984735996</v>
      </c>
      <c r="L43" s="133">
        <v>242608.63880843</v>
      </c>
      <c r="M43" s="133">
        <v>186990.87103893002</v>
      </c>
      <c r="N43" s="133">
        <v>12.842499999999999</v>
      </c>
      <c r="O43" s="133">
        <v>14.3653</v>
      </c>
      <c r="P43" s="133">
        <v>13.6723</v>
      </c>
      <c r="Q43" s="133">
        <v>9.6228999999999996</v>
      </c>
      <c r="R43" s="133">
        <v>9.6465999999999994</v>
      </c>
      <c r="S43" s="133">
        <v>26.049499999999998</v>
      </c>
      <c r="T43" s="133">
        <v>26.444099999999999</v>
      </c>
      <c r="U43" s="133">
        <v>26.7272</v>
      </c>
      <c r="V43" s="133">
        <v>10.706799999999999</v>
      </c>
      <c r="W43" s="133">
        <v>10.335599999999999</v>
      </c>
      <c r="X43" s="133">
        <v>6.5982000000000003</v>
      </c>
      <c r="Y43" s="133">
        <v>6.9355000000000002</v>
      </c>
      <c r="Z43" s="133">
        <v>4.0125999999999999</v>
      </c>
      <c r="AA43" s="133">
        <v>11.7951</v>
      </c>
      <c r="AB43" s="133">
        <v>16.026800000000001</v>
      </c>
      <c r="AC43" s="133">
        <v>6.5187999999999997</v>
      </c>
      <c r="AD43" s="134"/>
      <c r="AE43" s="134"/>
      <c r="AF43" s="134"/>
    </row>
    <row r="44" spans="1:32" hidden="1" outlineLevel="1">
      <c r="A44" s="8">
        <v>41548</v>
      </c>
      <c r="B44" s="133">
        <v>655289.35005309002</v>
      </c>
      <c r="C44" s="133">
        <v>422878.10166198999</v>
      </c>
      <c r="D44" s="133">
        <v>232411.2483911</v>
      </c>
      <c r="E44" s="133">
        <v>194228.04084743999</v>
      </c>
      <c r="F44" s="133">
        <v>121724.2914692</v>
      </c>
      <c r="G44" s="133">
        <v>72503.749378239998</v>
      </c>
      <c r="H44" s="133">
        <v>179631.72389935007</v>
      </c>
      <c r="I44" s="133">
        <v>122811.85997803</v>
      </c>
      <c r="J44" s="133">
        <v>56819.863921320008</v>
      </c>
      <c r="K44" s="133">
        <v>435004.04546326998</v>
      </c>
      <c r="L44" s="133">
        <v>248720.21152213999</v>
      </c>
      <c r="M44" s="133">
        <v>186283.83394112997</v>
      </c>
      <c r="N44" s="133">
        <v>12.8005</v>
      </c>
      <c r="O44" s="133">
        <v>14.429</v>
      </c>
      <c r="P44" s="133">
        <v>14.1145</v>
      </c>
      <c r="Q44" s="133">
        <v>8.9315999999999995</v>
      </c>
      <c r="R44" s="133">
        <v>8.9532000000000007</v>
      </c>
      <c r="S44" s="133">
        <v>26.5639</v>
      </c>
      <c r="T44" s="133">
        <v>26.68</v>
      </c>
      <c r="U44" s="133">
        <v>26.73</v>
      </c>
      <c r="V44" s="133">
        <v>13.7944</v>
      </c>
      <c r="W44" s="133">
        <v>12.8657</v>
      </c>
      <c r="X44" s="133">
        <v>5.7206000000000001</v>
      </c>
      <c r="Y44" s="133">
        <v>6.1071</v>
      </c>
      <c r="Z44" s="133">
        <v>3.8248000000000002</v>
      </c>
      <c r="AA44" s="133">
        <v>12.335599999999999</v>
      </c>
      <c r="AB44" s="133">
        <v>16.1922</v>
      </c>
      <c r="AC44" s="133">
        <v>6.7759999999999998</v>
      </c>
      <c r="AD44" s="134"/>
      <c r="AE44" s="134"/>
      <c r="AF44" s="134"/>
    </row>
    <row r="45" spans="1:32" hidden="1" outlineLevel="1">
      <c r="A45" s="8">
        <v>41579</v>
      </c>
      <c r="B45" s="133">
        <v>669620.60662860004</v>
      </c>
      <c r="C45" s="133">
        <v>436342.35297141998</v>
      </c>
      <c r="D45" s="133">
        <v>233278.25365718</v>
      </c>
      <c r="E45" s="133">
        <v>192729.40015614999</v>
      </c>
      <c r="F45" s="133">
        <v>123109.85768152001</v>
      </c>
      <c r="G45" s="133">
        <v>69619.542474629998</v>
      </c>
      <c r="H45" s="133">
        <v>179590.15803049001</v>
      </c>
      <c r="I45" s="133">
        <v>122303.97823223997</v>
      </c>
      <c r="J45" s="133">
        <v>57286.179798249999</v>
      </c>
      <c r="K45" s="133">
        <v>440143.39587338001</v>
      </c>
      <c r="L45" s="133">
        <v>254597.74009430004</v>
      </c>
      <c r="M45" s="133">
        <v>185545.65577908</v>
      </c>
      <c r="N45" s="133">
        <v>13.989100000000001</v>
      </c>
      <c r="O45" s="133">
        <v>15.9773</v>
      </c>
      <c r="P45" s="133">
        <v>15.7784</v>
      </c>
      <c r="Q45" s="133">
        <v>8.6725999999999992</v>
      </c>
      <c r="R45" s="133">
        <v>8.6974999999999998</v>
      </c>
      <c r="S45" s="133">
        <v>27.735900000000001</v>
      </c>
      <c r="T45" s="133">
        <v>27.863800000000001</v>
      </c>
      <c r="U45" s="133">
        <v>28.322500000000002</v>
      </c>
      <c r="V45" s="133">
        <v>10.3514</v>
      </c>
      <c r="W45" s="133">
        <v>10.094900000000001</v>
      </c>
      <c r="X45" s="133">
        <v>6.3307000000000002</v>
      </c>
      <c r="Y45" s="133">
        <v>6.5606999999999998</v>
      </c>
      <c r="Z45" s="133">
        <v>4.6372</v>
      </c>
      <c r="AA45" s="133">
        <v>12.0067</v>
      </c>
      <c r="AB45" s="133">
        <v>16.196899999999999</v>
      </c>
      <c r="AC45" s="133">
        <v>6.5354000000000001</v>
      </c>
      <c r="AD45" s="134"/>
      <c r="AE45" s="134"/>
      <c r="AF45" s="134"/>
    </row>
    <row r="46" spans="1:32" hidden="1" outlineLevel="1">
      <c r="A46" s="8">
        <v>41609</v>
      </c>
      <c r="B46" s="133">
        <v>691902.84164614999</v>
      </c>
      <c r="C46" s="133">
        <v>454214.57989699999</v>
      </c>
      <c r="D46" s="133">
        <v>237688.26174915</v>
      </c>
      <c r="E46" s="133">
        <v>193529.08842438</v>
      </c>
      <c r="F46" s="133">
        <v>125681.01846707</v>
      </c>
      <c r="G46" s="133">
        <v>67848.069957309999</v>
      </c>
      <c r="H46" s="133">
        <v>195159.68340818991</v>
      </c>
      <c r="I46" s="133">
        <v>138241.56196188999</v>
      </c>
      <c r="J46" s="133">
        <v>56918.121446299992</v>
      </c>
      <c r="K46" s="133">
        <v>441951.18552858994</v>
      </c>
      <c r="L46" s="133">
        <v>257828.95895524003</v>
      </c>
      <c r="M46" s="133">
        <v>184122.22657334997</v>
      </c>
      <c r="N46" s="133">
        <v>14.1279</v>
      </c>
      <c r="O46" s="133">
        <v>16.8398</v>
      </c>
      <c r="P46" s="133">
        <v>16.585899999999999</v>
      </c>
      <c r="Q46" s="133">
        <v>8.8026999999999997</v>
      </c>
      <c r="R46" s="133">
        <v>8.8274000000000008</v>
      </c>
      <c r="S46" s="133">
        <v>25.959900000000001</v>
      </c>
      <c r="T46" s="133">
        <v>26.0929</v>
      </c>
      <c r="U46" s="133">
        <v>25.860499999999998</v>
      </c>
      <c r="V46" s="133">
        <v>11.7408</v>
      </c>
      <c r="W46" s="133">
        <v>11.6516</v>
      </c>
      <c r="X46" s="133">
        <v>9.8370999999999995</v>
      </c>
      <c r="Y46" s="133">
        <v>10.552099999999999</v>
      </c>
      <c r="Z46" s="133">
        <v>4.6047000000000002</v>
      </c>
      <c r="AA46" s="133">
        <v>12.7818</v>
      </c>
      <c r="AB46" s="133">
        <v>17.484999999999999</v>
      </c>
      <c r="AC46" s="133">
        <v>6.9846000000000004</v>
      </c>
      <c r="AD46" s="134"/>
      <c r="AE46" s="134"/>
      <c r="AF46" s="134"/>
    </row>
    <row r="47" spans="1:32" hidden="1" outlineLevel="1">
      <c r="A47" s="8">
        <v>41640</v>
      </c>
      <c r="B47" s="133">
        <v>684194.24848784006</v>
      </c>
      <c r="C47" s="133">
        <v>451304.41446566</v>
      </c>
      <c r="D47" s="133">
        <v>232889.83402218</v>
      </c>
      <c r="E47" s="133">
        <v>192479.22731011</v>
      </c>
      <c r="F47" s="133">
        <v>125879.8528642</v>
      </c>
      <c r="G47" s="133">
        <v>66599.374445909998</v>
      </c>
      <c r="H47" s="133">
        <v>186537.33097599997</v>
      </c>
      <c r="I47" s="133">
        <v>131169.58961403003</v>
      </c>
      <c r="J47" s="133">
        <v>55367.741361970002</v>
      </c>
      <c r="K47" s="133">
        <v>437561.73881755007</v>
      </c>
      <c r="L47" s="133">
        <v>256361.44520234002</v>
      </c>
      <c r="M47" s="133">
        <v>181200.29361520999</v>
      </c>
      <c r="N47" s="133">
        <v>12.924300000000001</v>
      </c>
      <c r="O47" s="133">
        <v>14.3886</v>
      </c>
      <c r="P47" s="133">
        <v>13.833500000000001</v>
      </c>
      <c r="Q47" s="133">
        <v>8.5891999999999999</v>
      </c>
      <c r="R47" s="133">
        <v>8.6309000000000005</v>
      </c>
      <c r="S47" s="133">
        <v>26.7258</v>
      </c>
      <c r="T47" s="133">
        <v>26.795500000000001</v>
      </c>
      <c r="U47" s="133">
        <v>26.903600000000001</v>
      </c>
      <c r="V47" s="133">
        <v>10.628500000000001</v>
      </c>
      <c r="W47" s="133">
        <v>9.6319999999999997</v>
      </c>
      <c r="X47" s="133">
        <v>8.1034000000000006</v>
      </c>
      <c r="Y47" s="133">
        <v>8.7735000000000003</v>
      </c>
      <c r="Z47" s="133">
        <v>3.8336000000000001</v>
      </c>
      <c r="AA47" s="133">
        <v>12.978199999999999</v>
      </c>
      <c r="AB47" s="133">
        <v>17.321400000000001</v>
      </c>
      <c r="AC47" s="133">
        <v>6.8570000000000002</v>
      </c>
      <c r="AD47" s="134"/>
      <c r="AE47" s="134"/>
      <c r="AF47" s="134"/>
    </row>
    <row r="48" spans="1:32" hidden="1" outlineLevel="1">
      <c r="A48" s="8">
        <v>41671</v>
      </c>
      <c r="B48" s="133">
        <v>740093.99047296995</v>
      </c>
      <c r="C48" s="133">
        <v>440829.89599271002</v>
      </c>
      <c r="D48" s="133">
        <v>299264.09448025998</v>
      </c>
      <c r="E48" s="133">
        <v>208613.27761277001</v>
      </c>
      <c r="F48" s="133">
        <v>126880.04822565</v>
      </c>
      <c r="G48" s="133">
        <v>81733.229387119994</v>
      </c>
      <c r="H48" s="133">
        <v>197129.93176649002</v>
      </c>
      <c r="I48" s="133">
        <v>130705.30002348003</v>
      </c>
      <c r="J48" s="133">
        <v>66424.631743010003</v>
      </c>
      <c r="K48" s="133">
        <v>449027.87247846008</v>
      </c>
      <c r="L48" s="133">
        <v>236817.91992394999</v>
      </c>
      <c r="M48" s="133">
        <v>212209.95255451003</v>
      </c>
      <c r="N48" s="133">
        <v>15.232100000000001</v>
      </c>
      <c r="O48" s="133">
        <v>18.9772</v>
      </c>
      <c r="P48" s="133">
        <v>19.2087</v>
      </c>
      <c r="Q48" s="133">
        <v>8.9741999999999997</v>
      </c>
      <c r="R48" s="133">
        <v>8.9821000000000009</v>
      </c>
      <c r="S48" s="133">
        <v>28.5852</v>
      </c>
      <c r="T48" s="133">
        <v>28.669799999999999</v>
      </c>
      <c r="U48" s="133">
        <v>28.838999999999999</v>
      </c>
      <c r="V48" s="133">
        <v>13.9701</v>
      </c>
      <c r="W48" s="133">
        <v>10.192</v>
      </c>
      <c r="X48" s="133">
        <v>11.6007</v>
      </c>
      <c r="Y48" s="133">
        <v>12.8248</v>
      </c>
      <c r="Z48" s="133">
        <v>4.5644999999999998</v>
      </c>
      <c r="AA48" s="133">
        <v>12.2981</v>
      </c>
      <c r="AB48" s="133">
        <v>17.236999999999998</v>
      </c>
      <c r="AC48" s="133">
        <v>7.0368000000000004</v>
      </c>
      <c r="AD48" s="134"/>
      <c r="AE48" s="134"/>
      <c r="AF48" s="134"/>
    </row>
    <row r="49" spans="1:32" hidden="1" outlineLevel="1">
      <c r="A49" s="8">
        <v>41699</v>
      </c>
      <c r="B49" s="133">
        <v>761498.15030583995</v>
      </c>
      <c r="C49" s="133">
        <v>436572.54262056999</v>
      </c>
      <c r="D49" s="133">
        <v>324925.60768527002</v>
      </c>
      <c r="E49" s="133">
        <v>212965.36353812</v>
      </c>
      <c r="F49" s="133">
        <v>125107.55669754</v>
      </c>
      <c r="G49" s="133">
        <v>87857.80684058</v>
      </c>
      <c r="H49" s="133">
        <v>194056.02284381993</v>
      </c>
      <c r="I49" s="133">
        <v>127555.35921602999</v>
      </c>
      <c r="J49" s="133">
        <v>66500.663627789996</v>
      </c>
      <c r="K49" s="133">
        <v>442726.87010608992</v>
      </c>
      <c r="L49" s="133">
        <v>224532.97849349998</v>
      </c>
      <c r="M49" s="133">
        <v>218193.89161259</v>
      </c>
      <c r="N49" s="133">
        <v>15.594900000000001</v>
      </c>
      <c r="O49" s="133">
        <v>19.065300000000001</v>
      </c>
      <c r="P49" s="133">
        <v>19.223500000000001</v>
      </c>
      <c r="Q49" s="133">
        <v>8.5843000000000007</v>
      </c>
      <c r="R49" s="133">
        <v>8.6042000000000005</v>
      </c>
      <c r="S49" s="133">
        <v>27.5245</v>
      </c>
      <c r="T49" s="133">
        <v>27.589300000000001</v>
      </c>
      <c r="U49" s="133">
        <v>27.939699999999998</v>
      </c>
      <c r="V49" s="133">
        <v>14.462400000000001</v>
      </c>
      <c r="W49" s="133">
        <v>12.0914</v>
      </c>
      <c r="X49" s="133">
        <v>8.8165999999999993</v>
      </c>
      <c r="Y49" s="133">
        <v>9.4392999999999994</v>
      </c>
      <c r="Z49" s="133">
        <v>4.5186000000000002</v>
      </c>
      <c r="AA49" s="133">
        <v>13.5875</v>
      </c>
      <c r="AB49" s="133">
        <v>18.4207</v>
      </c>
      <c r="AC49" s="133">
        <v>7.5632000000000001</v>
      </c>
      <c r="AD49" s="134"/>
      <c r="AE49" s="134"/>
      <c r="AF49" s="134"/>
    </row>
    <row r="50" spans="1:32" hidden="1" outlineLevel="1">
      <c r="A50" s="8">
        <v>41730</v>
      </c>
      <c r="B50" s="133">
        <v>769631.56897188001</v>
      </c>
      <c r="C50" s="133">
        <v>435146.42002363002</v>
      </c>
      <c r="D50" s="133">
        <v>334485.14894824999</v>
      </c>
      <c r="E50" s="133">
        <v>213379.18544698</v>
      </c>
      <c r="F50" s="133">
        <v>123833.06569115</v>
      </c>
      <c r="G50" s="133">
        <v>89546.119755830005</v>
      </c>
      <c r="H50" s="133">
        <v>196364.07765344999</v>
      </c>
      <c r="I50" s="133">
        <v>128556.72852366</v>
      </c>
      <c r="J50" s="133">
        <v>67807.349129790004</v>
      </c>
      <c r="K50" s="133">
        <v>440533.5185262899</v>
      </c>
      <c r="L50" s="133">
        <v>224482.76547352999</v>
      </c>
      <c r="M50" s="133">
        <v>216050.75305276</v>
      </c>
      <c r="N50" s="133">
        <v>14.5444</v>
      </c>
      <c r="O50" s="133">
        <v>17.055</v>
      </c>
      <c r="P50" s="133">
        <v>17.0062</v>
      </c>
      <c r="Q50" s="133">
        <v>9.5132999999999992</v>
      </c>
      <c r="R50" s="133">
        <v>9.5436999999999994</v>
      </c>
      <c r="S50" s="133">
        <v>25.810600000000001</v>
      </c>
      <c r="T50" s="133">
        <v>26.464200000000002</v>
      </c>
      <c r="U50" s="133">
        <v>25.8856</v>
      </c>
      <c r="V50" s="133">
        <v>10.213800000000001</v>
      </c>
      <c r="W50" s="133">
        <v>9.6127000000000002</v>
      </c>
      <c r="X50" s="133">
        <v>8.5684000000000005</v>
      </c>
      <c r="Y50" s="133">
        <v>9.6415000000000006</v>
      </c>
      <c r="Z50" s="133">
        <v>4.4885000000000002</v>
      </c>
      <c r="AA50" s="133">
        <v>13.803900000000001</v>
      </c>
      <c r="AB50" s="133">
        <v>19.0916</v>
      </c>
      <c r="AC50" s="133">
        <v>7.8631000000000002</v>
      </c>
      <c r="AD50" s="134"/>
      <c r="AE50" s="134"/>
      <c r="AF50" s="134"/>
    </row>
    <row r="51" spans="1:32" hidden="1" outlineLevel="1">
      <c r="A51" s="8">
        <v>41760</v>
      </c>
      <c r="B51" s="133">
        <v>768214.03510823997</v>
      </c>
      <c r="C51" s="133">
        <v>428301.58147460001</v>
      </c>
      <c r="D51" s="133">
        <v>339912.45363364002</v>
      </c>
      <c r="E51" s="133">
        <v>211828.44217867</v>
      </c>
      <c r="F51" s="133">
        <v>120628.748439</v>
      </c>
      <c r="G51" s="133">
        <v>91199.693739669994</v>
      </c>
      <c r="H51" s="133">
        <v>199787.18565281999</v>
      </c>
      <c r="I51" s="133">
        <v>131515.93488643001</v>
      </c>
      <c r="J51" s="133">
        <v>68271.250766390003</v>
      </c>
      <c r="K51" s="133">
        <v>428613.16888368007</v>
      </c>
      <c r="L51" s="133">
        <v>218553.01366952001</v>
      </c>
      <c r="M51" s="133">
        <v>210060.15521415998</v>
      </c>
      <c r="N51" s="133">
        <v>14.5321</v>
      </c>
      <c r="O51" s="133">
        <v>17.589600000000001</v>
      </c>
      <c r="P51" s="133">
        <v>17.101099999999999</v>
      </c>
      <c r="Q51" s="133">
        <v>9.1713000000000005</v>
      </c>
      <c r="R51" s="133">
        <v>9.1874000000000002</v>
      </c>
      <c r="S51" s="133">
        <v>26.916499999999999</v>
      </c>
      <c r="T51" s="133">
        <v>27.030899999999999</v>
      </c>
      <c r="U51" s="133">
        <v>26.635200000000001</v>
      </c>
      <c r="V51" s="133">
        <v>12.528</v>
      </c>
      <c r="W51" s="133">
        <v>11.262600000000001</v>
      </c>
      <c r="X51" s="133">
        <v>8.7936999999999994</v>
      </c>
      <c r="Y51" s="133">
        <v>9.7447999999999997</v>
      </c>
      <c r="Z51" s="133">
        <v>4.8051000000000004</v>
      </c>
      <c r="AA51" s="133">
        <v>14.019500000000001</v>
      </c>
      <c r="AB51" s="133">
        <v>18.944099999999999</v>
      </c>
      <c r="AC51" s="133">
        <v>7.9867999999999997</v>
      </c>
      <c r="AD51" s="134"/>
      <c r="AE51" s="134"/>
      <c r="AF51" s="134"/>
    </row>
    <row r="52" spans="1:32" hidden="1" outlineLevel="1">
      <c r="A52" s="8">
        <v>41791</v>
      </c>
      <c r="B52" s="133">
        <v>747574.67594224995</v>
      </c>
      <c r="C52" s="133">
        <v>415860.67624554998</v>
      </c>
      <c r="D52" s="133">
        <v>331713.99969670002</v>
      </c>
      <c r="E52" s="133">
        <v>205154.28762875</v>
      </c>
      <c r="F52" s="133">
        <v>118767.32617502</v>
      </c>
      <c r="G52" s="133">
        <v>86386.961453729993</v>
      </c>
      <c r="H52" s="133">
        <v>192982.20653174998</v>
      </c>
      <c r="I52" s="133">
        <v>124250.43384575001</v>
      </c>
      <c r="J52" s="133">
        <v>68731.772685999997</v>
      </c>
      <c r="K52" s="133">
        <v>427801.59001057001</v>
      </c>
      <c r="L52" s="133">
        <v>226226.91619243997</v>
      </c>
      <c r="M52" s="133">
        <v>201574.67381812999</v>
      </c>
      <c r="N52" s="133">
        <v>14.2408</v>
      </c>
      <c r="O52" s="133">
        <v>17.056799999999999</v>
      </c>
      <c r="P52" s="133">
        <v>16.660900000000002</v>
      </c>
      <c r="Q52" s="133">
        <v>9.5276999999999994</v>
      </c>
      <c r="R52" s="133">
        <v>9.5525000000000002</v>
      </c>
      <c r="S52" s="133">
        <v>22.9651</v>
      </c>
      <c r="T52" s="133">
        <v>23.047999999999998</v>
      </c>
      <c r="U52" s="133">
        <v>21.717199999999998</v>
      </c>
      <c r="V52" s="133">
        <v>12.789099999999999</v>
      </c>
      <c r="W52" s="133">
        <v>12.088800000000001</v>
      </c>
      <c r="X52" s="133">
        <v>8.9596999999999998</v>
      </c>
      <c r="Y52" s="133">
        <v>9.9164999999999992</v>
      </c>
      <c r="Z52" s="133">
        <v>5.1832000000000003</v>
      </c>
      <c r="AA52" s="133">
        <v>14.145300000000001</v>
      </c>
      <c r="AB52" s="133">
        <v>18.93</v>
      </c>
      <c r="AC52" s="133">
        <v>8.1380999999999997</v>
      </c>
      <c r="AD52" s="134"/>
      <c r="AE52" s="134"/>
      <c r="AF52" s="134"/>
    </row>
    <row r="53" spans="1:32" hidden="1" outlineLevel="1">
      <c r="A53" s="8">
        <v>41821</v>
      </c>
      <c r="B53" s="133">
        <v>748115.96045560995</v>
      </c>
      <c r="C53" s="133">
        <v>412646.40045978001</v>
      </c>
      <c r="D53" s="133">
        <v>335469.55999583</v>
      </c>
      <c r="E53" s="133">
        <v>204652.17070717001</v>
      </c>
      <c r="F53" s="133">
        <v>117507.61797743</v>
      </c>
      <c r="G53" s="133">
        <v>87144.552729739997</v>
      </c>
      <c r="H53" s="133">
        <v>194761.22011708</v>
      </c>
      <c r="I53" s="133">
        <v>126229.71580313001</v>
      </c>
      <c r="J53" s="133">
        <v>68531.504313949976</v>
      </c>
      <c r="K53" s="133">
        <v>425138.37270084006</v>
      </c>
      <c r="L53" s="133">
        <v>225060.08451161004</v>
      </c>
      <c r="M53" s="133">
        <v>200078.28818922996</v>
      </c>
      <c r="N53" s="133">
        <v>13.598699999999999</v>
      </c>
      <c r="O53" s="133">
        <v>15.788399999999999</v>
      </c>
      <c r="P53" s="133">
        <v>15.360200000000001</v>
      </c>
      <c r="Q53" s="133">
        <v>8.9351000000000003</v>
      </c>
      <c r="R53" s="133">
        <v>8.9709000000000003</v>
      </c>
      <c r="S53" s="133">
        <v>23.752099999999999</v>
      </c>
      <c r="T53" s="133">
        <v>23.810500000000001</v>
      </c>
      <c r="U53" s="133">
        <v>22.389299999999999</v>
      </c>
      <c r="V53" s="133">
        <v>11.9795</v>
      </c>
      <c r="W53" s="133">
        <v>7.2382999999999997</v>
      </c>
      <c r="X53" s="133">
        <v>8.0687999999999995</v>
      </c>
      <c r="Y53" s="133">
        <v>8.8427000000000007</v>
      </c>
      <c r="Z53" s="133">
        <v>4.7405999999999997</v>
      </c>
      <c r="AA53" s="133">
        <v>13.8139</v>
      </c>
      <c r="AB53" s="133">
        <v>18.695900000000002</v>
      </c>
      <c r="AC53" s="133">
        <v>7.8018999999999998</v>
      </c>
      <c r="AD53" s="134"/>
      <c r="AE53" s="134"/>
      <c r="AF53" s="134"/>
    </row>
    <row r="54" spans="1:32" hidden="1" outlineLevel="1">
      <c r="A54" s="8">
        <v>41852</v>
      </c>
      <c r="B54" s="133">
        <v>782932.26541234995</v>
      </c>
      <c r="C54" s="133">
        <v>413391.82767337002</v>
      </c>
      <c r="D54" s="133">
        <v>369540.43773897999</v>
      </c>
      <c r="E54" s="133">
        <v>215109.20412422001</v>
      </c>
      <c r="F54" s="133">
        <v>117301.45970485</v>
      </c>
      <c r="G54" s="133">
        <v>97807.744419370007</v>
      </c>
      <c r="H54" s="133">
        <v>206867.54556841002</v>
      </c>
      <c r="I54" s="133">
        <v>131614.66462302001</v>
      </c>
      <c r="J54" s="133">
        <v>75252.880945390003</v>
      </c>
      <c r="K54" s="133">
        <v>438263.67022214999</v>
      </c>
      <c r="L54" s="133">
        <v>220980.5382979</v>
      </c>
      <c r="M54" s="133">
        <v>217283.13192425002</v>
      </c>
      <c r="N54" s="133">
        <v>13.3079</v>
      </c>
      <c r="O54" s="133">
        <v>16.337199999999999</v>
      </c>
      <c r="P54" s="133">
        <v>15.598800000000001</v>
      </c>
      <c r="Q54" s="133">
        <v>8.9481000000000002</v>
      </c>
      <c r="R54" s="133">
        <v>8.9619</v>
      </c>
      <c r="S54" s="133">
        <v>28.683800000000002</v>
      </c>
      <c r="T54" s="133">
        <v>28.781400000000001</v>
      </c>
      <c r="U54" s="133">
        <v>29.619</v>
      </c>
      <c r="V54" s="133">
        <v>15.5967</v>
      </c>
      <c r="W54" s="133">
        <v>10.3742</v>
      </c>
      <c r="X54" s="133">
        <v>7.8148999999999997</v>
      </c>
      <c r="Y54" s="133">
        <v>8.6056000000000008</v>
      </c>
      <c r="Z54" s="133">
        <v>3.9119999999999999</v>
      </c>
      <c r="AA54" s="133">
        <v>13.0829</v>
      </c>
      <c r="AB54" s="133">
        <v>18.290299999999998</v>
      </c>
      <c r="AC54" s="133">
        <v>7.8259999999999996</v>
      </c>
      <c r="AD54" s="134"/>
      <c r="AE54" s="134"/>
      <c r="AF54" s="134"/>
    </row>
    <row r="55" spans="1:32" hidden="1" outlineLevel="1" collapsed="1">
      <c r="A55" s="8">
        <v>41883</v>
      </c>
      <c r="B55" s="133">
        <v>756858.02188717003</v>
      </c>
      <c r="C55" s="133">
        <v>413282.60604293999</v>
      </c>
      <c r="D55" s="133">
        <v>343575.41584422998</v>
      </c>
      <c r="E55" s="133">
        <v>207799.35824261</v>
      </c>
      <c r="F55" s="133">
        <v>116562.98607557001</v>
      </c>
      <c r="G55" s="133">
        <v>91236.372167039997</v>
      </c>
      <c r="H55" s="133">
        <v>218295.42600474009</v>
      </c>
      <c r="I55" s="133">
        <v>149706.53576759002</v>
      </c>
      <c r="J55" s="133">
        <v>68588.890237150001</v>
      </c>
      <c r="K55" s="133">
        <v>410029.48555735016</v>
      </c>
      <c r="L55" s="133">
        <v>212693.25209957996</v>
      </c>
      <c r="M55" s="133">
        <v>197336.23345776999</v>
      </c>
      <c r="N55" s="133">
        <v>14.5792</v>
      </c>
      <c r="O55" s="133">
        <v>16.011600000000001</v>
      </c>
      <c r="P55" s="133">
        <v>15.3141</v>
      </c>
      <c r="Q55" s="133">
        <v>9.4710999999999999</v>
      </c>
      <c r="R55" s="133">
        <v>9.5142000000000007</v>
      </c>
      <c r="S55" s="133">
        <v>28.116800000000001</v>
      </c>
      <c r="T55" s="133">
        <v>28.197500000000002</v>
      </c>
      <c r="U55" s="133">
        <v>28.9649</v>
      </c>
      <c r="V55" s="133">
        <v>14.887600000000001</v>
      </c>
      <c r="W55" s="133">
        <v>9.8297000000000008</v>
      </c>
      <c r="X55" s="133">
        <v>7.8879999999999999</v>
      </c>
      <c r="Y55" s="133">
        <v>8.2448999999999995</v>
      </c>
      <c r="Z55" s="133">
        <v>5.6026999999999996</v>
      </c>
      <c r="AA55" s="133">
        <v>12.670500000000001</v>
      </c>
      <c r="AB55" s="133">
        <v>18.354900000000001</v>
      </c>
      <c r="AC55" s="133">
        <v>7.62</v>
      </c>
      <c r="AD55" s="134"/>
      <c r="AE55" s="134"/>
      <c r="AF55" s="134"/>
    </row>
    <row r="56" spans="1:32" hidden="1" outlineLevel="1" collapsed="1">
      <c r="A56" s="8">
        <v>41913</v>
      </c>
      <c r="B56" s="133">
        <v>752455.44743189996</v>
      </c>
      <c r="C56" s="133">
        <v>416000.49463949999</v>
      </c>
      <c r="D56" s="133">
        <v>336454.95279240003</v>
      </c>
      <c r="E56" s="133">
        <v>204818.69370336001</v>
      </c>
      <c r="F56" s="133">
        <v>115145.76556928</v>
      </c>
      <c r="G56" s="133">
        <v>89672.928134079993</v>
      </c>
      <c r="H56" s="133">
        <v>200774.43128047002</v>
      </c>
      <c r="I56" s="133">
        <v>131258.16505185998</v>
      </c>
      <c r="J56" s="133">
        <v>69516.266228609995</v>
      </c>
      <c r="K56" s="133">
        <v>401547.78789000993</v>
      </c>
      <c r="L56" s="133">
        <v>210425.51910591999</v>
      </c>
      <c r="M56" s="133">
        <v>191122.26878409</v>
      </c>
      <c r="N56" s="133">
        <v>13.597799999999999</v>
      </c>
      <c r="O56" s="133">
        <v>15.948600000000001</v>
      </c>
      <c r="P56" s="133">
        <v>15.5411</v>
      </c>
      <c r="Q56" s="133">
        <v>8.8154000000000003</v>
      </c>
      <c r="R56" s="133">
        <v>8.8255999999999997</v>
      </c>
      <c r="S56" s="133">
        <v>28.2559</v>
      </c>
      <c r="T56" s="133">
        <v>28.3901</v>
      </c>
      <c r="U56" s="133">
        <v>29.498799999999999</v>
      </c>
      <c r="V56" s="133">
        <v>19.310400000000001</v>
      </c>
      <c r="W56" s="133">
        <v>13.253</v>
      </c>
      <c r="X56" s="133">
        <v>7.9157000000000002</v>
      </c>
      <c r="Y56" s="133">
        <v>8.4986999999999995</v>
      </c>
      <c r="Z56" s="133">
        <v>4.3170999999999999</v>
      </c>
      <c r="AA56" s="133">
        <v>13.2418</v>
      </c>
      <c r="AB56" s="133">
        <v>18.295300000000001</v>
      </c>
      <c r="AC56" s="133">
        <v>7.9077999999999999</v>
      </c>
      <c r="AD56" s="134"/>
      <c r="AE56" s="134"/>
      <c r="AF56" s="134"/>
    </row>
    <row r="57" spans="1:32" hidden="1" outlineLevel="1" collapsed="1">
      <c r="A57" s="8">
        <v>41944</v>
      </c>
      <c r="B57" s="133">
        <v>769413.75686273002</v>
      </c>
      <c r="C57" s="133">
        <v>409805.49628447997</v>
      </c>
      <c r="D57" s="133">
        <v>359608.26057824999</v>
      </c>
      <c r="E57" s="133">
        <v>211621.22735808999</v>
      </c>
      <c r="F57" s="133">
        <v>112271.05244143</v>
      </c>
      <c r="G57" s="133">
        <v>99350.174916660006</v>
      </c>
      <c r="H57" s="133">
        <v>207926.58440129008</v>
      </c>
      <c r="I57" s="133">
        <v>129137.48322984998</v>
      </c>
      <c r="J57" s="133">
        <v>78789.101171440008</v>
      </c>
      <c r="K57" s="133">
        <v>419473.41178976005</v>
      </c>
      <c r="L57" s="133">
        <v>206035.81147339998</v>
      </c>
      <c r="M57" s="133">
        <v>213437.60031635995</v>
      </c>
      <c r="N57" s="133">
        <v>14.153700000000001</v>
      </c>
      <c r="O57" s="133">
        <v>16.653700000000001</v>
      </c>
      <c r="P57" s="133">
        <v>16.040400000000002</v>
      </c>
      <c r="Q57" s="133">
        <v>8.4643999999999995</v>
      </c>
      <c r="R57" s="133">
        <v>8.4797999999999991</v>
      </c>
      <c r="S57" s="133">
        <v>27.833200000000001</v>
      </c>
      <c r="T57" s="133">
        <v>28.1295</v>
      </c>
      <c r="U57" s="133">
        <v>28.848700000000001</v>
      </c>
      <c r="V57" s="133">
        <v>10.8833</v>
      </c>
      <c r="W57" s="133">
        <v>6.8723000000000001</v>
      </c>
      <c r="X57" s="133">
        <v>7.8320999999999996</v>
      </c>
      <c r="Y57" s="133">
        <v>8.1936999999999998</v>
      </c>
      <c r="Z57" s="133">
        <v>5.6669999999999998</v>
      </c>
      <c r="AA57" s="133">
        <v>12.753500000000001</v>
      </c>
      <c r="AB57" s="133">
        <v>18.613499999999998</v>
      </c>
      <c r="AC57" s="133">
        <v>7.7567000000000004</v>
      </c>
      <c r="AD57" s="134"/>
      <c r="AE57" s="134"/>
      <c r="AF57" s="134"/>
    </row>
    <row r="58" spans="1:32" hidden="1" outlineLevel="1" collapsed="1">
      <c r="A58" s="8">
        <v>41974</v>
      </c>
      <c r="B58" s="133">
        <v>778840.96029554005</v>
      </c>
      <c r="C58" s="133">
        <v>412939.27281390002</v>
      </c>
      <c r="D58" s="133">
        <v>365901.68748164002</v>
      </c>
      <c r="E58" s="133">
        <v>211214.97879940001</v>
      </c>
      <c r="F58" s="133">
        <v>110074.94183505001</v>
      </c>
      <c r="G58" s="133">
        <v>101140.03696435</v>
      </c>
      <c r="H58" s="133">
        <v>218724.39275888001</v>
      </c>
      <c r="I58" s="133">
        <v>136722.04662949999</v>
      </c>
      <c r="J58" s="133">
        <v>82002.346129380006</v>
      </c>
      <c r="K58" s="133">
        <v>418134.5514663299</v>
      </c>
      <c r="L58" s="133">
        <v>200859.34588110002</v>
      </c>
      <c r="M58" s="133">
        <v>217275.20558523003</v>
      </c>
      <c r="N58" s="133">
        <v>14.5284</v>
      </c>
      <c r="O58" s="133">
        <v>16.8644</v>
      </c>
      <c r="P58" s="133">
        <v>16.497900000000001</v>
      </c>
      <c r="Q58" s="133">
        <v>9.1495999999999995</v>
      </c>
      <c r="R58" s="133">
        <v>9.1766000000000005</v>
      </c>
      <c r="S58" s="133">
        <v>27.876300000000001</v>
      </c>
      <c r="T58" s="133">
        <v>27.947299999999998</v>
      </c>
      <c r="U58" s="133">
        <v>28.215399999999999</v>
      </c>
      <c r="V58" s="133">
        <v>13.2971</v>
      </c>
      <c r="W58" s="133">
        <v>9.8217999999999996</v>
      </c>
      <c r="X58" s="133">
        <v>7.6616999999999997</v>
      </c>
      <c r="Y58" s="133">
        <v>7.9539999999999997</v>
      </c>
      <c r="Z58" s="133">
        <v>5.1957000000000004</v>
      </c>
      <c r="AA58" s="133">
        <v>12.383699999999999</v>
      </c>
      <c r="AB58" s="133">
        <v>17.073799999999999</v>
      </c>
      <c r="AC58" s="133">
        <v>7.8296000000000001</v>
      </c>
      <c r="AD58" s="134"/>
      <c r="AE58" s="134"/>
      <c r="AF58" s="134"/>
    </row>
    <row r="59" spans="1:32" hidden="1" outlineLevel="1" collapsed="1">
      <c r="A59" s="8">
        <v>42005</v>
      </c>
      <c r="B59" s="133">
        <v>778154.08546475996</v>
      </c>
      <c r="C59" s="133">
        <v>411106.00523334998</v>
      </c>
      <c r="D59" s="133">
        <v>367048.08023140999</v>
      </c>
      <c r="E59" s="133">
        <v>211841.6593193</v>
      </c>
      <c r="F59" s="133">
        <v>109426.94380738</v>
      </c>
      <c r="G59" s="133">
        <v>102414.71551192</v>
      </c>
      <c r="H59" s="133">
        <v>216940.39162762999</v>
      </c>
      <c r="I59" s="133">
        <v>136600.34013940001</v>
      </c>
      <c r="J59" s="133">
        <v>80340.05148822999</v>
      </c>
      <c r="K59" s="133">
        <v>410376.58803545003</v>
      </c>
      <c r="L59" s="133">
        <v>196136.92152367003</v>
      </c>
      <c r="M59" s="133">
        <v>214239.66651178003</v>
      </c>
      <c r="N59" s="133">
        <v>14.3965</v>
      </c>
      <c r="O59" s="133">
        <v>17.052600000000002</v>
      </c>
      <c r="P59" s="133">
        <v>16.5077</v>
      </c>
      <c r="Q59" s="133">
        <v>8.4606999999999992</v>
      </c>
      <c r="R59" s="133">
        <v>8.4745000000000008</v>
      </c>
      <c r="S59" s="133">
        <v>27.260999999999999</v>
      </c>
      <c r="T59" s="133">
        <v>27.643899999999999</v>
      </c>
      <c r="U59" s="133">
        <v>27.600200000000001</v>
      </c>
      <c r="V59" s="133">
        <v>12.0624</v>
      </c>
      <c r="W59" s="133">
        <v>11.315099999999999</v>
      </c>
      <c r="X59" s="133">
        <v>6.0303000000000004</v>
      </c>
      <c r="Y59" s="133">
        <v>6.0698999999999996</v>
      </c>
      <c r="Z59" s="133">
        <v>5.6573000000000002</v>
      </c>
      <c r="AA59" s="133">
        <v>12.5425</v>
      </c>
      <c r="AB59" s="133">
        <v>17.241499999999998</v>
      </c>
      <c r="AC59" s="133">
        <v>8.0576000000000008</v>
      </c>
      <c r="AD59" s="134"/>
      <c r="AE59" s="134"/>
      <c r="AF59" s="134"/>
    </row>
    <row r="60" spans="1:32" hidden="1" outlineLevel="1" collapsed="1">
      <c r="A60" s="8">
        <v>42036</v>
      </c>
      <c r="B60" s="133">
        <v>1017550.66037137</v>
      </c>
      <c r="C60" s="133">
        <v>403278.44158871</v>
      </c>
      <c r="D60" s="133">
        <v>614272.21878265997</v>
      </c>
      <c r="E60" s="133">
        <v>281189.56427849998</v>
      </c>
      <c r="F60" s="133">
        <v>108491.38470136</v>
      </c>
      <c r="G60" s="133">
        <v>172698.17957713999</v>
      </c>
      <c r="H60" s="133">
        <v>276891.81056388991</v>
      </c>
      <c r="I60" s="133">
        <v>138600.66982375999</v>
      </c>
      <c r="J60" s="133">
        <v>138291.14074013001</v>
      </c>
      <c r="K60" s="133">
        <v>536222.9710163601</v>
      </c>
      <c r="L60" s="133">
        <v>188544.88948506996</v>
      </c>
      <c r="M60" s="133">
        <v>347678.08153129008</v>
      </c>
      <c r="N60" s="133">
        <v>14.8124</v>
      </c>
      <c r="O60" s="133">
        <v>18.714600000000001</v>
      </c>
      <c r="P60" s="133">
        <v>18.424900000000001</v>
      </c>
      <c r="Q60" s="133">
        <v>8.7472999999999992</v>
      </c>
      <c r="R60" s="133">
        <v>8.7544000000000004</v>
      </c>
      <c r="S60" s="133">
        <v>26.189699999999998</v>
      </c>
      <c r="T60" s="133">
        <v>26.339200000000002</v>
      </c>
      <c r="U60" s="133">
        <v>25.277699999999999</v>
      </c>
      <c r="V60" s="133">
        <v>14.4377</v>
      </c>
      <c r="W60" s="133">
        <v>10.3765</v>
      </c>
      <c r="X60" s="133">
        <v>6.9762000000000004</v>
      </c>
      <c r="Y60" s="133">
        <v>7.3208000000000002</v>
      </c>
      <c r="Z60" s="133">
        <v>5.3757999999999999</v>
      </c>
      <c r="AA60" s="133">
        <v>10.9223</v>
      </c>
      <c r="AB60" s="133">
        <v>16.5655</v>
      </c>
      <c r="AC60" s="133">
        <v>7.5208000000000004</v>
      </c>
      <c r="AD60" s="134"/>
      <c r="AE60" s="134"/>
      <c r="AF60" s="134"/>
    </row>
    <row r="61" spans="1:32" hidden="1" outlineLevel="1" collapsed="1">
      <c r="A61" s="8">
        <v>42064</v>
      </c>
      <c r="B61" s="133">
        <v>900508.71092691994</v>
      </c>
      <c r="C61" s="133">
        <v>390574.26554314001</v>
      </c>
      <c r="D61" s="133">
        <v>509934.44538378</v>
      </c>
      <c r="E61" s="133">
        <v>249381.13861657999</v>
      </c>
      <c r="F61" s="133">
        <v>107471.18982604</v>
      </c>
      <c r="G61" s="133">
        <v>141909.94879053999</v>
      </c>
      <c r="H61" s="133">
        <v>246459.22523960003</v>
      </c>
      <c r="I61" s="133">
        <v>137853.64334774</v>
      </c>
      <c r="J61" s="133">
        <v>108605.58189185997</v>
      </c>
      <c r="K61" s="133">
        <v>455240.14519513992</v>
      </c>
      <c r="L61" s="133">
        <v>181551.27971673998</v>
      </c>
      <c r="M61" s="133">
        <v>273688.86547840002</v>
      </c>
      <c r="N61" s="133">
        <v>15.782299999999999</v>
      </c>
      <c r="O61" s="133">
        <v>23.369599999999998</v>
      </c>
      <c r="P61" s="133">
        <v>23.705200000000001</v>
      </c>
      <c r="Q61" s="133">
        <v>7.2922000000000002</v>
      </c>
      <c r="R61" s="133">
        <v>7.3007999999999997</v>
      </c>
      <c r="S61" s="133">
        <v>26.045500000000001</v>
      </c>
      <c r="T61" s="133">
        <v>26.1736</v>
      </c>
      <c r="U61" s="133">
        <v>24.716000000000001</v>
      </c>
      <c r="V61" s="133">
        <v>15.105600000000001</v>
      </c>
      <c r="W61" s="133">
        <v>11.9482</v>
      </c>
      <c r="X61" s="133">
        <v>10.036</v>
      </c>
      <c r="Y61" s="133">
        <v>11.1668</v>
      </c>
      <c r="Z61" s="133">
        <v>4.5392999999999999</v>
      </c>
      <c r="AA61" s="133">
        <v>12.0143</v>
      </c>
      <c r="AB61" s="133">
        <v>17.665400000000002</v>
      </c>
      <c r="AC61" s="133">
        <v>7.8662000000000001</v>
      </c>
      <c r="AD61" s="134"/>
      <c r="AE61" s="134"/>
      <c r="AF61" s="134"/>
    </row>
    <row r="62" spans="1:32" hidden="1" outlineLevel="1" collapsed="1">
      <c r="A62" s="8">
        <v>42095</v>
      </c>
      <c r="B62" s="133">
        <v>841940.10239265999</v>
      </c>
      <c r="C62" s="133">
        <v>389739.58106373</v>
      </c>
      <c r="D62" s="133">
        <v>452200.52132892999</v>
      </c>
      <c r="E62" s="133">
        <v>233481.34146975001</v>
      </c>
      <c r="F62" s="133">
        <v>107283.62114473</v>
      </c>
      <c r="G62" s="133">
        <v>126197.72032502</v>
      </c>
      <c r="H62" s="133">
        <v>231329.52875325998</v>
      </c>
      <c r="I62" s="133">
        <v>136386.61036741995</v>
      </c>
      <c r="J62" s="133">
        <v>94942.918385839992</v>
      </c>
      <c r="K62" s="133">
        <v>427472.23432669992</v>
      </c>
      <c r="L62" s="133">
        <v>186474.08205731004</v>
      </c>
      <c r="M62" s="133">
        <v>240998.15226938998</v>
      </c>
      <c r="N62" s="133">
        <v>18.2818</v>
      </c>
      <c r="O62" s="133">
        <v>23.755800000000001</v>
      </c>
      <c r="P62" s="133">
        <v>23.725000000000001</v>
      </c>
      <c r="Q62" s="133">
        <v>8.9238</v>
      </c>
      <c r="R62" s="133">
        <v>8.9382000000000001</v>
      </c>
      <c r="S62" s="133">
        <v>26.942399999999999</v>
      </c>
      <c r="T62" s="133">
        <v>27.0349</v>
      </c>
      <c r="U62" s="133">
        <v>25.725300000000001</v>
      </c>
      <c r="V62" s="133">
        <v>14.5549</v>
      </c>
      <c r="W62" s="133">
        <v>10.8367</v>
      </c>
      <c r="X62" s="133">
        <v>12.9002</v>
      </c>
      <c r="Y62" s="133">
        <v>14.0806</v>
      </c>
      <c r="Z62" s="133">
        <v>4.1124999999999998</v>
      </c>
      <c r="AA62" s="133">
        <v>13.945600000000001</v>
      </c>
      <c r="AB62" s="133">
        <v>19.8902</v>
      </c>
      <c r="AC62" s="133">
        <v>8.9253999999999998</v>
      </c>
      <c r="AD62" s="134"/>
      <c r="AE62" s="134"/>
      <c r="AF62" s="134"/>
    </row>
    <row r="63" spans="1:32" hidden="1" outlineLevel="1" collapsed="1">
      <c r="A63" s="8">
        <v>42125</v>
      </c>
      <c r="B63" s="133">
        <v>812316.84233600996</v>
      </c>
      <c r="C63" s="133">
        <v>370956.62926329998</v>
      </c>
      <c r="D63" s="133">
        <v>441360.21307270997</v>
      </c>
      <c r="E63" s="133">
        <v>204156.69154251</v>
      </c>
      <c r="F63" s="133">
        <v>103196.34308041001</v>
      </c>
      <c r="G63" s="133">
        <v>100960.3484621</v>
      </c>
      <c r="H63" s="133">
        <v>231882.91404358996</v>
      </c>
      <c r="I63" s="133">
        <v>137964.08452504</v>
      </c>
      <c r="J63" s="133">
        <v>93918.829518550017</v>
      </c>
      <c r="K63" s="133">
        <v>412281.57122872997</v>
      </c>
      <c r="L63" s="133">
        <v>183131.94891775001</v>
      </c>
      <c r="M63" s="133">
        <v>229149.62231098002</v>
      </c>
      <c r="N63" s="133">
        <v>18.165299999999998</v>
      </c>
      <c r="O63" s="133">
        <v>23.412299999999998</v>
      </c>
      <c r="P63" s="133">
        <v>23.1755</v>
      </c>
      <c r="Q63" s="133">
        <v>9.6951999999999998</v>
      </c>
      <c r="R63" s="133">
        <v>9.7407000000000004</v>
      </c>
      <c r="S63" s="133">
        <v>28.003399999999999</v>
      </c>
      <c r="T63" s="133">
        <v>28.332599999999999</v>
      </c>
      <c r="U63" s="133">
        <v>27.358499999999999</v>
      </c>
      <c r="V63" s="133">
        <v>14.6469</v>
      </c>
      <c r="W63" s="133">
        <v>13.3454</v>
      </c>
      <c r="X63" s="133">
        <v>13.789099999999999</v>
      </c>
      <c r="Y63" s="133">
        <v>14.541</v>
      </c>
      <c r="Z63" s="133">
        <v>5.1531000000000002</v>
      </c>
      <c r="AA63" s="133">
        <v>14.126099999999999</v>
      </c>
      <c r="AB63" s="133">
        <v>19.338000000000001</v>
      </c>
      <c r="AC63" s="133">
        <v>8.9116</v>
      </c>
      <c r="AD63" s="134"/>
      <c r="AE63" s="134"/>
      <c r="AF63" s="134"/>
    </row>
    <row r="64" spans="1:32" hidden="1" outlineLevel="1" collapsed="1">
      <c r="A64" s="8">
        <v>42156</v>
      </c>
      <c r="B64" s="133">
        <v>811459.42346132</v>
      </c>
      <c r="C64" s="133">
        <v>370436.99355930998</v>
      </c>
      <c r="D64" s="133">
        <v>441022.42990201002</v>
      </c>
      <c r="E64" s="133">
        <v>203277.46851703001</v>
      </c>
      <c r="F64" s="133">
        <v>102735.25714977</v>
      </c>
      <c r="G64" s="133">
        <v>100542.21136726</v>
      </c>
      <c r="H64" s="133">
        <v>240037.79178308998</v>
      </c>
      <c r="I64" s="133">
        <v>145978.72998241999</v>
      </c>
      <c r="J64" s="133">
        <v>94059.061800670024</v>
      </c>
      <c r="K64" s="133">
        <v>411167.14658430009</v>
      </c>
      <c r="L64" s="133">
        <v>186261.81290393003</v>
      </c>
      <c r="M64" s="133">
        <v>224905.33368037001</v>
      </c>
      <c r="N64" s="133">
        <v>17.5503</v>
      </c>
      <c r="O64" s="133">
        <v>22.152100000000001</v>
      </c>
      <c r="P64" s="133">
        <v>21.622800000000002</v>
      </c>
      <c r="Q64" s="133">
        <v>9.2640999999999991</v>
      </c>
      <c r="R64" s="133">
        <v>9.2942999999999998</v>
      </c>
      <c r="S64" s="133">
        <v>28.3596</v>
      </c>
      <c r="T64" s="133">
        <v>28.482399999999998</v>
      </c>
      <c r="U64" s="133">
        <v>27.067799999999998</v>
      </c>
      <c r="V64" s="133">
        <v>14.6417</v>
      </c>
      <c r="W64" s="133">
        <v>9.3661999999999992</v>
      </c>
      <c r="X64" s="133">
        <v>13.5656</v>
      </c>
      <c r="Y64" s="133">
        <v>14.2666</v>
      </c>
      <c r="Z64" s="133">
        <v>4.8023999999999996</v>
      </c>
      <c r="AA64" s="133">
        <v>13.1341</v>
      </c>
      <c r="AB64" s="133">
        <v>18.644200000000001</v>
      </c>
      <c r="AC64" s="133">
        <v>7.9626999999999999</v>
      </c>
      <c r="AD64" s="134"/>
      <c r="AE64" s="134"/>
      <c r="AF64" s="134"/>
    </row>
    <row r="65" spans="1:32" hidden="1" outlineLevel="1" collapsed="1">
      <c r="A65" s="8">
        <v>42186</v>
      </c>
      <c r="B65" s="133">
        <v>821709.46116627997</v>
      </c>
      <c r="C65" s="133">
        <v>369784.78991237999</v>
      </c>
      <c r="D65" s="133">
        <v>451924.67125389999</v>
      </c>
      <c r="E65" s="133">
        <v>203322.46218857</v>
      </c>
      <c r="F65" s="133">
        <v>101221.19511814001</v>
      </c>
      <c r="G65" s="133">
        <v>102101.26707043</v>
      </c>
      <c r="H65" s="133">
        <v>243235.07591857997</v>
      </c>
      <c r="I65" s="133">
        <v>148591.38227212999</v>
      </c>
      <c r="J65" s="133">
        <v>94643.693646450003</v>
      </c>
      <c r="K65" s="133">
        <v>403887.21152046998</v>
      </c>
      <c r="L65" s="133">
        <v>181663.12178412999</v>
      </c>
      <c r="M65" s="133">
        <v>222224.08973633999</v>
      </c>
      <c r="N65" s="133">
        <v>17.555399999999999</v>
      </c>
      <c r="O65" s="133">
        <v>21.512599999999999</v>
      </c>
      <c r="P65" s="133">
        <v>20.839300000000001</v>
      </c>
      <c r="Q65" s="133">
        <v>8.5173000000000005</v>
      </c>
      <c r="R65" s="133">
        <v>8.5239999999999991</v>
      </c>
      <c r="S65" s="133">
        <v>28.763999999999999</v>
      </c>
      <c r="T65" s="133">
        <v>28.917100000000001</v>
      </c>
      <c r="U65" s="133">
        <v>27.861599999999999</v>
      </c>
      <c r="V65" s="133">
        <v>16.0595</v>
      </c>
      <c r="W65" s="133">
        <v>12.505699999999999</v>
      </c>
      <c r="X65" s="133">
        <v>13.252000000000001</v>
      </c>
      <c r="Y65" s="133">
        <v>13.952400000000001</v>
      </c>
      <c r="Z65" s="133">
        <v>4.5479000000000003</v>
      </c>
      <c r="AA65" s="133">
        <v>12.501200000000001</v>
      </c>
      <c r="AB65" s="133">
        <v>17.806999999999999</v>
      </c>
      <c r="AC65" s="133">
        <v>7.4682000000000004</v>
      </c>
      <c r="AD65" s="134"/>
      <c r="AE65" s="134"/>
      <c r="AF65" s="134"/>
    </row>
    <row r="66" spans="1:32" hidden="1" outlineLevel="1" collapsed="1">
      <c r="A66" s="8">
        <v>42217</v>
      </c>
      <c r="B66" s="133">
        <v>813482.57033859997</v>
      </c>
      <c r="C66" s="133">
        <v>374798.71693524998</v>
      </c>
      <c r="D66" s="133">
        <v>438683.85340334999</v>
      </c>
      <c r="E66" s="133">
        <v>200333.83497376999</v>
      </c>
      <c r="F66" s="133">
        <v>101043.46197888</v>
      </c>
      <c r="G66" s="133">
        <v>99290.37299489</v>
      </c>
      <c r="H66" s="133">
        <v>237764.66415164003</v>
      </c>
      <c r="I66" s="133">
        <v>149037.41439094002</v>
      </c>
      <c r="J66" s="133">
        <v>88727.249760700011</v>
      </c>
      <c r="K66" s="133">
        <v>397033.59114749008</v>
      </c>
      <c r="L66" s="133">
        <v>180848.39651989998</v>
      </c>
      <c r="M66" s="133">
        <v>216185.19462758998</v>
      </c>
      <c r="N66" s="133">
        <v>17.416699999999999</v>
      </c>
      <c r="O66" s="133">
        <v>21.5945</v>
      </c>
      <c r="P66" s="133">
        <v>20.8188</v>
      </c>
      <c r="Q66" s="133">
        <v>8.5152999999999999</v>
      </c>
      <c r="R66" s="133">
        <v>8.5505999999999993</v>
      </c>
      <c r="S66" s="133">
        <v>29.186299999999999</v>
      </c>
      <c r="T66" s="133">
        <v>29.251999999999999</v>
      </c>
      <c r="U66" s="133">
        <v>28.1038</v>
      </c>
      <c r="V66" s="133">
        <v>20.485900000000001</v>
      </c>
      <c r="W66" s="133">
        <v>13.2415</v>
      </c>
      <c r="X66" s="133">
        <v>12.122999999999999</v>
      </c>
      <c r="Y66" s="133">
        <v>12.805199999999999</v>
      </c>
      <c r="Z66" s="133">
        <v>3.6808000000000001</v>
      </c>
      <c r="AA66" s="133">
        <v>12.0288</v>
      </c>
      <c r="AB66" s="133">
        <v>17.39</v>
      </c>
      <c r="AC66" s="133">
        <v>7.1317000000000004</v>
      </c>
      <c r="AD66" s="134"/>
      <c r="AE66" s="134"/>
      <c r="AF66" s="134"/>
    </row>
    <row r="67" spans="1:32" hidden="1" outlineLevel="1" collapsed="1">
      <c r="A67" s="8">
        <v>42248</v>
      </c>
      <c r="B67" s="133">
        <v>791846.17255016998</v>
      </c>
      <c r="C67" s="133">
        <v>363955.23142804002</v>
      </c>
      <c r="D67" s="133">
        <v>427890.94112213003</v>
      </c>
      <c r="E67" s="133">
        <v>173520.12698736999</v>
      </c>
      <c r="F67" s="133">
        <v>82677.837224649993</v>
      </c>
      <c r="G67" s="133">
        <v>90842.28976272</v>
      </c>
      <c r="H67" s="133">
        <v>247677.82984767997</v>
      </c>
      <c r="I67" s="133">
        <v>153684.58603588998</v>
      </c>
      <c r="J67" s="133">
        <v>93993.243811789987</v>
      </c>
      <c r="K67" s="133">
        <v>382118.18605366</v>
      </c>
      <c r="L67" s="133">
        <v>177449.43758177001</v>
      </c>
      <c r="M67" s="133">
        <v>204668.74847188999</v>
      </c>
      <c r="N67" s="133">
        <v>17.989899999999999</v>
      </c>
      <c r="O67" s="133">
        <v>21.6569</v>
      </c>
      <c r="P67" s="133">
        <v>20.680099999999999</v>
      </c>
      <c r="Q67" s="133">
        <v>10.331799999999999</v>
      </c>
      <c r="R67" s="133">
        <v>10.430300000000001</v>
      </c>
      <c r="S67" s="133">
        <v>29.322099999999999</v>
      </c>
      <c r="T67" s="133">
        <v>29.407</v>
      </c>
      <c r="U67" s="133">
        <v>28.347899999999999</v>
      </c>
      <c r="V67" s="133">
        <v>16.272300000000001</v>
      </c>
      <c r="W67" s="133">
        <v>7.8226000000000004</v>
      </c>
      <c r="X67" s="133">
        <v>12.2712</v>
      </c>
      <c r="Y67" s="133">
        <v>12.7096</v>
      </c>
      <c r="Z67" s="133">
        <v>4.4843000000000002</v>
      </c>
      <c r="AA67" s="133">
        <v>11.499599999999999</v>
      </c>
      <c r="AB67" s="133">
        <v>17.523900000000001</v>
      </c>
      <c r="AC67" s="133">
        <v>6.8193000000000001</v>
      </c>
      <c r="AD67" s="134"/>
      <c r="AE67" s="134"/>
      <c r="AF67" s="134"/>
    </row>
    <row r="68" spans="1:32" hidden="1" outlineLevel="1" collapsed="1">
      <c r="A68" s="8">
        <v>42278</v>
      </c>
      <c r="B68" s="133">
        <v>817375.28602589003</v>
      </c>
      <c r="C68" s="133">
        <v>365737.44979296002</v>
      </c>
      <c r="D68" s="133">
        <v>451637.83623293001</v>
      </c>
      <c r="E68" s="133">
        <v>177547.67318851</v>
      </c>
      <c r="F68" s="133">
        <v>82296.419658960003</v>
      </c>
      <c r="G68" s="133">
        <v>95251.253529549998</v>
      </c>
      <c r="H68" s="133">
        <v>250266.77045242998</v>
      </c>
      <c r="I68" s="133">
        <v>155864.24437202001</v>
      </c>
      <c r="J68" s="133">
        <v>94402.526080409996</v>
      </c>
      <c r="K68" s="133">
        <v>399534.38061346998</v>
      </c>
      <c r="L68" s="133">
        <v>182882.35218800997</v>
      </c>
      <c r="M68" s="133">
        <v>216652.02842545998</v>
      </c>
      <c r="N68" s="133">
        <v>17.3718</v>
      </c>
      <c r="O68" s="133">
        <v>21.274100000000001</v>
      </c>
      <c r="P68" s="133">
        <v>20.3521</v>
      </c>
      <c r="Q68" s="133">
        <v>8.7603000000000009</v>
      </c>
      <c r="R68" s="133">
        <v>8.8104999999999993</v>
      </c>
      <c r="S68" s="133">
        <v>30.367000000000001</v>
      </c>
      <c r="T68" s="133">
        <v>30.587599999999998</v>
      </c>
      <c r="U68" s="133">
        <v>29.3797</v>
      </c>
      <c r="V68" s="133">
        <v>11.6973</v>
      </c>
      <c r="W68" s="133">
        <v>8.5983000000000001</v>
      </c>
      <c r="X68" s="133">
        <v>11.8207</v>
      </c>
      <c r="Y68" s="133">
        <v>12.269</v>
      </c>
      <c r="Z68" s="133">
        <v>4.1623000000000001</v>
      </c>
      <c r="AA68" s="133">
        <v>11.713800000000001</v>
      </c>
      <c r="AB68" s="133">
        <v>17.085100000000001</v>
      </c>
      <c r="AC68" s="133">
        <v>6.7378</v>
      </c>
      <c r="AD68" s="134"/>
      <c r="AE68" s="134"/>
      <c r="AF68" s="134"/>
    </row>
    <row r="69" spans="1:32" hidden="1" outlineLevel="1" collapsed="1">
      <c r="A69" s="8">
        <v>42309</v>
      </c>
      <c r="B69" s="133">
        <v>836026.13112697995</v>
      </c>
      <c r="C69" s="133">
        <v>365676.43233395001</v>
      </c>
      <c r="D69" s="133">
        <v>470349.69879302999</v>
      </c>
      <c r="E69" s="133">
        <v>182527.15290583001</v>
      </c>
      <c r="F69" s="133">
        <v>82452.835950670007</v>
      </c>
      <c r="G69" s="133">
        <v>100074.31695516</v>
      </c>
      <c r="H69" s="133">
        <v>255562.41793809997</v>
      </c>
      <c r="I69" s="133">
        <v>155896.78392744003</v>
      </c>
      <c r="J69" s="133">
        <v>99665.634010659996</v>
      </c>
      <c r="K69" s="133">
        <v>405080.00204863009</v>
      </c>
      <c r="L69" s="133">
        <v>184074.05624431995</v>
      </c>
      <c r="M69" s="133">
        <v>221005.94580430994</v>
      </c>
      <c r="N69" s="133">
        <v>17.114000000000001</v>
      </c>
      <c r="O69" s="133">
        <v>21.223400000000002</v>
      </c>
      <c r="P69" s="133">
        <v>20.197700000000001</v>
      </c>
      <c r="Q69" s="133">
        <v>9.3893000000000004</v>
      </c>
      <c r="R69" s="133">
        <v>9.4074000000000009</v>
      </c>
      <c r="S69" s="133">
        <v>30.191600000000001</v>
      </c>
      <c r="T69" s="133">
        <v>30.320599999999999</v>
      </c>
      <c r="U69" s="133">
        <v>29.450399999999998</v>
      </c>
      <c r="V69" s="133">
        <v>13.863</v>
      </c>
      <c r="W69" s="133">
        <v>7.3395000000000001</v>
      </c>
      <c r="X69" s="133">
        <v>11.3507</v>
      </c>
      <c r="Y69" s="133">
        <v>11.669600000000001</v>
      </c>
      <c r="Z69" s="133">
        <v>5.1444999999999999</v>
      </c>
      <c r="AA69" s="133">
        <v>11.342599999999999</v>
      </c>
      <c r="AB69" s="133">
        <v>16.8188</v>
      </c>
      <c r="AC69" s="133">
        <v>6.5016999999999996</v>
      </c>
      <c r="AD69" s="134"/>
      <c r="AE69" s="134"/>
      <c r="AF69" s="134"/>
    </row>
    <row r="70" spans="1:32" hidden="1" outlineLevel="1" collapsed="1">
      <c r="A70" s="8">
        <v>42339</v>
      </c>
      <c r="B70" s="133">
        <v>787795.15709313995</v>
      </c>
      <c r="C70" s="133">
        <v>338621.02937339002</v>
      </c>
      <c r="D70" s="133">
        <v>449174.12771974999</v>
      </c>
      <c r="E70" s="133">
        <v>174868.68097669</v>
      </c>
      <c r="F70" s="133">
        <v>80051.165590529999</v>
      </c>
      <c r="G70" s="133">
        <v>94817.515386159997</v>
      </c>
      <c r="H70" s="133">
        <v>265447.56507448002</v>
      </c>
      <c r="I70" s="133">
        <v>169079.92680220999</v>
      </c>
      <c r="J70" s="133">
        <v>96367.638272269978</v>
      </c>
      <c r="K70" s="133">
        <v>410895.48524955002</v>
      </c>
      <c r="L70" s="133">
        <v>198876.49731332995</v>
      </c>
      <c r="M70" s="133">
        <v>212018.98793622002</v>
      </c>
      <c r="N70" s="133">
        <v>17.671800000000001</v>
      </c>
      <c r="O70" s="133">
        <v>20.757999999999999</v>
      </c>
      <c r="P70" s="133">
        <v>19.9359</v>
      </c>
      <c r="Q70" s="133">
        <v>8.9541000000000004</v>
      </c>
      <c r="R70" s="133">
        <v>9.0070999999999994</v>
      </c>
      <c r="S70" s="133">
        <v>27.375699999999998</v>
      </c>
      <c r="T70" s="133">
        <v>27.493099999999998</v>
      </c>
      <c r="U70" s="133">
        <v>26.062899999999999</v>
      </c>
      <c r="V70" s="133">
        <v>11.179500000000001</v>
      </c>
      <c r="W70" s="133">
        <v>8.4047000000000001</v>
      </c>
      <c r="X70" s="133">
        <v>10.2547</v>
      </c>
      <c r="Y70" s="133">
        <v>10.6616</v>
      </c>
      <c r="Z70" s="133">
        <v>4.3422000000000001</v>
      </c>
      <c r="AA70" s="133">
        <v>11.269600000000001</v>
      </c>
      <c r="AB70" s="133">
        <v>16.6995</v>
      </c>
      <c r="AC70" s="133">
        <v>6.4715999999999996</v>
      </c>
      <c r="AD70" s="134"/>
      <c r="AE70" s="134"/>
      <c r="AF70" s="134"/>
    </row>
    <row r="71" spans="1:32" hidden="1" outlineLevel="1" collapsed="1">
      <c r="A71" s="8">
        <v>42370</v>
      </c>
      <c r="B71" s="133">
        <v>808208.21965617</v>
      </c>
      <c r="C71" s="133">
        <v>338257.35469120002</v>
      </c>
      <c r="D71" s="133">
        <v>469950.86496496998</v>
      </c>
      <c r="E71" s="133">
        <v>178440.11103090999</v>
      </c>
      <c r="F71" s="133">
        <v>79814.796657600004</v>
      </c>
      <c r="G71" s="133">
        <v>98625.314373310001</v>
      </c>
      <c r="H71" s="133">
        <v>273812.59953176999</v>
      </c>
      <c r="I71" s="133">
        <v>171818.41022809001</v>
      </c>
      <c r="J71" s="133">
        <v>101994.18930367999</v>
      </c>
      <c r="K71" s="133">
        <v>414018.13332985004</v>
      </c>
      <c r="L71" s="133">
        <v>190883.90399077002</v>
      </c>
      <c r="M71" s="133">
        <v>223134.22933907999</v>
      </c>
      <c r="N71" s="133">
        <v>16.739000000000001</v>
      </c>
      <c r="O71" s="133">
        <v>20.380700000000001</v>
      </c>
      <c r="P71" s="133">
        <v>19.421800000000001</v>
      </c>
      <c r="Q71" s="133">
        <v>8.8394999999999992</v>
      </c>
      <c r="R71" s="133">
        <v>8.9186999999999994</v>
      </c>
      <c r="S71" s="133">
        <v>31.176600000000001</v>
      </c>
      <c r="T71" s="133">
        <v>31.327100000000002</v>
      </c>
      <c r="U71" s="133">
        <v>30.777100000000001</v>
      </c>
      <c r="V71" s="133">
        <v>14.793799999999999</v>
      </c>
      <c r="W71" s="133">
        <v>10.283899999999999</v>
      </c>
      <c r="X71" s="133">
        <v>9.7041000000000004</v>
      </c>
      <c r="Y71" s="133">
        <v>9.9990000000000006</v>
      </c>
      <c r="Z71" s="133">
        <v>3.9933999999999998</v>
      </c>
      <c r="AA71" s="133">
        <v>10.516299999999999</v>
      </c>
      <c r="AB71" s="133">
        <v>15.6126</v>
      </c>
      <c r="AC71" s="133">
        <v>6.0003000000000002</v>
      </c>
      <c r="AD71" s="134"/>
      <c r="AE71" s="134"/>
      <c r="AF71" s="134"/>
    </row>
    <row r="72" spans="1:32" hidden="1" outlineLevel="1" collapsed="1">
      <c r="A72" s="8">
        <v>42401</v>
      </c>
      <c r="B72" s="133">
        <v>841972.82575248997</v>
      </c>
      <c r="C72" s="133">
        <v>341574.32453217998</v>
      </c>
      <c r="D72" s="133">
        <v>500398.50122030999</v>
      </c>
      <c r="E72" s="133">
        <v>184457.79975616999</v>
      </c>
      <c r="F72" s="133">
        <v>80000.269801989998</v>
      </c>
      <c r="G72" s="133">
        <v>104457.52995418001</v>
      </c>
      <c r="H72" s="133">
        <v>281817.83501232002</v>
      </c>
      <c r="I72" s="133">
        <v>171815.98721478999</v>
      </c>
      <c r="J72" s="133">
        <v>110001.84779753</v>
      </c>
      <c r="K72" s="133">
        <v>429165.72573353001</v>
      </c>
      <c r="L72" s="133">
        <v>190389.27050881</v>
      </c>
      <c r="M72" s="133">
        <v>238776.45522472</v>
      </c>
      <c r="N72" s="133">
        <v>16.395199999999999</v>
      </c>
      <c r="O72" s="133">
        <v>20.249400000000001</v>
      </c>
      <c r="P72" s="133">
        <v>19.1965</v>
      </c>
      <c r="Q72" s="133">
        <v>8.7035999999999998</v>
      </c>
      <c r="R72" s="133">
        <v>8.7515000000000001</v>
      </c>
      <c r="S72" s="133">
        <v>29.511199999999999</v>
      </c>
      <c r="T72" s="133">
        <v>29.6374</v>
      </c>
      <c r="U72" s="133">
        <v>28.655000000000001</v>
      </c>
      <c r="V72" s="133">
        <v>10.612500000000001</v>
      </c>
      <c r="W72" s="133">
        <v>7.2031999999999998</v>
      </c>
      <c r="X72" s="133">
        <v>10.163399999999999</v>
      </c>
      <c r="Y72" s="133">
        <v>10.5587</v>
      </c>
      <c r="Z72" s="133">
        <v>3.3614000000000002</v>
      </c>
      <c r="AA72" s="133">
        <v>11.0814</v>
      </c>
      <c r="AB72" s="133">
        <v>17.229299999999999</v>
      </c>
      <c r="AC72" s="133">
        <v>6.3033999999999999</v>
      </c>
      <c r="AD72" s="134"/>
      <c r="AE72" s="134"/>
      <c r="AF72" s="134"/>
    </row>
    <row r="73" spans="1:32" hidden="1" outlineLevel="1" collapsed="1">
      <c r="A73" s="8">
        <v>42430</v>
      </c>
      <c r="B73" s="133">
        <v>821723.26090934</v>
      </c>
      <c r="C73" s="133">
        <v>338733.31442313001</v>
      </c>
      <c r="D73" s="133">
        <v>482989.94648620998</v>
      </c>
      <c r="E73" s="133">
        <v>176878.30547326</v>
      </c>
      <c r="F73" s="133">
        <v>79691.291599260003</v>
      </c>
      <c r="G73" s="133">
        <v>97187.013873999997</v>
      </c>
      <c r="H73" s="133">
        <v>278618.69514152996</v>
      </c>
      <c r="I73" s="133">
        <v>164140.24281934995</v>
      </c>
      <c r="J73" s="133">
        <v>114478.45232218002</v>
      </c>
      <c r="K73" s="133">
        <v>423704.56580996996</v>
      </c>
      <c r="L73" s="133">
        <v>193164.98697925001</v>
      </c>
      <c r="M73" s="133">
        <v>230539.57883071993</v>
      </c>
      <c r="N73" s="133">
        <v>16.523599999999998</v>
      </c>
      <c r="O73" s="133">
        <v>20.554300000000001</v>
      </c>
      <c r="P73" s="133">
        <v>19.613900000000001</v>
      </c>
      <c r="Q73" s="133">
        <v>8.8603000000000005</v>
      </c>
      <c r="R73" s="133">
        <v>8.8920999999999992</v>
      </c>
      <c r="S73" s="133">
        <v>30.131699999999999</v>
      </c>
      <c r="T73" s="133">
        <v>30.275200000000002</v>
      </c>
      <c r="U73" s="133">
        <v>29.738800000000001</v>
      </c>
      <c r="V73" s="133">
        <v>12.5261</v>
      </c>
      <c r="W73" s="133">
        <v>8.0953999999999997</v>
      </c>
      <c r="X73" s="133">
        <v>11.5405</v>
      </c>
      <c r="Y73" s="133">
        <v>12.206</v>
      </c>
      <c r="Z73" s="133">
        <v>3.786</v>
      </c>
      <c r="AA73" s="133">
        <v>11.6851</v>
      </c>
      <c r="AB73" s="133">
        <v>17.279499999999999</v>
      </c>
      <c r="AC73" s="133">
        <v>6.4661</v>
      </c>
      <c r="AD73" s="134"/>
      <c r="AE73" s="134"/>
      <c r="AF73" s="134"/>
    </row>
    <row r="74" spans="1:32" hidden="1" outlineLevel="1" collapsed="1">
      <c r="A74" s="8">
        <v>42461</v>
      </c>
      <c r="B74" s="133">
        <v>802015.63475668</v>
      </c>
      <c r="C74" s="133">
        <v>336294.57058961998</v>
      </c>
      <c r="D74" s="133">
        <v>465721.06416706002</v>
      </c>
      <c r="E74" s="133">
        <v>170598.16983368999</v>
      </c>
      <c r="F74" s="133">
        <v>78576.680803419993</v>
      </c>
      <c r="G74" s="133">
        <v>92021.489030269993</v>
      </c>
      <c r="H74" s="133">
        <v>285303.53397803003</v>
      </c>
      <c r="I74" s="133">
        <v>169423.63493245997</v>
      </c>
      <c r="J74" s="133">
        <v>115879.89904557001</v>
      </c>
      <c r="K74" s="133">
        <v>419349.85728502006</v>
      </c>
      <c r="L74" s="133">
        <v>197228.63912054998</v>
      </c>
      <c r="M74" s="133">
        <v>222121.21816446999</v>
      </c>
      <c r="N74" s="133">
        <v>16.662099999999999</v>
      </c>
      <c r="O74" s="133">
        <v>21.194299999999998</v>
      </c>
      <c r="P74" s="133">
        <v>20.3383</v>
      </c>
      <c r="Q74" s="133">
        <v>9.0452999999999992</v>
      </c>
      <c r="R74" s="133">
        <v>9.0632999999999999</v>
      </c>
      <c r="S74" s="133">
        <v>29.698599999999999</v>
      </c>
      <c r="T74" s="133">
        <v>29.811</v>
      </c>
      <c r="U74" s="133">
        <v>29.103400000000001</v>
      </c>
      <c r="V74" s="133">
        <v>10.8163</v>
      </c>
      <c r="W74" s="133">
        <v>7.0462999999999996</v>
      </c>
      <c r="X74" s="133">
        <v>12.246</v>
      </c>
      <c r="Y74" s="133">
        <v>13.128</v>
      </c>
      <c r="Z74" s="133">
        <v>3.3052999999999999</v>
      </c>
      <c r="AA74" s="133">
        <v>11.9618</v>
      </c>
      <c r="AB74" s="133">
        <v>17.023499999999999</v>
      </c>
      <c r="AC74" s="133">
        <v>6.2061999999999999</v>
      </c>
      <c r="AD74" s="134"/>
      <c r="AE74" s="134"/>
      <c r="AF74" s="134"/>
    </row>
    <row r="75" spans="1:32" hidden="1" outlineLevel="1" collapsed="1">
      <c r="A75" s="8">
        <v>42491</v>
      </c>
      <c r="B75" s="133">
        <v>799483.96752641001</v>
      </c>
      <c r="C75" s="133">
        <v>336749.51642190001</v>
      </c>
      <c r="D75" s="133">
        <v>462734.45110450999</v>
      </c>
      <c r="E75" s="133">
        <v>169711.94608535999</v>
      </c>
      <c r="F75" s="133">
        <v>78804.863241159997</v>
      </c>
      <c r="G75" s="133">
        <v>90907.082844200006</v>
      </c>
      <c r="H75" s="133">
        <v>287919.16953124997</v>
      </c>
      <c r="I75" s="133">
        <v>177069.57458431998</v>
      </c>
      <c r="J75" s="133">
        <v>110849.59494692998</v>
      </c>
      <c r="K75" s="133">
        <v>419030.51304660016</v>
      </c>
      <c r="L75" s="133">
        <v>197478.24299735998</v>
      </c>
      <c r="M75" s="133">
        <v>221552.27004924003</v>
      </c>
      <c r="N75" s="133">
        <v>16.7654</v>
      </c>
      <c r="O75" s="133">
        <v>21.183800000000002</v>
      </c>
      <c r="P75" s="133">
        <v>20.317399999999999</v>
      </c>
      <c r="Q75" s="133">
        <v>9.0190999999999999</v>
      </c>
      <c r="R75" s="133">
        <v>9.0311000000000003</v>
      </c>
      <c r="S75" s="133">
        <v>31.668199999999999</v>
      </c>
      <c r="T75" s="133">
        <v>31.714300000000001</v>
      </c>
      <c r="U75" s="133">
        <v>32.145600000000002</v>
      </c>
      <c r="V75" s="133">
        <v>18.1694</v>
      </c>
      <c r="W75" s="133">
        <v>7.5183999999999997</v>
      </c>
      <c r="X75" s="133">
        <v>12.4651</v>
      </c>
      <c r="Y75" s="133">
        <v>13.128</v>
      </c>
      <c r="Z75" s="133">
        <v>2.9811000000000001</v>
      </c>
      <c r="AA75" s="133">
        <v>11.3308</v>
      </c>
      <c r="AB75" s="133">
        <v>16.290900000000001</v>
      </c>
      <c r="AC75" s="133">
        <v>5.7986000000000004</v>
      </c>
      <c r="AD75" s="134"/>
      <c r="AE75" s="134"/>
      <c r="AF75" s="134"/>
    </row>
    <row r="76" spans="1:32" hidden="1" outlineLevel="1" collapsed="1">
      <c r="A76" s="8">
        <v>42522</v>
      </c>
      <c r="B76" s="133">
        <v>779362.37075221003</v>
      </c>
      <c r="C76" s="133">
        <v>334394.33681682002</v>
      </c>
      <c r="D76" s="133">
        <v>444968.03393539001</v>
      </c>
      <c r="E76" s="133">
        <v>165611.3371256</v>
      </c>
      <c r="F76" s="133">
        <v>77737.552848299994</v>
      </c>
      <c r="G76" s="133">
        <v>87873.784277300001</v>
      </c>
      <c r="H76" s="133">
        <v>294641.05493541999</v>
      </c>
      <c r="I76" s="133">
        <v>178050.29702170996</v>
      </c>
      <c r="J76" s="133">
        <v>116590.75791371</v>
      </c>
      <c r="K76" s="133">
        <v>422448.56800773001</v>
      </c>
      <c r="L76" s="133">
        <v>203725.62582558001</v>
      </c>
      <c r="M76" s="133">
        <v>218722.94218215</v>
      </c>
      <c r="N76" s="133">
        <v>15.958500000000001</v>
      </c>
      <c r="O76" s="133">
        <v>20.402799999999999</v>
      </c>
      <c r="P76" s="133">
        <v>19.599499999999999</v>
      </c>
      <c r="Q76" s="133">
        <v>9.2599</v>
      </c>
      <c r="R76" s="133">
        <v>9.2720000000000002</v>
      </c>
      <c r="S76" s="133">
        <v>32.534799999999997</v>
      </c>
      <c r="T76" s="133">
        <v>32.608800000000002</v>
      </c>
      <c r="U76" s="133">
        <v>33.304699999999997</v>
      </c>
      <c r="V76" s="133">
        <v>16.422599999999999</v>
      </c>
      <c r="W76" s="133">
        <v>11.423299999999999</v>
      </c>
      <c r="X76" s="133">
        <v>11.612299999999999</v>
      </c>
      <c r="Y76" s="133">
        <v>12.1967</v>
      </c>
      <c r="Z76" s="133">
        <v>2.5537000000000001</v>
      </c>
      <c r="AA76" s="133">
        <v>10.4589</v>
      </c>
      <c r="AB76" s="133">
        <v>16.093</v>
      </c>
      <c r="AC76" s="133">
        <v>5.1516999999999999</v>
      </c>
      <c r="AD76" s="134"/>
      <c r="AE76" s="134"/>
      <c r="AF76" s="134"/>
    </row>
    <row r="77" spans="1:32" hidden="1" outlineLevel="1" collapsed="1">
      <c r="A77" s="8">
        <v>42552</v>
      </c>
      <c r="B77" s="133">
        <v>783991.90736717999</v>
      </c>
      <c r="C77" s="133">
        <v>341686.33485629997</v>
      </c>
      <c r="D77" s="133">
        <v>442305.57251088001</v>
      </c>
      <c r="E77" s="133">
        <v>161164.59014988001</v>
      </c>
      <c r="F77" s="133">
        <v>75908.457157280005</v>
      </c>
      <c r="G77" s="133">
        <v>85256.132992600003</v>
      </c>
      <c r="H77" s="133">
        <v>298831.06096155004</v>
      </c>
      <c r="I77" s="133">
        <v>182240.72983966995</v>
      </c>
      <c r="J77" s="133">
        <v>116590.33112187999</v>
      </c>
      <c r="K77" s="133">
        <v>421588.51156813995</v>
      </c>
      <c r="L77" s="133">
        <v>203347.93978100002</v>
      </c>
      <c r="M77" s="133">
        <v>218240.57178714001</v>
      </c>
      <c r="N77" s="133">
        <v>15.238799999999999</v>
      </c>
      <c r="O77" s="133">
        <v>18.177099999999999</v>
      </c>
      <c r="P77" s="133">
        <v>17.122499999999999</v>
      </c>
      <c r="Q77" s="133">
        <v>8.5923999999999996</v>
      </c>
      <c r="R77" s="133">
        <v>8.6029</v>
      </c>
      <c r="S77" s="133">
        <v>30.996200000000002</v>
      </c>
      <c r="T77" s="133">
        <v>31.010300000000001</v>
      </c>
      <c r="U77" s="133">
        <v>31.3413</v>
      </c>
      <c r="V77" s="133">
        <v>24.133600000000001</v>
      </c>
      <c r="W77" s="133">
        <v>9.7439</v>
      </c>
      <c r="X77" s="133">
        <v>10.443300000000001</v>
      </c>
      <c r="Y77" s="133">
        <v>10.966799999999999</v>
      </c>
      <c r="Z77" s="133">
        <v>2.6741000000000001</v>
      </c>
      <c r="AA77" s="133">
        <v>10.4046</v>
      </c>
      <c r="AB77" s="133">
        <v>15.348699999999999</v>
      </c>
      <c r="AC77" s="133">
        <v>5.0065</v>
      </c>
      <c r="AD77" s="134"/>
      <c r="AE77" s="134"/>
      <c r="AF77" s="134"/>
    </row>
    <row r="78" spans="1:32" hidden="1" outlineLevel="1" collapsed="1">
      <c r="A78" s="8">
        <v>42583</v>
      </c>
      <c r="B78" s="133">
        <v>807601.56701634999</v>
      </c>
      <c r="C78" s="133">
        <v>362760.66355167999</v>
      </c>
      <c r="D78" s="133">
        <v>444840.90346467</v>
      </c>
      <c r="E78" s="133">
        <v>164137.64186048001</v>
      </c>
      <c r="F78" s="133">
        <v>77218.623168260005</v>
      </c>
      <c r="G78" s="133">
        <v>86919.018692219994</v>
      </c>
      <c r="H78" s="133">
        <v>298323.10698776005</v>
      </c>
      <c r="I78" s="133">
        <v>176534.42863415001</v>
      </c>
      <c r="J78" s="133">
        <v>121788.67835361001</v>
      </c>
      <c r="K78" s="133">
        <v>426983.33925783995</v>
      </c>
      <c r="L78" s="133">
        <v>199671.95999696001</v>
      </c>
      <c r="M78" s="133">
        <v>227311.37926088003</v>
      </c>
      <c r="N78" s="133">
        <v>15.0701</v>
      </c>
      <c r="O78" s="133">
        <v>17.116900000000001</v>
      </c>
      <c r="P78" s="133">
        <v>16.051100000000002</v>
      </c>
      <c r="Q78" s="133">
        <v>8.4999000000000002</v>
      </c>
      <c r="R78" s="133">
        <v>8.4922000000000004</v>
      </c>
      <c r="S78" s="133">
        <v>30.639900000000001</v>
      </c>
      <c r="T78" s="133">
        <v>30.887899999999998</v>
      </c>
      <c r="U78" s="133">
        <v>31.297999999999998</v>
      </c>
      <c r="V78" s="133">
        <v>5.3902000000000001</v>
      </c>
      <c r="W78" s="133">
        <v>1.8118000000000001</v>
      </c>
      <c r="X78" s="133">
        <v>9.2065999999999999</v>
      </c>
      <c r="Y78" s="133">
        <v>9.7619000000000007</v>
      </c>
      <c r="Z78" s="133">
        <v>2.1888999999999998</v>
      </c>
      <c r="AA78" s="133">
        <v>9.5114000000000001</v>
      </c>
      <c r="AB78" s="133">
        <v>14.441000000000001</v>
      </c>
      <c r="AC78" s="133">
        <v>4.5738000000000003</v>
      </c>
      <c r="AD78" s="134"/>
      <c r="AE78" s="134"/>
      <c r="AF78" s="134"/>
    </row>
    <row r="79" spans="1:32" hidden="1" outlineLevel="1" collapsed="1">
      <c r="A79" s="8">
        <v>42614</v>
      </c>
      <c r="B79" s="133">
        <v>812080.32531599002</v>
      </c>
      <c r="C79" s="133">
        <v>368959.44371070003</v>
      </c>
      <c r="D79" s="133">
        <v>443120.88160528999</v>
      </c>
      <c r="E79" s="133">
        <v>163975.53593608999</v>
      </c>
      <c r="F79" s="133">
        <v>77287.336412119999</v>
      </c>
      <c r="G79" s="133">
        <v>86688.199523970005</v>
      </c>
      <c r="H79" s="133">
        <v>294808.31771666004</v>
      </c>
      <c r="I79" s="133">
        <v>174089.79604551999</v>
      </c>
      <c r="J79" s="133">
        <v>120718.52167114004</v>
      </c>
      <c r="K79" s="133">
        <v>433591.32958043006</v>
      </c>
      <c r="L79" s="133">
        <v>204190.05772626001</v>
      </c>
      <c r="M79" s="133">
        <v>229401.27185417002</v>
      </c>
      <c r="N79" s="133">
        <v>14.574</v>
      </c>
      <c r="O79" s="133">
        <v>16.9954</v>
      </c>
      <c r="P79" s="133">
        <v>15.917299999999999</v>
      </c>
      <c r="Q79" s="133">
        <v>8.3053000000000008</v>
      </c>
      <c r="R79" s="133">
        <v>8.3130000000000006</v>
      </c>
      <c r="S79" s="133">
        <v>30.6371</v>
      </c>
      <c r="T79" s="133">
        <v>30.696999999999999</v>
      </c>
      <c r="U79" s="133">
        <v>30.994299999999999</v>
      </c>
      <c r="V79" s="133">
        <v>20.5288</v>
      </c>
      <c r="W79" s="133">
        <v>10.3584</v>
      </c>
      <c r="X79" s="133">
        <v>9.7651000000000003</v>
      </c>
      <c r="Y79" s="133">
        <v>10.0969</v>
      </c>
      <c r="Z79" s="133">
        <v>3.5257000000000001</v>
      </c>
      <c r="AA79" s="133">
        <v>9.1587999999999994</v>
      </c>
      <c r="AB79" s="133">
        <v>14.0642</v>
      </c>
      <c r="AC79" s="133">
        <v>4.5773000000000001</v>
      </c>
      <c r="AD79" s="134"/>
      <c r="AE79" s="134"/>
      <c r="AF79" s="134"/>
    </row>
    <row r="80" spans="1:32" hidden="1" outlineLevel="1" collapsed="1">
      <c r="A80" s="8">
        <v>42644</v>
      </c>
      <c r="B80" s="133">
        <v>810118.42427995999</v>
      </c>
      <c r="C80" s="133">
        <v>392891.69650684</v>
      </c>
      <c r="D80" s="133">
        <v>417226.72777311999</v>
      </c>
      <c r="E80" s="133">
        <v>160996.33318918</v>
      </c>
      <c r="F80" s="133">
        <v>76874.586075209998</v>
      </c>
      <c r="G80" s="133">
        <v>84121.747113970006</v>
      </c>
      <c r="H80" s="133">
        <v>298179.17698900006</v>
      </c>
      <c r="I80" s="133">
        <v>182456.18724198002</v>
      </c>
      <c r="J80" s="133">
        <v>115722.98974701998</v>
      </c>
      <c r="K80" s="133">
        <v>430337.29319959995</v>
      </c>
      <c r="L80" s="133">
        <v>204240.1892393</v>
      </c>
      <c r="M80" s="133">
        <v>226097.10396030001</v>
      </c>
      <c r="N80" s="133">
        <v>13.2872</v>
      </c>
      <c r="O80" s="133">
        <v>14.398400000000001</v>
      </c>
      <c r="P80" s="133">
        <v>13.579800000000001</v>
      </c>
      <c r="Q80" s="133">
        <v>9.1119000000000003</v>
      </c>
      <c r="R80" s="133">
        <v>9.1306999999999992</v>
      </c>
      <c r="S80" s="133">
        <v>30.599399999999999</v>
      </c>
      <c r="T80" s="133">
        <v>30.613</v>
      </c>
      <c r="U80" s="133">
        <v>30.9239</v>
      </c>
      <c r="V80" s="133">
        <v>22.139700000000001</v>
      </c>
      <c r="W80" s="133">
        <v>10.5275</v>
      </c>
      <c r="X80" s="133">
        <v>9.8322000000000003</v>
      </c>
      <c r="Y80" s="133">
        <v>10.1111</v>
      </c>
      <c r="Z80" s="133">
        <v>3.4962</v>
      </c>
      <c r="AA80" s="133">
        <v>9.2509999999999994</v>
      </c>
      <c r="AB80" s="133">
        <v>14.0564</v>
      </c>
      <c r="AC80" s="133">
        <v>4.7159000000000004</v>
      </c>
      <c r="AD80" s="134"/>
      <c r="AE80" s="134"/>
      <c r="AF80" s="134"/>
    </row>
    <row r="81" spans="1:32" hidden="1" outlineLevel="1" collapsed="1">
      <c r="A81" s="8">
        <v>42675</v>
      </c>
      <c r="B81" s="133">
        <v>811140.45928388997</v>
      </c>
      <c r="C81" s="133">
        <v>423578.58986010001</v>
      </c>
      <c r="D81" s="133">
        <v>387561.86942379002</v>
      </c>
      <c r="E81" s="133">
        <v>160501.60117486</v>
      </c>
      <c r="F81" s="133">
        <v>77339.310872849994</v>
      </c>
      <c r="G81" s="133">
        <v>83162.290302010006</v>
      </c>
      <c r="H81" s="133">
        <v>290753.50515749003</v>
      </c>
      <c r="I81" s="133">
        <v>180194.03664106998</v>
      </c>
      <c r="J81" s="133">
        <v>110559.46851642001</v>
      </c>
      <c r="K81" s="133">
        <v>430962.07875067007</v>
      </c>
      <c r="L81" s="133">
        <v>205573.25148456002</v>
      </c>
      <c r="M81" s="133">
        <v>225388.82726611002</v>
      </c>
      <c r="N81" s="133">
        <v>13.1052</v>
      </c>
      <c r="O81" s="133">
        <v>14.005000000000001</v>
      </c>
      <c r="P81" s="133">
        <v>13.0869</v>
      </c>
      <c r="Q81" s="133">
        <v>8.7879000000000005</v>
      </c>
      <c r="R81" s="133">
        <v>8.8076000000000008</v>
      </c>
      <c r="S81" s="133">
        <v>30.499199999999998</v>
      </c>
      <c r="T81" s="133">
        <v>30.521100000000001</v>
      </c>
      <c r="U81" s="133">
        <v>30.970800000000001</v>
      </c>
      <c r="V81" s="133">
        <v>21.663900000000002</v>
      </c>
      <c r="W81" s="133">
        <v>10.934100000000001</v>
      </c>
      <c r="X81" s="133">
        <v>9.0198999999999998</v>
      </c>
      <c r="Y81" s="133">
        <v>9.3405000000000005</v>
      </c>
      <c r="Z81" s="133">
        <v>3.6394000000000002</v>
      </c>
      <c r="AA81" s="133">
        <v>9.6637000000000004</v>
      </c>
      <c r="AB81" s="133">
        <v>14.0098</v>
      </c>
      <c r="AC81" s="133">
        <v>5.0431999999999997</v>
      </c>
      <c r="AD81" s="134"/>
      <c r="AE81" s="134"/>
      <c r="AF81" s="134"/>
    </row>
    <row r="82" spans="1:32" hidden="1" outlineLevel="1" collapsed="1">
      <c r="A82" s="8">
        <v>42705</v>
      </c>
      <c r="B82" s="133">
        <v>822114.34799005999</v>
      </c>
      <c r="C82" s="133">
        <v>417431.67211027001</v>
      </c>
      <c r="D82" s="133">
        <v>404682.67587978998</v>
      </c>
      <c r="E82" s="133">
        <v>163333.08824734</v>
      </c>
      <c r="F82" s="133">
        <v>76709.869338010001</v>
      </c>
      <c r="G82" s="133">
        <v>86623.218909329997</v>
      </c>
      <c r="H82" s="133">
        <v>310559.13924365997</v>
      </c>
      <c r="I82" s="133">
        <v>193453.23654668999</v>
      </c>
      <c r="J82" s="133">
        <v>117105.90269696999</v>
      </c>
      <c r="K82" s="133">
        <v>444676.45596152003</v>
      </c>
      <c r="L82" s="133">
        <v>209601.25877749998</v>
      </c>
      <c r="M82" s="133">
        <v>235075.19718401998</v>
      </c>
      <c r="N82" s="133">
        <v>14.2075</v>
      </c>
      <c r="O82" s="133">
        <v>16.183199999999999</v>
      </c>
      <c r="P82" s="133">
        <v>15.1214</v>
      </c>
      <c r="Q82" s="133">
        <v>7.6665000000000001</v>
      </c>
      <c r="R82" s="133">
        <v>7.6788999999999996</v>
      </c>
      <c r="S82" s="133">
        <v>29.6708</v>
      </c>
      <c r="T82" s="133">
        <v>29.6828</v>
      </c>
      <c r="U82" s="133">
        <v>29.511099999999999</v>
      </c>
      <c r="V82" s="133">
        <v>24.743500000000001</v>
      </c>
      <c r="W82" s="133">
        <v>10.335100000000001</v>
      </c>
      <c r="X82" s="133">
        <v>8.9809000000000001</v>
      </c>
      <c r="Y82" s="133">
        <v>9.3917999999999999</v>
      </c>
      <c r="Z82" s="133">
        <v>3.7084999999999999</v>
      </c>
      <c r="AA82" s="133">
        <v>9.6812000000000005</v>
      </c>
      <c r="AB82" s="133">
        <v>13.913399999999999</v>
      </c>
      <c r="AC82" s="133">
        <v>5.1303000000000001</v>
      </c>
      <c r="AD82" s="134"/>
      <c r="AE82" s="134"/>
      <c r="AF82" s="134"/>
    </row>
    <row r="83" spans="1:32" hidden="1" outlineLevel="1" collapsed="1">
      <c r="A83" s="8">
        <v>42736</v>
      </c>
      <c r="B83" s="133">
        <v>808593.43913509999</v>
      </c>
      <c r="C83" s="133">
        <v>414668.75678713003</v>
      </c>
      <c r="D83" s="133">
        <v>393924.68234797003</v>
      </c>
      <c r="E83" s="133">
        <v>163657.82971809001</v>
      </c>
      <c r="F83" s="133">
        <v>77868.222369869996</v>
      </c>
      <c r="G83" s="133">
        <v>85789.607348220001</v>
      </c>
      <c r="H83" s="133">
        <v>299689.34646373999</v>
      </c>
      <c r="I83" s="133">
        <v>186394.67402969001</v>
      </c>
      <c r="J83" s="133">
        <v>113294.67243404996</v>
      </c>
      <c r="K83" s="133">
        <v>437688.87861632998</v>
      </c>
      <c r="L83" s="133">
        <v>206074.61423476</v>
      </c>
      <c r="M83" s="133">
        <v>231614.26438156996</v>
      </c>
      <c r="N83" s="133">
        <v>13.836</v>
      </c>
      <c r="O83" s="133">
        <v>16.0322</v>
      </c>
      <c r="P83" s="133">
        <v>14.7919</v>
      </c>
      <c r="Q83" s="133">
        <v>7.8324999999999996</v>
      </c>
      <c r="R83" s="133">
        <v>7.8532999999999999</v>
      </c>
      <c r="S83" s="133">
        <v>29.775200000000002</v>
      </c>
      <c r="T83" s="133">
        <v>29.799700000000001</v>
      </c>
      <c r="U83" s="133">
        <v>29.754799999999999</v>
      </c>
      <c r="V83" s="133">
        <v>18.597300000000001</v>
      </c>
      <c r="W83" s="133">
        <v>9.1569000000000003</v>
      </c>
      <c r="X83" s="133">
        <v>8.4543999999999997</v>
      </c>
      <c r="Y83" s="133">
        <v>8.7181999999999995</v>
      </c>
      <c r="Z83" s="133">
        <v>3.9683999999999999</v>
      </c>
      <c r="AA83" s="133">
        <v>9.6737000000000002</v>
      </c>
      <c r="AB83" s="133">
        <v>14.3835</v>
      </c>
      <c r="AC83" s="133">
        <v>4.7042000000000002</v>
      </c>
      <c r="AD83" s="134"/>
      <c r="AE83" s="134"/>
      <c r="AF83" s="134"/>
    </row>
    <row r="84" spans="1:32" hidden="1" outlineLevel="1" collapsed="1">
      <c r="A84" s="8">
        <v>42767</v>
      </c>
      <c r="B84" s="133">
        <v>800416.88833807001</v>
      </c>
      <c r="C84" s="133">
        <v>415110.48174870998</v>
      </c>
      <c r="D84" s="133">
        <v>385306.40658935998</v>
      </c>
      <c r="E84" s="133">
        <v>161936.75162190001</v>
      </c>
      <c r="F84" s="133">
        <v>78543.429897859998</v>
      </c>
      <c r="G84" s="133">
        <v>83393.321724039997</v>
      </c>
      <c r="H84" s="133">
        <v>298194.61718082998</v>
      </c>
      <c r="I84" s="133">
        <v>184287.67224168999</v>
      </c>
      <c r="J84" s="133">
        <v>113906.94493913997</v>
      </c>
      <c r="K84" s="133">
        <v>436924.30568922008</v>
      </c>
      <c r="L84" s="133">
        <v>208393.03055172006</v>
      </c>
      <c r="M84" s="133">
        <v>228531.27513750002</v>
      </c>
      <c r="N84" s="133">
        <v>13.905799999999999</v>
      </c>
      <c r="O84" s="133">
        <v>15.5913</v>
      </c>
      <c r="P84" s="133">
        <v>14.419700000000001</v>
      </c>
      <c r="Q84" s="133">
        <v>7.7782</v>
      </c>
      <c r="R84" s="133">
        <v>7.7990000000000004</v>
      </c>
      <c r="S84" s="133">
        <v>29.9543</v>
      </c>
      <c r="T84" s="133">
        <v>29.970199999999998</v>
      </c>
      <c r="U84" s="133">
        <v>30.189699999999998</v>
      </c>
      <c r="V84" s="133">
        <v>18.317299999999999</v>
      </c>
      <c r="W84" s="133">
        <v>6.8769</v>
      </c>
      <c r="X84" s="133">
        <v>8.5363000000000007</v>
      </c>
      <c r="Y84" s="133">
        <v>8.7627000000000006</v>
      </c>
      <c r="Z84" s="133">
        <v>3.4906000000000001</v>
      </c>
      <c r="AA84" s="133">
        <v>8.8742999999999999</v>
      </c>
      <c r="AB84" s="133">
        <v>13.579000000000001</v>
      </c>
      <c r="AC84" s="133">
        <v>4.3014000000000001</v>
      </c>
      <c r="AD84" s="134"/>
      <c r="AE84" s="134"/>
      <c r="AF84" s="134"/>
    </row>
    <row r="85" spans="1:32" hidden="1" outlineLevel="1" collapsed="1">
      <c r="A85" s="8">
        <v>42795</v>
      </c>
      <c r="B85" s="133">
        <v>793045.34146378003</v>
      </c>
      <c r="C85" s="133">
        <v>417288.33072822</v>
      </c>
      <c r="D85" s="133">
        <v>375757.01073555998</v>
      </c>
      <c r="E85" s="133">
        <v>161146.41091559001</v>
      </c>
      <c r="F85" s="133">
        <v>80269.073323079996</v>
      </c>
      <c r="G85" s="133">
        <v>80877.337592509997</v>
      </c>
      <c r="H85" s="133">
        <v>309396.51081345003</v>
      </c>
      <c r="I85" s="133">
        <v>192277.74400183</v>
      </c>
      <c r="J85" s="133">
        <v>117118.76681161999</v>
      </c>
      <c r="K85" s="133">
        <v>440537.72966690001</v>
      </c>
      <c r="L85" s="133">
        <v>213409.56192884</v>
      </c>
      <c r="M85" s="133">
        <v>227128.16773805997</v>
      </c>
      <c r="N85" s="133">
        <v>13.9884</v>
      </c>
      <c r="O85" s="133">
        <v>15.7919</v>
      </c>
      <c r="P85" s="133">
        <v>14.746</v>
      </c>
      <c r="Q85" s="133">
        <v>8.4216999999999995</v>
      </c>
      <c r="R85" s="133">
        <v>8.4383999999999997</v>
      </c>
      <c r="S85" s="133">
        <v>29.265000000000001</v>
      </c>
      <c r="T85" s="133">
        <v>29.273599999999998</v>
      </c>
      <c r="U85" s="133">
        <v>28.980699999999999</v>
      </c>
      <c r="V85" s="133">
        <v>27.592199999999998</v>
      </c>
      <c r="W85" s="133">
        <v>9.5050000000000008</v>
      </c>
      <c r="X85" s="133">
        <v>9.1259999999999994</v>
      </c>
      <c r="Y85" s="133">
        <v>9.3168000000000006</v>
      </c>
      <c r="Z85" s="133">
        <v>3.18</v>
      </c>
      <c r="AA85" s="133">
        <v>8.9192</v>
      </c>
      <c r="AB85" s="133">
        <v>13.464399999999999</v>
      </c>
      <c r="AC85" s="133">
        <v>3.7515000000000001</v>
      </c>
      <c r="AD85" s="134"/>
      <c r="AE85" s="134"/>
      <c r="AF85" s="134"/>
    </row>
    <row r="86" spans="1:32" hidden="1" outlineLevel="1" collapsed="1">
      <c r="A86" s="8">
        <v>42826</v>
      </c>
      <c r="B86" s="133">
        <v>788350.41833957005</v>
      </c>
      <c r="C86" s="133">
        <v>418623.64094216999</v>
      </c>
      <c r="D86" s="133">
        <v>369726.7773974</v>
      </c>
      <c r="E86" s="133">
        <v>159865.89404699</v>
      </c>
      <c r="F86" s="133">
        <v>80955.368573650005</v>
      </c>
      <c r="G86" s="133">
        <v>78910.525473340007</v>
      </c>
      <c r="H86" s="133">
        <v>311000.20236977993</v>
      </c>
      <c r="I86" s="133">
        <v>193387.50571512003</v>
      </c>
      <c r="J86" s="133">
        <v>117612.69665466002</v>
      </c>
      <c r="K86" s="133">
        <v>446486.03038549004</v>
      </c>
      <c r="L86" s="133">
        <v>221875.76207111002</v>
      </c>
      <c r="M86" s="133">
        <v>224610.26831437999</v>
      </c>
      <c r="N86" s="133">
        <v>13.5261</v>
      </c>
      <c r="O86" s="133">
        <v>15.2234</v>
      </c>
      <c r="P86" s="133">
        <v>14.234500000000001</v>
      </c>
      <c r="Q86" s="133">
        <v>8.7841000000000005</v>
      </c>
      <c r="R86" s="133">
        <v>8.7848000000000006</v>
      </c>
      <c r="S86" s="133">
        <v>29.575099999999999</v>
      </c>
      <c r="T86" s="133">
        <v>29.622900000000001</v>
      </c>
      <c r="U86" s="133">
        <v>29.667899999999999</v>
      </c>
      <c r="V86" s="133">
        <v>13.820600000000001</v>
      </c>
      <c r="W86" s="133">
        <v>8.6631999999999998</v>
      </c>
      <c r="X86" s="133">
        <v>8.7590000000000003</v>
      </c>
      <c r="Y86" s="133">
        <v>9.0375999999999994</v>
      </c>
      <c r="Z86" s="133">
        <v>3.2886000000000002</v>
      </c>
      <c r="AA86" s="133">
        <v>8.2120999999999995</v>
      </c>
      <c r="AB86" s="133">
        <v>12.5985</v>
      </c>
      <c r="AC86" s="133">
        <v>3.6663000000000001</v>
      </c>
      <c r="AD86" s="134"/>
      <c r="AE86" s="134"/>
      <c r="AF86" s="134"/>
    </row>
    <row r="87" spans="1:32" hidden="1" outlineLevel="1" collapsed="1">
      <c r="A87" s="8">
        <v>42856</v>
      </c>
      <c r="B87" s="133">
        <v>783718.83675185998</v>
      </c>
      <c r="C87" s="133">
        <v>416630.9877387</v>
      </c>
      <c r="D87" s="133">
        <v>367087.84901315998</v>
      </c>
      <c r="E87" s="133">
        <v>160027.88953057001</v>
      </c>
      <c r="F87" s="133">
        <v>83054.041231290001</v>
      </c>
      <c r="G87" s="133">
        <v>76973.848299279998</v>
      </c>
      <c r="H87" s="133">
        <v>309854.52749686997</v>
      </c>
      <c r="I87" s="133">
        <v>193133.31996807997</v>
      </c>
      <c r="J87" s="133">
        <v>116721.20752879001</v>
      </c>
      <c r="K87" s="133">
        <v>444550.57151836</v>
      </c>
      <c r="L87" s="133">
        <v>221509.48962840001</v>
      </c>
      <c r="M87" s="133">
        <v>223041.08188995995</v>
      </c>
      <c r="N87" s="133">
        <v>13.4841</v>
      </c>
      <c r="O87" s="133">
        <v>14.9307</v>
      </c>
      <c r="P87" s="133">
        <v>13.95</v>
      </c>
      <c r="Q87" s="133">
        <v>7.7797000000000001</v>
      </c>
      <c r="R87" s="133">
        <v>7.8061999999999996</v>
      </c>
      <c r="S87" s="133">
        <v>29.700399999999998</v>
      </c>
      <c r="T87" s="133">
        <v>29.7423</v>
      </c>
      <c r="U87" s="133">
        <v>29.693999999999999</v>
      </c>
      <c r="V87" s="133">
        <v>15.5404</v>
      </c>
      <c r="W87" s="133">
        <v>9.2598000000000003</v>
      </c>
      <c r="X87" s="133">
        <v>8.3841999999999999</v>
      </c>
      <c r="Y87" s="133">
        <v>8.6262000000000008</v>
      </c>
      <c r="Z87" s="133">
        <v>2.5341</v>
      </c>
      <c r="AA87" s="133">
        <v>7.8428000000000004</v>
      </c>
      <c r="AB87" s="133">
        <v>12.015000000000001</v>
      </c>
      <c r="AC87" s="133">
        <v>3.3799000000000001</v>
      </c>
      <c r="AD87" s="134"/>
      <c r="AE87" s="134"/>
      <c r="AF87" s="134"/>
    </row>
    <row r="88" spans="1:32" hidden="1" outlineLevel="1" collapsed="1">
      <c r="A88" s="8">
        <v>42887</v>
      </c>
      <c r="B88" s="133">
        <v>784033.61815550004</v>
      </c>
      <c r="C88" s="133">
        <v>424557.78886203002</v>
      </c>
      <c r="D88" s="133">
        <v>359475.82929347001</v>
      </c>
      <c r="E88" s="133">
        <v>159424.42763901001</v>
      </c>
      <c r="F88" s="133">
        <v>84263.466961300001</v>
      </c>
      <c r="G88" s="133">
        <v>75160.960677709998</v>
      </c>
      <c r="H88" s="133">
        <v>309865.69533067016</v>
      </c>
      <c r="I88" s="133">
        <v>192903.71310826996</v>
      </c>
      <c r="J88" s="133">
        <v>116961.98222239999</v>
      </c>
      <c r="K88" s="133">
        <v>451556.91485345992</v>
      </c>
      <c r="L88" s="133">
        <v>229741.01091064996</v>
      </c>
      <c r="M88" s="133">
        <v>221815.90394280996</v>
      </c>
      <c r="N88" s="133">
        <v>13.248100000000001</v>
      </c>
      <c r="O88" s="133">
        <v>14.521699999999999</v>
      </c>
      <c r="P88" s="133">
        <v>13.6577</v>
      </c>
      <c r="Q88" s="133">
        <v>7.3693</v>
      </c>
      <c r="R88" s="133">
        <v>7.4084000000000003</v>
      </c>
      <c r="S88" s="133">
        <v>29.4529</v>
      </c>
      <c r="T88" s="133">
        <v>29.481400000000001</v>
      </c>
      <c r="U88" s="133">
        <v>29.499099999999999</v>
      </c>
      <c r="V88" s="133">
        <v>17.647300000000001</v>
      </c>
      <c r="W88" s="133">
        <v>10.0914</v>
      </c>
      <c r="X88" s="133">
        <v>7.9032999999999998</v>
      </c>
      <c r="Y88" s="133">
        <v>8.1875</v>
      </c>
      <c r="Z88" s="133">
        <v>3.22</v>
      </c>
      <c r="AA88" s="133">
        <v>7.7716000000000003</v>
      </c>
      <c r="AB88" s="133">
        <v>12.133100000000001</v>
      </c>
      <c r="AC88" s="133">
        <v>3.3519000000000001</v>
      </c>
      <c r="AD88" s="134"/>
      <c r="AE88" s="134"/>
      <c r="AF88" s="134"/>
    </row>
    <row r="89" spans="1:32" hidden="1" outlineLevel="1" collapsed="1">
      <c r="A89" s="8">
        <v>42917</v>
      </c>
      <c r="B89" s="133">
        <v>783050.51627616002</v>
      </c>
      <c r="C89" s="133">
        <v>432130.71300694998</v>
      </c>
      <c r="D89" s="133">
        <v>350919.80326920998</v>
      </c>
      <c r="E89" s="133">
        <v>159935.11358157999</v>
      </c>
      <c r="F89" s="133">
        <v>86421.655451540006</v>
      </c>
      <c r="G89" s="133">
        <v>73513.458130040002</v>
      </c>
      <c r="H89" s="133">
        <v>319918.53517287999</v>
      </c>
      <c r="I89" s="133">
        <v>196687.98254958002</v>
      </c>
      <c r="J89" s="133">
        <v>123230.5526233</v>
      </c>
      <c r="K89" s="133">
        <v>448291.10114391003</v>
      </c>
      <c r="L89" s="133">
        <v>227757.94818286999</v>
      </c>
      <c r="M89" s="133">
        <v>220533.15296103997</v>
      </c>
      <c r="N89" s="133">
        <v>12.342000000000001</v>
      </c>
      <c r="O89" s="133">
        <v>13.872999999999999</v>
      </c>
      <c r="P89" s="133">
        <v>12.860200000000001</v>
      </c>
      <c r="Q89" s="133">
        <v>6.9329000000000001</v>
      </c>
      <c r="R89" s="133">
        <v>6.9542000000000002</v>
      </c>
      <c r="S89" s="133">
        <v>28.970199999999998</v>
      </c>
      <c r="T89" s="133">
        <v>28.987100000000002</v>
      </c>
      <c r="U89" s="133">
        <v>28.626100000000001</v>
      </c>
      <c r="V89" s="133">
        <v>19.741800000000001</v>
      </c>
      <c r="W89" s="133">
        <v>8.0970999999999993</v>
      </c>
      <c r="X89" s="133">
        <v>7.7527999999999997</v>
      </c>
      <c r="Y89" s="133">
        <v>7.9568000000000003</v>
      </c>
      <c r="Z89" s="133">
        <v>2.0398000000000001</v>
      </c>
      <c r="AA89" s="133">
        <v>7.6570999999999998</v>
      </c>
      <c r="AB89" s="133">
        <v>12.014799999999999</v>
      </c>
      <c r="AC89" s="133">
        <v>3.1103999999999998</v>
      </c>
      <c r="AD89" s="134"/>
      <c r="AE89" s="134"/>
      <c r="AF89" s="134"/>
    </row>
    <row r="90" spans="1:32" hidden="1" outlineLevel="1" collapsed="1">
      <c r="A90" s="8">
        <v>42948</v>
      </c>
      <c r="B90" s="133">
        <v>783501.67673555005</v>
      </c>
      <c r="C90" s="133">
        <v>437509.26131705998</v>
      </c>
      <c r="D90" s="133">
        <v>345992.41541849001</v>
      </c>
      <c r="E90" s="133">
        <v>161650.11380354999</v>
      </c>
      <c r="F90" s="133">
        <v>90167.475978240007</v>
      </c>
      <c r="G90" s="133">
        <v>71482.637825309997</v>
      </c>
      <c r="H90" s="133">
        <v>313279.85760887997</v>
      </c>
      <c r="I90" s="133">
        <v>188963.76543076994</v>
      </c>
      <c r="J90" s="133">
        <v>124316.09217810999</v>
      </c>
      <c r="K90" s="133">
        <v>447014.71888101997</v>
      </c>
      <c r="L90" s="133">
        <v>227808.51810262998</v>
      </c>
      <c r="M90" s="133">
        <v>219206.20077839002</v>
      </c>
      <c r="N90" s="133">
        <v>12.7258</v>
      </c>
      <c r="O90" s="133">
        <v>14.0845</v>
      </c>
      <c r="P90" s="133">
        <v>13.162800000000001</v>
      </c>
      <c r="Q90" s="133">
        <v>7.4949000000000003</v>
      </c>
      <c r="R90" s="133">
        <v>7.5189000000000004</v>
      </c>
      <c r="S90" s="133">
        <v>27.8398</v>
      </c>
      <c r="T90" s="133">
        <v>27.864100000000001</v>
      </c>
      <c r="U90" s="133">
        <v>27.1753</v>
      </c>
      <c r="V90" s="133">
        <v>15.478899999999999</v>
      </c>
      <c r="W90" s="133">
        <v>9.2950999999999997</v>
      </c>
      <c r="X90" s="133">
        <v>7.9836999999999998</v>
      </c>
      <c r="Y90" s="133">
        <v>8.2080000000000002</v>
      </c>
      <c r="Z90" s="133">
        <v>2.4857</v>
      </c>
      <c r="AA90" s="133">
        <v>7.2411000000000003</v>
      </c>
      <c r="AB90" s="133">
        <v>11.2829</v>
      </c>
      <c r="AC90" s="133">
        <v>3.0811999999999999</v>
      </c>
      <c r="AD90" s="134"/>
      <c r="AE90" s="134"/>
      <c r="AF90" s="134"/>
    </row>
    <row r="91" spans="1:32" hidden="1" outlineLevel="1" collapsed="1">
      <c r="A91" s="8">
        <v>42979</v>
      </c>
      <c r="B91" s="133">
        <v>796517.83809814998</v>
      </c>
      <c r="C91" s="133">
        <v>442782.64885741001</v>
      </c>
      <c r="D91" s="133">
        <v>353735.18924073997</v>
      </c>
      <c r="E91" s="133">
        <v>164590.43095129999</v>
      </c>
      <c r="F91" s="133">
        <v>92417.130601530007</v>
      </c>
      <c r="G91" s="133">
        <v>72173.300349769997</v>
      </c>
      <c r="H91" s="133">
        <v>321927.22870363994</v>
      </c>
      <c r="I91" s="133">
        <v>189588.18454823</v>
      </c>
      <c r="J91" s="133">
        <v>132339.04415541003</v>
      </c>
      <c r="K91" s="133">
        <v>459403.03176354</v>
      </c>
      <c r="L91" s="133">
        <v>231829.2933429</v>
      </c>
      <c r="M91" s="133">
        <v>227573.73842064</v>
      </c>
      <c r="N91" s="133">
        <v>13.0473</v>
      </c>
      <c r="O91" s="133">
        <v>14.530099999999999</v>
      </c>
      <c r="P91" s="133">
        <v>13.737299999999999</v>
      </c>
      <c r="Q91" s="133">
        <v>7.0887000000000002</v>
      </c>
      <c r="R91" s="133">
        <v>7.0876000000000001</v>
      </c>
      <c r="S91" s="133">
        <v>28.752700000000001</v>
      </c>
      <c r="T91" s="133">
        <v>28.8034</v>
      </c>
      <c r="U91" s="133">
        <v>28.431899999999999</v>
      </c>
      <c r="V91" s="133">
        <v>11.5908</v>
      </c>
      <c r="W91" s="133">
        <v>8.2140000000000004</v>
      </c>
      <c r="X91" s="133">
        <v>7.8836000000000004</v>
      </c>
      <c r="Y91" s="133">
        <v>8.0841999999999992</v>
      </c>
      <c r="Z91" s="133">
        <v>1.7769999999999999</v>
      </c>
      <c r="AA91" s="133">
        <v>6.6120999999999999</v>
      </c>
      <c r="AB91" s="133">
        <v>10.5274</v>
      </c>
      <c r="AC91" s="133">
        <v>2.8792</v>
      </c>
      <c r="AD91" s="134"/>
      <c r="AE91" s="134"/>
      <c r="AF91" s="134"/>
    </row>
    <row r="92" spans="1:32" hidden="1" outlineLevel="1" collapsed="1">
      <c r="A92" s="8">
        <v>43009</v>
      </c>
      <c r="B92" s="133">
        <v>810070.39522962004</v>
      </c>
      <c r="C92" s="133">
        <v>445596.82241115998</v>
      </c>
      <c r="D92" s="133">
        <v>364473.57281846</v>
      </c>
      <c r="E92" s="133">
        <v>167062.45399129001</v>
      </c>
      <c r="F92" s="133">
        <v>94988.685884179999</v>
      </c>
      <c r="G92" s="133">
        <v>72073.768107109994</v>
      </c>
      <c r="H92" s="133">
        <v>319108.89074076008</v>
      </c>
      <c r="I92" s="133">
        <v>191613.98821387</v>
      </c>
      <c r="J92" s="133">
        <v>127494.90252689001</v>
      </c>
      <c r="K92" s="133">
        <v>462075.16289083991</v>
      </c>
      <c r="L92" s="133">
        <v>231902.94083212997</v>
      </c>
      <c r="M92" s="133">
        <v>230172.22205871</v>
      </c>
      <c r="N92" s="133">
        <v>13.1427</v>
      </c>
      <c r="O92" s="133">
        <v>14.751799999999999</v>
      </c>
      <c r="P92" s="133">
        <v>14.090999999999999</v>
      </c>
      <c r="Q92" s="133">
        <v>7.4852999999999996</v>
      </c>
      <c r="R92" s="133">
        <v>7.4661</v>
      </c>
      <c r="S92" s="133">
        <v>29.027999999999999</v>
      </c>
      <c r="T92" s="133">
        <v>29.052199999999999</v>
      </c>
      <c r="U92" s="133">
        <v>28.657599999999999</v>
      </c>
      <c r="V92" s="133">
        <v>12.8508</v>
      </c>
      <c r="W92" s="133">
        <v>7.8766999999999996</v>
      </c>
      <c r="X92" s="133">
        <v>7.8384</v>
      </c>
      <c r="Y92" s="133">
        <v>8.0787999999999993</v>
      </c>
      <c r="Z92" s="133">
        <v>2.3294000000000001</v>
      </c>
      <c r="AA92" s="133">
        <v>6.5632999999999999</v>
      </c>
      <c r="AB92" s="133">
        <v>10.625</v>
      </c>
      <c r="AC92" s="133">
        <v>2.8772000000000002</v>
      </c>
      <c r="AD92" s="134"/>
      <c r="AE92" s="134"/>
      <c r="AF92" s="134"/>
    </row>
    <row r="93" spans="1:32" hidden="1" outlineLevel="1" collapsed="1">
      <c r="A93" s="8">
        <v>43040</v>
      </c>
      <c r="B93" s="133">
        <v>813424.44859037001</v>
      </c>
      <c r="C93" s="133">
        <v>446703.69885223999</v>
      </c>
      <c r="D93" s="133">
        <v>366720.74973813002</v>
      </c>
      <c r="E93" s="133">
        <v>163604.55740240001</v>
      </c>
      <c r="F93" s="133">
        <v>97570.410596729998</v>
      </c>
      <c r="G93" s="133">
        <v>66034.146805669996</v>
      </c>
      <c r="H93" s="133">
        <v>312359.92577930004</v>
      </c>
      <c r="I93" s="133">
        <v>186912.89521031998</v>
      </c>
      <c r="J93" s="133">
        <v>125447.03056898</v>
      </c>
      <c r="K93" s="133">
        <v>469975.08612801001</v>
      </c>
      <c r="L93" s="133">
        <v>236990.82191728998</v>
      </c>
      <c r="M93" s="133">
        <v>232984.26421071996</v>
      </c>
      <c r="N93" s="133">
        <v>14.0518</v>
      </c>
      <c r="O93" s="133">
        <v>15.7919</v>
      </c>
      <c r="P93" s="133">
        <v>15.2501</v>
      </c>
      <c r="Q93" s="133">
        <v>6.3909000000000002</v>
      </c>
      <c r="R93" s="133">
        <v>6.3746999999999998</v>
      </c>
      <c r="S93" s="133">
        <v>28.132899999999999</v>
      </c>
      <c r="T93" s="133">
        <v>28.215199999999999</v>
      </c>
      <c r="U93" s="133">
        <v>27.8748</v>
      </c>
      <c r="V93" s="133">
        <v>10.303900000000001</v>
      </c>
      <c r="W93" s="133">
        <v>8.0823999999999998</v>
      </c>
      <c r="X93" s="133">
        <v>8.4593000000000007</v>
      </c>
      <c r="Y93" s="133">
        <v>8.6834000000000007</v>
      </c>
      <c r="Z93" s="133">
        <v>2.2946</v>
      </c>
      <c r="AA93" s="133">
        <v>6.9362000000000004</v>
      </c>
      <c r="AB93" s="133">
        <v>11.1737</v>
      </c>
      <c r="AC93" s="133">
        <v>2.7280000000000002</v>
      </c>
      <c r="AD93" s="134"/>
      <c r="AE93" s="134"/>
      <c r="AF93" s="134"/>
    </row>
    <row r="94" spans="1:32" hidden="1" outlineLevel="1" collapsed="1">
      <c r="A94" s="8">
        <v>43070</v>
      </c>
      <c r="B94" s="133">
        <v>829932.02096091001</v>
      </c>
      <c r="C94" s="133">
        <v>455094.58583995001</v>
      </c>
      <c r="D94" s="133">
        <v>374837.43512096</v>
      </c>
      <c r="E94" s="133">
        <v>174181.85180860999</v>
      </c>
      <c r="F94" s="133">
        <v>106285.54500486</v>
      </c>
      <c r="G94" s="133">
        <v>67896.306803750005</v>
      </c>
      <c r="H94" s="133">
        <v>343758.21693201998</v>
      </c>
      <c r="I94" s="133">
        <v>211173.27041606998</v>
      </c>
      <c r="J94" s="133">
        <v>132584.94651595</v>
      </c>
      <c r="K94" s="133">
        <v>495313.10327557003</v>
      </c>
      <c r="L94" s="133">
        <v>252438.65892826999</v>
      </c>
      <c r="M94" s="133">
        <v>242874.44434730004</v>
      </c>
      <c r="N94" s="133">
        <v>14.123200000000001</v>
      </c>
      <c r="O94" s="133">
        <v>16.175999999999998</v>
      </c>
      <c r="P94" s="133">
        <v>15.7197</v>
      </c>
      <c r="Q94" s="133">
        <v>6.5404</v>
      </c>
      <c r="R94" s="133">
        <v>6.5609000000000002</v>
      </c>
      <c r="S94" s="133">
        <v>29.693100000000001</v>
      </c>
      <c r="T94" s="133">
        <v>29.747699999999998</v>
      </c>
      <c r="U94" s="133">
        <v>30.394100000000002</v>
      </c>
      <c r="V94" s="133">
        <v>11.2102</v>
      </c>
      <c r="W94" s="133">
        <v>8.8946000000000005</v>
      </c>
      <c r="X94" s="133">
        <v>8.9183000000000003</v>
      </c>
      <c r="Y94" s="133">
        <v>9.2077000000000009</v>
      </c>
      <c r="Z94" s="133">
        <v>2.4214000000000002</v>
      </c>
      <c r="AA94" s="133">
        <v>7.1287000000000003</v>
      </c>
      <c r="AB94" s="133">
        <v>11.3851</v>
      </c>
      <c r="AC94" s="133">
        <v>2.7334999999999998</v>
      </c>
      <c r="AD94" s="134"/>
      <c r="AE94" s="134"/>
      <c r="AF94" s="134"/>
    </row>
    <row r="95" spans="1:32" hidden="1" outlineLevel="1" collapsed="1">
      <c r="A95" s="8">
        <v>43101</v>
      </c>
      <c r="B95" s="133">
        <v>857152.04576669005</v>
      </c>
      <c r="C95" s="133">
        <v>458159.85977674002</v>
      </c>
      <c r="D95" s="133">
        <v>398992.18598995003</v>
      </c>
      <c r="E95" s="133">
        <v>179063.33452969001</v>
      </c>
      <c r="F95" s="133">
        <v>110429.03107259001</v>
      </c>
      <c r="G95" s="133">
        <v>68634.303457100003</v>
      </c>
      <c r="H95" s="133">
        <v>325294.15974701004</v>
      </c>
      <c r="I95" s="133">
        <v>200123.33808935</v>
      </c>
      <c r="J95" s="133">
        <v>125170.82165766001</v>
      </c>
      <c r="K95" s="133">
        <v>491669.55481504998</v>
      </c>
      <c r="L95" s="133">
        <v>248278.83133478998</v>
      </c>
      <c r="M95" s="133">
        <v>243390.72348026</v>
      </c>
      <c r="N95" s="133">
        <v>14.628399999999999</v>
      </c>
      <c r="O95" s="133">
        <v>15.721500000000001</v>
      </c>
      <c r="P95" s="133">
        <v>15.2258</v>
      </c>
      <c r="Q95" s="133">
        <v>6.0575999999999999</v>
      </c>
      <c r="R95" s="133">
        <v>6.0965999999999996</v>
      </c>
      <c r="S95" s="133">
        <v>29.346599999999999</v>
      </c>
      <c r="T95" s="133">
        <v>29.404299999999999</v>
      </c>
      <c r="U95" s="133">
        <v>29.6843</v>
      </c>
      <c r="V95" s="133">
        <v>11.286899999999999</v>
      </c>
      <c r="W95" s="133">
        <v>8.4229000000000003</v>
      </c>
      <c r="X95" s="133">
        <v>9.2894000000000005</v>
      </c>
      <c r="Y95" s="133">
        <v>9.4878</v>
      </c>
      <c r="Z95" s="133">
        <v>2.2995999999999999</v>
      </c>
      <c r="AA95" s="133">
        <v>7.1565000000000003</v>
      </c>
      <c r="AB95" s="133">
        <v>11.5777</v>
      </c>
      <c r="AC95" s="133">
        <v>2.6633</v>
      </c>
      <c r="AD95" s="134"/>
      <c r="AE95" s="134"/>
      <c r="AF95" s="134"/>
    </row>
    <row r="96" spans="1:32" hidden="1" outlineLevel="1" collapsed="1">
      <c r="A96" s="8">
        <v>43132</v>
      </c>
      <c r="B96" s="133">
        <v>844088.83046017995</v>
      </c>
      <c r="C96" s="133">
        <v>461623.67177844001</v>
      </c>
      <c r="D96" s="133">
        <v>382465.15868173999</v>
      </c>
      <c r="E96" s="133">
        <v>177367.35803373001</v>
      </c>
      <c r="F96" s="133">
        <v>111759.45277954001</v>
      </c>
      <c r="G96" s="133">
        <v>65607.905254190002</v>
      </c>
      <c r="H96" s="133">
        <v>322905.19426614</v>
      </c>
      <c r="I96" s="133">
        <v>201531.00210822999</v>
      </c>
      <c r="J96" s="133">
        <v>121374.19215791</v>
      </c>
      <c r="K96" s="133">
        <v>488534.56093011994</v>
      </c>
      <c r="L96" s="133">
        <v>253821.75401234004</v>
      </c>
      <c r="M96" s="133">
        <v>234712.80691777999</v>
      </c>
      <c r="N96" s="133">
        <v>15.020799999999999</v>
      </c>
      <c r="O96" s="133">
        <v>16.3291</v>
      </c>
      <c r="P96" s="133">
        <v>15.9513</v>
      </c>
      <c r="Q96" s="133">
        <v>6.4447000000000001</v>
      </c>
      <c r="R96" s="133">
        <v>6.4667000000000003</v>
      </c>
      <c r="S96" s="133">
        <v>30.330200000000001</v>
      </c>
      <c r="T96" s="133">
        <v>30.473800000000001</v>
      </c>
      <c r="U96" s="133">
        <v>31.6295</v>
      </c>
      <c r="V96" s="133">
        <v>8.4846000000000004</v>
      </c>
      <c r="W96" s="133">
        <v>6.7476000000000003</v>
      </c>
      <c r="X96" s="133">
        <v>9.9305000000000003</v>
      </c>
      <c r="Y96" s="133">
        <v>10.178699999999999</v>
      </c>
      <c r="Z96" s="133">
        <v>2.7166999999999999</v>
      </c>
      <c r="AA96" s="133">
        <v>6.9935999999999998</v>
      </c>
      <c r="AB96" s="133">
        <v>11.3628</v>
      </c>
      <c r="AC96" s="133">
        <v>2.6215999999999999</v>
      </c>
      <c r="AD96" s="134"/>
      <c r="AE96" s="134"/>
      <c r="AF96" s="134"/>
    </row>
    <row r="97" spans="1:32" hidden="1" outlineLevel="1" collapsed="1">
      <c r="A97" s="8">
        <v>43160</v>
      </c>
      <c r="B97" s="133">
        <v>839344.90904775006</v>
      </c>
      <c r="C97" s="133">
        <v>460507.55479274999</v>
      </c>
      <c r="D97" s="133">
        <v>378837.35425500001</v>
      </c>
      <c r="E97" s="133">
        <v>179134.84700561999</v>
      </c>
      <c r="F97" s="133">
        <v>114662.89599849</v>
      </c>
      <c r="G97" s="133">
        <v>64471.951007130003</v>
      </c>
      <c r="H97" s="133">
        <v>318168.49965250003</v>
      </c>
      <c r="I97" s="133">
        <v>200012.44290553004</v>
      </c>
      <c r="J97" s="133">
        <v>118156.05674696999</v>
      </c>
      <c r="K97" s="133">
        <v>489355.78866953007</v>
      </c>
      <c r="L97" s="133">
        <v>257274.86812013999</v>
      </c>
      <c r="M97" s="133">
        <v>232080.92054938996</v>
      </c>
      <c r="N97" s="133">
        <v>15.5779</v>
      </c>
      <c r="O97" s="133">
        <v>16.889800000000001</v>
      </c>
      <c r="P97" s="133">
        <v>16.575900000000001</v>
      </c>
      <c r="Q97" s="133">
        <v>6.6769999999999996</v>
      </c>
      <c r="R97" s="133">
        <v>6.7038000000000002</v>
      </c>
      <c r="S97" s="133">
        <v>29.901</v>
      </c>
      <c r="T97" s="133">
        <v>29.951499999999999</v>
      </c>
      <c r="U97" s="133">
        <v>31.224</v>
      </c>
      <c r="V97" s="133">
        <v>8.6359999999999992</v>
      </c>
      <c r="W97" s="133">
        <v>6.4051</v>
      </c>
      <c r="X97" s="133">
        <v>10.770799999999999</v>
      </c>
      <c r="Y97" s="133">
        <v>11.002000000000001</v>
      </c>
      <c r="Z97" s="133">
        <v>2.2829000000000002</v>
      </c>
      <c r="AA97" s="133">
        <v>7.0029000000000003</v>
      </c>
      <c r="AB97" s="133">
        <v>10.8405</v>
      </c>
      <c r="AC97" s="133">
        <v>2.3982000000000001</v>
      </c>
      <c r="AD97" s="134"/>
      <c r="AE97" s="134"/>
      <c r="AF97" s="134"/>
    </row>
    <row r="98" spans="1:32" hidden="1" outlineLevel="1" collapsed="1">
      <c r="A98" s="8">
        <v>43191</v>
      </c>
      <c r="B98" s="133">
        <v>839813.55544426001</v>
      </c>
      <c r="C98" s="133">
        <v>463203.27020135999</v>
      </c>
      <c r="D98" s="133">
        <v>376610.28524290002</v>
      </c>
      <c r="E98" s="133">
        <v>180233.42504248</v>
      </c>
      <c r="F98" s="133">
        <v>116574.91630779</v>
      </c>
      <c r="G98" s="133">
        <v>63658.508734690004</v>
      </c>
      <c r="H98" s="133">
        <v>327876.88866378006</v>
      </c>
      <c r="I98" s="133">
        <v>208815.81961270003</v>
      </c>
      <c r="J98" s="133">
        <v>119061.06905107999</v>
      </c>
      <c r="K98" s="133">
        <v>496049.17026993004</v>
      </c>
      <c r="L98" s="133">
        <v>266118.33009960997</v>
      </c>
      <c r="M98" s="133">
        <v>229930.84017032004</v>
      </c>
      <c r="N98" s="133">
        <v>15.432</v>
      </c>
      <c r="O98" s="133">
        <v>16.965699999999998</v>
      </c>
      <c r="P98" s="133">
        <v>16.640599999999999</v>
      </c>
      <c r="Q98" s="133">
        <v>6.6886999999999999</v>
      </c>
      <c r="R98" s="133">
        <v>6.7156000000000002</v>
      </c>
      <c r="S98" s="133">
        <v>29.988700000000001</v>
      </c>
      <c r="T98" s="133">
        <v>30.083200000000001</v>
      </c>
      <c r="U98" s="133">
        <v>31.4514</v>
      </c>
      <c r="V98" s="133">
        <v>9.5487000000000002</v>
      </c>
      <c r="W98" s="133">
        <v>7.6303999999999998</v>
      </c>
      <c r="X98" s="133">
        <v>10.9208</v>
      </c>
      <c r="Y98" s="133">
        <v>11.323</v>
      </c>
      <c r="Z98" s="133">
        <v>2.0988000000000002</v>
      </c>
      <c r="AA98" s="133">
        <v>6.8205</v>
      </c>
      <c r="AB98" s="133">
        <v>10.9818</v>
      </c>
      <c r="AC98" s="133">
        <v>2.3250000000000002</v>
      </c>
      <c r="AD98" s="134"/>
      <c r="AE98" s="134"/>
      <c r="AF98" s="134"/>
    </row>
    <row r="99" spans="1:32" hidden="1" outlineLevel="1" collapsed="1">
      <c r="A99" s="8">
        <v>43221</v>
      </c>
      <c r="B99" s="133">
        <v>840722.69866111001</v>
      </c>
      <c r="C99" s="133">
        <v>465062.21406463999</v>
      </c>
      <c r="D99" s="133">
        <v>375660.48459647002</v>
      </c>
      <c r="E99" s="133">
        <v>183308.92567811001</v>
      </c>
      <c r="F99" s="133">
        <v>120601.81160725</v>
      </c>
      <c r="G99" s="133">
        <v>62707.11407086</v>
      </c>
      <c r="H99" s="133">
        <v>336405.70479176001</v>
      </c>
      <c r="I99" s="133">
        <v>215598.97909685006</v>
      </c>
      <c r="J99" s="133">
        <v>120806.72569491</v>
      </c>
      <c r="K99" s="133">
        <v>490544.04171952006</v>
      </c>
      <c r="L99" s="133">
        <v>264537.68166245008</v>
      </c>
      <c r="M99" s="133">
        <v>226006.36005707004</v>
      </c>
      <c r="N99" s="133">
        <v>15.962300000000001</v>
      </c>
      <c r="O99" s="133">
        <v>17.2027</v>
      </c>
      <c r="P99" s="133">
        <v>16.947199999999999</v>
      </c>
      <c r="Q99" s="133">
        <v>6.4230999999999998</v>
      </c>
      <c r="R99" s="133">
        <v>6.4657</v>
      </c>
      <c r="S99" s="133">
        <v>29.625</v>
      </c>
      <c r="T99" s="133">
        <v>29.659700000000001</v>
      </c>
      <c r="U99" s="133">
        <v>31.185099999999998</v>
      </c>
      <c r="V99" s="133">
        <v>17.566600000000001</v>
      </c>
      <c r="W99" s="133">
        <v>8.1217000000000006</v>
      </c>
      <c r="X99" s="133">
        <v>11.131500000000001</v>
      </c>
      <c r="Y99" s="133">
        <v>11.4185</v>
      </c>
      <c r="Z99" s="133">
        <v>2.2147000000000001</v>
      </c>
      <c r="AA99" s="133">
        <v>6.8567999999999998</v>
      </c>
      <c r="AB99" s="133">
        <v>10.786</v>
      </c>
      <c r="AC99" s="133">
        <v>2.2280000000000002</v>
      </c>
      <c r="AD99" s="134"/>
      <c r="AE99" s="134"/>
      <c r="AF99" s="134"/>
    </row>
    <row r="100" spans="1:32" hidden="1" outlineLevel="1" collapsed="1">
      <c r="A100" s="8">
        <v>43252</v>
      </c>
      <c r="B100" s="133">
        <v>829718.55033503997</v>
      </c>
      <c r="C100" s="133">
        <v>455169.81829082</v>
      </c>
      <c r="D100" s="133">
        <v>374548.73204422003</v>
      </c>
      <c r="E100" s="133">
        <v>183478.49226244001</v>
      </c>
      <c r="F100" s="133">
        <v>121687.37361184</v>
      </c>
      <c r="G100" s="133">
        <v>61791.118650600001</v>
      </c>
      <c r="H100" s="133">
        <v>322893.50158134004</v>
      </c>
      <c r="I100" s="133">
        <v>200476.02081123</v>
      </c>
      <c r="J100" s="133">
        <v>122417.48077011001</v>
      </c>
      <c r="K100" s="133">
        <v>507439.59050936991</v>
      </c>
      <c r="L100" s="133">
        <v>280173.40766172006</v>
      </c>
      <c r="M100" s="133">
        <v>227266.18284764999</v>
      </c>
      <c r="N100" s="133">
        <v>15.904500000000001</v>
      </c>
      <c r="O100" s="133">
        <v>17.147099999999998</v>
      </c>
      <c r="P100" s="133">
        <v>16.8688</v>
      </c>
      <c r="Q100" s="133">
        <v>6.4870999999999999</v>
      </c>
      <c r="R100" s="133">
        <v>6.5198999999999998</v>
      </c>
      <c r="S100" s="133">
        <v>30.104900000000001</v>
      </c>
      <c r="T100" s="133">
        <v>30.130299999999998</v>
      </c>
      <c r="U100" s="133">
        <v>31.762</v>
      </c>
      <c r="V100" s="133">
        <v>10.5961</v>
      </c>
      <c r="W100" s="133">
        <v>5.6562000000000001</v>
      </c>
      <c r="X100" s="133">
        <v>11.2881</v>
      </c>
      <c r="Y100" s="133">
        <v>11.613300000000001</v>
      </c>
      <c r="Z100" s="133">
        <v>2.1238000000000001</v>
      </c>
      <c r="AA100" s="133">
        <v>6.8891</v>
      </c>
      <c r="AB100" s="133">
        <v>10.7515</v>
      </c>
      <c r="AC100" s="133">
        <v>2.3378999999999999</v>
      </c>
      <c r="AD100" s="134"/>
      <c r="AE100" s="134"/>
      <c r="AF100" s="134"/>
    </row>
    <row r="101" spans="1:32" hidden="1" outlineLevel="1" collapsed="1">
      <c r="A101" s="8">
        <v>43282</v>
      </c>
      <c r="B101" s="133">
        <v>844938.25603563001</v>
      </c>
      <c r="C101" s="133">
        <v>460357.03060280002</v>
      </c>
      <c r="D101" s="133">
        <v>384581.22543282999</v>
      </c>
      <c r="E101" s="133">
        <v>187294.77887077001</v>
      </c>
      <c r="F101" s="133">
        <v>125430.01392981999</v>
      </c>
      <c r="G101" s="133">
        <v>61864.764940950001</v>
      </c>
      <c r="H101" s="133">
        <v>337402.19202600012</v>
      </c>
      <c r="I101" s="133">
        <v>215705.01243890004</v>
      </c>
      <c r="J101" s="133">
        <v>121697.17958710002</v>
      </c>
      <c r="K101" s="133">
        <v>506464.88343380985</v>
      </c>
      <c r="L101" s="133">
        <v>272592.71089987003</v>
      </c>
      <c r="M101" s="133">
        <v>233872.17253393997</v>
      </c>
      <c r="N101" s="133">
        <v>15.854799999999999</v>
      </c>
      <c r="O101" s="133">
        <v>17.204599999999999</v>
      </c>
      <c r="P101" s="133">
        <v>16.918800000000001</v>
      </c>
      <c r="Q101" s="133">
        <v>6.0491000000000001</v>
      </c>
      <c r="R101" s="133">
        <v>6.0808999999999997</v>
      </c>
      <c r="S101" s="133">
        <v>30.3597</v>
      </c>
      <c r="T101" s="133">
        <v>30.377800000000001</v>
      </c>
      <c r="U101" s="133">
        <v>32.006999999999998</v>
      </c>
      <c r="V101" s="133">
        <v>16.8977</v>
      </c>
      <c r="W101" s="133">
        <v>9.9826999999999995</v>
      </c>
      <c r="X101" s="133">
        <v>11.583600000000001</v>
      </c>
      <c r="Y101" s="133">
        <v>11.9795</v>
      </c>
      <c r="Z101" s="133">
        <v>1.9296</v>
      </c>
      <c r="AA101" s="133">
        <v>6.8855000000000004</v>
      </c>
      <c r="AB101" s="133">
        <v>10.7279</v>
      </c>
      <c r="AC101" s="133">
        <v>2.3087</v>
      </c>
      <c r="AD101" s="134"/>
      <c r="AE101" s="134"/>
      <c r="AF101" s="134"/>
    </row>
    <row r="102" spans="1:32" hidden="1" outlineLevel="1" collapsed="1">
      <c r="A102" s="8">
        <v>43313</v>
      </c>
      <c r="B102" s="133">
        <v>874717.47592034005</v>
      </c>
      <c r="C102" s="133">
        <v>468325.92877738999</v>
      </c>
      <c r="D102" s="133">
        <v>406391.54714295</v>
      </c>
      <c r="E102" s="133">
        <v>202682.56071881999</v>
      </c>
      <c r="F102" s="133">
        <v>130438.85134595</v>
      </c>
      <c r="G102" s="133">
        <v>72243.709372869998</v>
      </c>
      <c r="H102" s="133">
        <v>330374.2081486301</v>
      </c>
      <c r="I102" s="133">
        <v>198507.18698606998</v>
      </c>
      <c r="J102" s="133">
        <v>131867.02116256001</v>
      </c>
      <c r="K102" s="133">
        <v>520037.70390149008</v>
      </c>
      <c r="L102" s="133">
        <v>269339.87824562006</v>
      </c>
      <c r="M102" s="133">
        <v>250697.82565587002</v>
      </c>
      <c r="N102" s="133">
        <v>16.636700000000001</v>
      </c>
      <c r="O102" s="133">
        <v>18.074999999999999</v>
      </c>
      <c r="P102" s="133">
        <v>17.898599999999998</v>
      </c>
      <c r="Q102" s="133">
        <v>5.8853999999999997</v>
      </c>
      <c r="R102" s="133">
        <v>5.9126000000000003</v>
      </c>
      <c r="S102" s="133">
        <v>30.644300000000001</v>
      </c>
      <c r="T102" s="133">
        <v>30.664899999999999</v>
      </c>
      <c r="U102" s="133">
        <v>31.7942</v>
      </c>
      <c r="V102" s="133">
        <v>14.5351</v>
      </c>
      <c r="W102" s="133">
        <v>8.3719999999999999</v>
      </c>
      <c r="X102" s="133">
        <v>12.053800000000001</v>
      </c>
      <c r="Y102" s="133">
        <v>12.379</v>
      </c>
      <c r="Z102" s="133">
        <v>1.7984</v>
      </c>
      <c r="AA102" s="133">
        <v>6.68</v>
      </c>
      <c r="AB102" s="133">
        <v>10.7744</v>
      </c>
      <c r="AC102" s="133">
        <v>2.5076000000000001</v>
      </c>
      <c r="AD102" s="134"/>
      <c r="AE102" s="134"/>
      <c r="AF102" s="134"/>
    </row>
    <row r="103" spans="1:32" hidden="1" outlineLevel="1" collapsed="1">
      <c r="A103" s="8">
        <v>43344</v>
      </c>
      <c r="B103" s="133">
        <v>885251.60095852998</v>
      </c>
      <c r="C103" s="133">
        <v>473265.88334006001</v>
      </c>
      <c r="D103" s="133">
        <v>411985.71761847002</v>
      </c>
      <c r="E103" s="133">
        <v>203687.51518242</v>
      </c>
      <c r="F103" s="133">
        <v>132988.55289331</v>
      </c>
      <c r="G103" s="133">
        <v>70698.962289110001</v>
      </c>
      <c r="H103" s="133">
        <v>333054.19315782009</v>
      </c>
      <c r="I103" s="133">
        <v>197893.84706389005</v>
      </c>
      <c r="J103" s="133">
        <v>135160.34609393001</v>
      </c>
      <c r="K103" s="133">
        <v>528856.02111006004</v>
      </c>
      <c r="L103" s="133">
        <v>277767.35873919999</v>
      </c>
      <c r="M103" s="133">
        <v>251088.66237085994</v>
      </c>
      <c r="N103" s="133">
        <v>17.395600000000002</v>
      </c>
      <c r="O103" s="133">
        <v>19.698799999999999</v>
      </c>
      <c r="P103" s="133">
        <v>19.754799999999999</v>
      </c>
      <c r="Q103" s="133">
        <v>5.8901000000000003</v>
      </c>
      <c r="R103" s="133">
        <v>5.9076000000000004</v>
      </c>
      <c r="S103" s="133">
        <v>30.017800000000001</v>
      </c>
      <c r="T103" s="133">
        <v>30.059799999999999</v>
      </c>
      <c r="U103" s="133">
        <v>32.079700000000003</v>
      </c>
      <c r="V103" s="133">
        <v>10.7194</v>
      </c>
      <c r="W103" s="133">
        <v>8.8400999999999996</v>
      </c>
      <c r="X103" s="133">
        <v>12.5067</v>
      </c>
      <c r="Y103" s="133">
        <v>12.973000000000001</v>
      </c>
      <c r="Z103" s="133">
        <v>1.8503000000000001</v>
      </c>
      <c r="AA103" s="133">
        <v>6.7081999999999997</v>
      </c>
      <c r="AB103" s="133">
        <v>10.6347</v>
      </c>
      <c r="AC103" s="133">
        <v>2.3927999999999998</v>
      </c>
      <c r="AD103" s="134"/>
      <c r="AE103" s="134"/>
      <c r="AF103" s="134"/>
    </row>
    <row r="104" spans="1:32" hidden="1" outlineLevel="1" collapsed="1">
      <c r="A104" s="8">
        <v>43374</v>
      </c>
      <c r="B104" s="133">
        <v>890169.02144402999</v>
      </c>
      <c r="C104" s="133">
        <v>474016.05411700998</v>
      </c>
      <c r="D104" s="133">
        <v>416152.96732702001</v>
      </c>
      <c r="E104" s="133">
        <v>205346.00540349001</v>
      </c>
      <c r="F104" s="133">
        <v>135860.70080990001</v>
      </c>
      <c r="G104" s="133">
        <v>69485.304593590001</v>
      </c>
      <c r="H104" s="133">
        <v>331408.5945636899</v>
      </c>
      <c r="I104" s="133">
        <v>199048.39515351001</v>
      </c>
      <c r="J104" s="133">
        <v>132360.19941017998</v>
      </c>
      <c r="K104" s="133">
        <v>525428.00658085011</v>
      </c>
      <c r="L104" s="133">
        <v>276702.31547229999</v>
      </c>
      <c r="M104" s="133">
        <v>248725.69110855</v>
      </c>
      <c r="N104" s="133">
        <v>16.459299999999999</v>
      </c>
      <c r="O104" s="133">
        <v>19.506699999999999</v>
      </c>
      <c r="P104" s="133">
        <v>19.509499999999999</v>
      </c>
      <c r="Q104" s="133">
        <v>5.3975999999999997</v>
      </c>
      <c r="R104" s="133">
        <v>5.407</v>
      </c>
      <c r="S104" s="133">
        <v>31.3096</v>
      </c>
      <c r="T104" s="133">
        <v>31.3307</v>
      </c>
      <c r="U104" s="133">
        <v>32.629399999999997</v>
      </c>
      <c r="V104" s="133">
        <v>12.918100000000001</v>
      </c>
      <c r="W104" s="133">
        <v>9.5434000000000001</v>
      </c>
      <c r="X104" s="133">
        <v>13.1393</v>
      </c>
      <c r="Y104" s="133">
        <v>13.6167</v>
      </c>
      <c r="Z104" s="133">
        <v>2.2551000000000001</v>
      </c>
      <c r="AA104" s="133">
        <v>6.8430999999999997</v>
      </c>
      <c r="AB104" s="133">
        <v>10.9773</v>
      </c>
      <c r="AC104" s="133">
        <v>2.4403000000000001</v>
      </c>
      <c r="AD104" s="134"/>
      <c r="AE104" s="134"/>
      <c r="AF104" s="134"/>
    </row>
    <row r="105" spans="1:32" hidden="1" outlineLevel="1" collapsed="1">
      <c r="A105" s="8">
        <v>43405</v>
      </c>
      <c r="B105" s="133">
        <v>899823.02813543996</v>
      </c>
      <c r="C105" s="133">
        <v>474762.90051655</v>
      </c>
      <c r="D105" s="133">
        <v>425060.12761889002</v>
      </c>
      <c r="E105" s="133">
        <v>208518.67793184001</v>
      </c>
      <c r="F105" s="133">
        <v>139147.57225175001</v>
      </c>
      <c r="G105" s="133">
        <v>69371.105680089997</v>
      </c>
      <c r="H105" s="133">
        <v>312382.86737943994</v>
      </c>
      <c r="I105" s="133">
        <v>189073.34096425999</v>
      </c>
      <c r="J105" s="133">
        <v>123309.52641518001</v>
      </c>
      <c r="K105" s="133">
        <v>524580.43009937007</v>
      </c>
      <c r="L105" s="133">
        <v>277122.04777665006</v>
      </c>
      <c r="M105" s="133">
        <v>247458.38232271999</v>
      </c>
      <c r="N105" s="133">
        <v>16.510200000000001</v>
      </c>
      <c r="O105" s="133">
        <v>19.698399999999999</v>
      </c>
      <c r="P105" s="133">
        <v>19.731999999999999</v>
      </c>
      <c r="Q105" s="133">
        <v>5.0018000000000002</v>
      </c>
      <c r="R105" s="133">
        <v>5.0094000000000003</v>
      </c>
      <c r="S105" s="133">
        <v>30.8856</v>
      </c>
      <c r="T105" s="133">
        <v>30.918500000000002</v>
      </c>
      <c r="U105" s="133">
        <v>33.102699999999999</v>
      </c>
      <c r="V105" s="133">
        <v>10.964</v>
      </c>
      <c r="W105" s="133">
        <v>9.2820999999999998</v>
      </c>
      <c r="X105" s="133">
        <v>13.771800000000001</v>
      </c>
      <c r="Y105" s="133">
        <v>14.339</v>
      </c>
      <c r="Z105" s="133">
        <v>2.0388999999999999</v>
      </c>
      <c r="AA105" s="133">
        <v>7.2847</v>
      </c>
      <c r="AB105" s="133">
        <v>11.369300000000001</v>
      </c>
      <c r="AC105" s="133">
        <v>2.5407999999999999</v>
      </c>
      <c r="AD105" s="134"/>
      <c r="AE105" s="134"/>
      <c r="AF105" s="134"/>
    </row>
    <row r="106" spans="1:32" hidden="1" outlineLevel="1" collapsed="1">
      <c r="A106" s="8">
        <v>43435</v>
      </c>
      <c r="B106" s="133">
        <v>859740.40512497001</v>
      </c>
      <c r="C106" s="133">
        <v>464023.41328641999</v>
      </c>
      <c r="D106" s="133">
        <v>395716.99183855002</v>
      </c>
      <c r="E106" s="133">
        <v>201101.79745576999</v>
      </c>
      <c r="F106" s="133">
        <v>140012.35520734999</v>
      </c>
      <c r="G106" s="133">
        <v>61089.442248419997</v>
      </c>
      <c r="H106" s="133">
        <v>342503.12691800989</v>
      </c>
      <c r="I106" s="133">
        <v>222419.67173669001</v>
      </c>
      <c r="J106" s="133">
        <v>120083.45518131999</v>
      </c>
      <c r="K106" s="133">
        <v>530249.63393507001</v>
      </c>
      <c r="L106" s="133">
        <v>289416.46528071002</v>
      </c>
      <c r="M106" s="133">
        <v>240833.16865435999</v>
      </c>
      <c r="N106" s="133">
        <v>16.913599999999999</v>
      </c>
      <c r="O106" s="133">
        <v>20.761800000000001</v>
      </c>
      <c r="P106" s="133">
        <v>20.906199999999998</v>
      </c>
      <c r="Q106" s="133">
        <v>5.6993</v>
      </c>
      <c r="R106" s="133">
        <v>5.7080000000000002</v>
      </c>
      <c r="S106" s="133">
        <v>31.3887</v>
      </c>
      <c r="T106" s="133">
        <v>31.463799999999999</v>
      </c>
      <c r="U106" s="133">
        <v>33.123699999999999</v>
      </c>
      <c r="V106" s="133">
        <v>12.172700000000001</v>
      </c>
      <c r="W106" s="133">
        <v>10.8728</v>
      </c>
      <c r="X106" s="133">
        <v>13.8735</v>
      </c>
      <c r="Y106" s="133">
        <v>14.472</v>
      </c>
      <c r="Z106" s="133">
        <v>2.4672999999999998</v>
      </c>
      <c r="AA106" s="133">
        <v>7.8639000000000001</v>
      </c>
      <c r="AB106" s="133">
        <v>11.748200000000001</v>
      </c>
      <c r="AC106" s="133">
        <v>2.6730999999999998</v>
      </c>
      <c r="AD106" s="134"/>
      <c r="AE106" s="134"/>
      <c r="AF106" s="134"/>
    </row>
    <row r="107" spans="1:32" hidden="1" outlineLevel="1" collapsed="1">
      <c r="A107" s="8">
        <v>43466</v>
      </c>
      <c r="B107" s="133">
        <v>845506.27030772995</v>
      </c>
      <c r="C107" s="133">
        <v>450206.24859962001</v>
      </c>
      <c r="D107" s="133">
        <v>395300.02170811</v>
      </c>
      <c r="E107" s="133">
        <v>202882.69153735001</v>
      </c>
      <c r="F107" s="133">
        <v>141830.87056913</v>
      </c>
      <c r="G107" s="133">
        <v>61051.820968220003</v>
      </c>
      <c r="H107" s="133">
        <v>335472.28273212997</v>
      </c>
      <c r="I107" s="133">
        <v>219114.01825251</v>
      </c>
      <c r="J107" s="133">
        <v>116358.26447962</v>
      </c>
      <c r="K107" s="133">
        <v>530731.16199284</v>
      </c>
      <c r="L107" s="133">
        <v>288838.52151603997</v>
      </c>
      <c r="M107" s="133">
        <v>241892.64047680004</v>
      </c>
      <c r="N107" s="133">
        <v>16.258600000000001</v>
      </c>
      <c r="O107" s="133">
        <v>19.881900000000002</v>
      </c>
      <c r="P107" s="133">
        <v>19.8353</v>
      </c>
      <c r="Q107" s="133">
        <v>5.2049000000000003</v>
      </c>
      <c r="R107" s="133">
        <v>5.2145999999999999</v>
      </c>
      <c r="S107" s="133">
        <v>32.095199999999998</v>
      </c>
      <c r="T107" s="133">
        <v>32.1265</v>
      </c>
      <c r="U107" s="133">
        <v>34.120899999999999</v>
      </c>
      <c r="V107" s="133">
        <v>9.9536999999999995</v>
      </c>
      <c r="W107" s="133">
        <v>6.9093</v>
      </c>
      <c r="X107" s="133">
        <v>12.947900000000001</v>
      </c>
      <c r="Y107" s="133">
        <v>13.69</v>
      </c>
      <c r="Z107" s="133">
        <v>2.2389000000000001</v>
      </c>
      <c r="AA107" s="133">
        <v>7.8667999999999996</v>
      </c>
      <c r="AB107" s="133">
        <v>11.929399999999999</v>
      </c>
      <c r="AC107" s="133">
        <v>2.6554000000000002</v>
      </c>
      <c r="AD107" s="134"/>
      <c r="AE107" s="134"/>
      <c r="AF107" s="134"/>
    </row>
    <row r="108" spans="1:32" hidden="1" outlineLevel="1" collapsed="1">
      <c r="A108" s="8">
        <v>43497</v>
      </c>
      <c r="B108" s="133">
        <v>822855.06195437</v>
      </c>
      <c r="C108" s="133">
        <v>450484.23857083003</v>
      </c>
      <c r="D108" s="133">
        <v>372370.82338353997</v>
      </c>
      <c r="E108" s="133">
        <v>202530.80513679999</v>
      </c>
      <c r="F108" s="133">
        <v>143711.25490356001</v>
      </c>
      <c r="G108" s="133">
        <v>58819.550233239999</v>
      </c>
      <c r="H108" s="133">
        <v>337650.38800957007</v>
      </c>
      <c r="I108" s="133">
        <v>220388.61664033</v>
      </c>
      <c r="J108" s="133">
        <v>117261.77136924</v>
      </c>
      <c r="K108" s="133">
        <v>531219.28882427001</v>
      </c>
      <c r="L108" s="133">
        <v>293387.80633914995</v>
      </c>
      <c r="M108" s="133">
        <v>237831.48248512004</v>
      </c>
      <c r="N108" s="133">
        <v>15.7089</v>
      </c>
      <c r="O108" s="133">
        <v>18.213999999999999</v>
      </c>
      <c r="P108" s="133">
        <v>17.906199999999998</v>
      </c>
      <c r="Q108" s="133">
        <v>5.6771000000000003</v>
      </c>
      <c r="R108" s="133">
        <v>5.6901999999999999</v>
      </c>
      <c r="S108" s="133">
        <v>29.710699999999999</v>
      </c>
      <c r="T108" s="133">
        <v>29.700800000000001</v>
      </c>
      <c r="U108" s="133">
        <v>31.549399999999999</v>
      </c>
      <c r="V108" s="133">
        <v>31.532</v>
      </c>
      <c r="W108" s="133">
        <v>8.5183</v>
      </c>
      <c r="X108" s="133">
        <v>13.077400000000001</v>
      </c>
      <c r="Y108" s="133">
        <v>13.6021</v>
      </c>
      <c r="Z108" s="133">
        <v>2.0101</v>
      </c>
      <c r="AA108" s="133">
        <v>7.5517000000000003</v>
      </c>
      <c r="AB108" s="133">
        <v>11.6206</v>
      </c>
      <c r="AC108" s="133">
        <v>2.6402999999999999</v>
      </c>
      <c r="AD108" s="134"/>
      <c r="AE108" s="134"/>
      <c r="AF108" s="134"/>
    </row>
    <row r="109" spans="1:32" hidden="1" outlineLevel="1" collapsed="1">
      <c r="A109" s="8">
        <v>43525</v>
      </c>
      <c r="B109" s="133">
        <v>836013.71013611997</v>
      </c>
      <c r="C109" s="133">
        <v>453347.35854402999</v>
      </c>
      <c r="D109" s="133">
        <v>382666.35159208998</v>
      </c>
      <c r="E109" s="133">
        <v>206571.48862888999</v>
      </c>
      <c r="F109" s="133">
        <v>147546.44662614999</v>
      </c>
      <c r="G109" s="133">
        <v>59025.042002740003</v>
      </c>
      <c r="H109" s="133">
        <v>330528.46346331009</v>
      </c>
      <c r="I109" s="133">
        <v>213944.80052141001</v>
      </c>
      <c r="J109" s="133">
        <v>116583.66294189999</v>
      </c>
      <c r="K109" s="133">
        <v>537027.60936377011</v>
      </c>
      <c r="L109" s="133">
        <v>296247.37942124996</v>
      </c>
      <c r="M109" s="133">
        <v>240780.22994252</v>
      </c>
      <c r="N109" s="133">
        <v>16.1874</v>
      </c>
      <c r="O109" s="133">
        <v>18.3095</v>
      </c>
      <c r="P109" s="133">
        <v>17.9863</v>
      </c>
      <c r="Q109" s="133">
        <v>6.1364999999999998</v>
      </c>
      <c r="R109" s="133">
        <v>6.1558999999999999</v>
      </c>
      <c r="S109" s="133">
        <v>28.378599999999999</v>
      </c>
      <c r="T109" s="133">
        <v>28.328800000000001</v>
      </c>
      <c r="U109" s="133">
        <v>29.5746</v>
      </c>
      <c r="V109" s="133">
        <v>41.244799999999998</v>
      </c>
      <c r="W109" s="133">
        <v>8.1577000000000002</v>
      </c>
      <c r="X109" s="133">
        <v>13.1744</v>
      </c>
      <c r="Y109" s="133">
        <v>13.705</v>
      </c>
      <c r="Z109" s="133">
        <v>2.0358000000000001</v>
      </c>
      <c r="AA109" s="133">
        <v>7.4775</v>
      </c>
      <c r="AB109" s="133">
        <v>11.0739</v>
      </c>
      <c r="AC109" s="133">
        <v>2.4727999999999999</v>
      </c>
      <c r="AD109" s="134"/>
      <c r="AE109" s="134"/>
      <c r="AF109" s="134"/>
    </row>
    <row r="110" spans="1:32" hidden="1" outlineLevel="1" collapsed="1">
      <c r="A110" s="8">
        <v>43556</v>
      </c>
      <c r="B110" s="133">
        <v>830052.23999320006</v>
      </c>
      <c r="C110" s="133">
        <v>456493.62262332003</v>
      </c>
      <c r="D110" s="133">
        <v>373558.61736988003</v>
      </c>
      <c r="E110" s="133">
        <v>204787.42135091999</v>
      </c>
      <c r="F110" s="133">
        <v>149831.30571300999</v>
      </c>
      <c r="G110" s="133">
        <v>54956.115637909999</v>
      </c>
      <c r="H110" s="133">
        <v>334004.31237001996</v>
      </c>
      <c r="I110" s="133">
        <v>215197.23413037998</v>
      </c>
      <c r="J110" s="133">
        <v>118807.07823964</v>
      </c>
      <c r="K110" s="133">
        <v>538315.56522655988</v>
      </c>
      <c r="L110" s="133">
        <v>302614.38331473002</v>
      </c>
      <c r="M110" s="133">
        <v>235701.18191183</v>
      </c>
      <c r="N110" s="133">
        <v>16.238</v>
      </c>
      <c r="O110" s="133">
        <v>18.398900000000001</v>
      </c>
      <c r="P110" s="133">
        <v>18.154599999999999</v>
      </c>
      <c r="Q110" s="133">
        <v>5.4074</v>
      </c>
      <c r="R110" s="133">
        <v>5.4204999999999997</v>
      </c>
      <c r="S110" s="133">
        <v>29.363099999999999</v>
      </c>
      <c r="T110" s="133">
        <v>29.4328</v>
      </c>
      <c r="U110" s="133">
        <v>31.2456</v>
      </c>
      <c r="V110" s="133">
        <v>7.3338000000000001</v>
      </c>
      <c r="W110" s="133">
        <v>5.7652999999999999</v>
      </c>
      <c r="X110" s="133">
        <v>12.405900000000001</v>
      </c>
      <c r="Y110" s="133">
        <v>13.1797</v>
      </c>
      <c r="Z110" s="133">
        <v>2.3075000000000001</v>
      </c>
      <c r="AA110" s="133">
        <v>7.2480000000000002</v>
      </c>
      <c r="AB110" s="133">
        <v>11.199</v>
      </c>
      <c r="AC110" s="133">
        <v>2.5766</v>
      </c>
      <c r="AD110" s="134"/>
      <c r="AE110" s="134"/>
      <c r="AF110" s="134"/>
    </row>
    <row r="111" spans="1:32" hidden="1" outlineLevel="1" collapsed="1">
      <c r="A111" s="8">
        <v>43586</v>
      </c>
      <c r="B111" s="133">
        <v>808222.76679535001</v>
      </c>
      <c r="C111" s="133">
        <v>437598.54785366001</v>
      </c>
      <c r="D111" s="133">
        <v>370624.21894168999</v>
      </c>
      <c r="E111" s="133">
        <v>208259.17164464001</v>
      </c>
      <c r="F111" s="133">
        <v>153737.83403132</v>
      </c>
      <c r="G111" s="133">
        <v>54521.33761332</v>
      </c>
      <c r="H111" s="133">
        <v>337087.19771258999</v>
      </c>
      <c r="I111" s="133">
        <v>219017.53713579994</v>
      </c>
      <c r="J111" s="133">
        <v>118069.66057678999</v>
      </c>
      <c r="K111" s="133">
        <v>532910.66438517009</v>
      </c>
      <c r="L111" s="133">
        <v>294590.29624704004</v>
      </c>
      <c r="M111" s="133">
        <v>238320.36813812997</v>
      </c>
      <c r="N111" s="133">
        <v>16.151599999999998</v>
      </c>
      <c r="O111" s="133">
        <v>18.347300000000001</v>
      </c>
      <c r="P111" s="133">
        <v>18.044599999999999</v>
      </c>
      <c r="Q111" s="133">
        <v>5.3010999999999999</v>
      </c>
      <c r="R111" s="133">
        <v>5.3091999999999997</v>
      </c>
      <c r="S111" s="133">
        <v>30.5016</v>
      </c>
      <c r="T111" s="133">
        <v>30.556699999999999</v>
      </c>
      <c r="U111" s="133">
        <v>32.975900000000003</v>
      </c>
      <c r="V111" s="133">
        <v>12.026300000000001</v>
      </c>
      <c r="W111" s="133">
        <v>9.9846000000000004</v>
      </c>
      <c r="X111" s="133">
        <v>12.6563</v>
      </c>
      <c r="Y111" s="133">
        <v>13.2029</v>
      </c>
      <c r="Z111" s="133">
        <v>2.0981000000000001</v>
      </c>
      <c r="AA111" s="133">
        <v>7.4390999999999998</v>
      </c>
      <c r="AB111" s="133">
        <v>11.412800000000001</v>
      </c>
      <c r="AC111" s="133">
        <v>2.5137999999999998</v>
      </c>
      <c r="AD111" s="134"/>
      <c r="AE111" s="134"/>
      <c r="AF111" s="134"/>
    </row>
    <row r="112" spans="1:32" hidden="1" outlineLevel="1" collapsed="1">
      <c r="A112" s="8">
        <v>43617</v>
      </c>
      <c r="B112" s="133">
        <v>804710.89455192001</v>
      </c>
      <c r="C112" s="133">
        <v>444295.21883045998</v>
      </c>
      <c r="D112" s="133">
        <v>360415.67572146002</v>
      </c>
      <c r="E112" s="133">
        <v>208196.80814666001</v>
      </c>
      <c r="F112" s="133">
        <v>155872.2543649</v>
      </c>
      <c r="G112" s="133">
        <v>52324.553781759998</v>
      </c>
      <c r="H112" s="133">
        <v>338554.57920556993</v>
      </c>
      <c r="I112" s="133">
        <v>214657.99787672001</v>
      </c>
      <c r="J112" s="133">
        <v>123896.58132884998</v>
      </c>
      <c r="K112" s="133">
        <v>548865.59660119994</v>
      </c>
      <c r="L112" s="133">
        <v>313197.45071534999</v>
      </c>
      <c r="M112" s="133">
        <v>235668.14588584998</v>
      </c>
      <c r="N112" s="133">
        <v>15.888299999999999</v>
      </c>
      <c r="O112" s="133">
        <v>18.633099999999999</v>
      </c>
      <c r="P112" s="133">
        <v>18.367599999999999</v>
      </c>
      <c r="Q112" s="133">
        <v>5.4413</v>
      </c>
      <c r="R112" s="133">
        <v>5.4494999999999996</v>
      </c>
      <c r="S112" s="133">
        <v>29.310099999999998</v>
      </c>
      <c r="T112" s="133">
        <v>29.351800000000001</v>
      </c>
      <c r="U112" s="133">
        <v>31.461099999999998</v>
      </c>
      <c r="V112" s="133">
        <v>13.583399999999999</v>
      </c>
      <c r="W112" s="133">
        <v>10.172000000000001</v>
      </c>
      <c r="X112" s="133">
        <v>12.8405</v>
      </c>
      <c r="Y112" s="133">
        <v>13.4457</v>
      </c>
      <c r="Z112" s="133">
        <v>2.4159999999999999</v>
      </c>
      <c r="AA112" s="133">
        <v>7.8470000000000004</v>
      </c>
      <c r="AB112" s="133">
        <v>12.159000000000001</v>
      </c>
      <c r="AC112" s="133">
        <v>2.4327999999999999</v>
      </c>
      <c r="AD112" s="134"/>
      <c r="AE112" s="134"/>
      <c r="AF112" s="134"/>
    </row>
    <row r="113" spans="1:32" hidden="1" outlineLevel="1" collapsed="1">
      <c r="A113" s="8">
        <v>43647</v>
      </c>
      <c r="B113" s="133">
        <v>788774.69460163999</v>
      </c>
      <c r="C113" s="133">
        <v>445287.91175208002</v>
      </c>
      <c r="D113" s="133">
        <v>343486.78284956003</v>
      </c>
      <c r="E113" s="133">
        <v>209250.98574179999</v>
      </c>
      <c r="F113" s="133">
        <v>159496.35106834001</v>
      </c>
      <c r="G113" s="133">
        <v>49754.634673460001</v>
      </c>
      <c r="H113" s="133">
        <v>377910.01231505006</v>
      </c>
      <c r="I113" s="133">
        <v>222911.50171034998</v>
      </c>
      <c r="J113" s="133">
        <v>154998.51060470002</v>
      </c>
      <c r="K113" s="133">
        <v>535578.04470261</v>
      </c>
      <c r="L113" s="133">
        <v>305579.24823545001</v>
      </c>
      <c r="M113" s="133">
        <v>229998.79646716002</v>
      </c>
      <c r="N113" s="133">
        <v>15.5321</v>
      </c>
      <c r="O113" s="133">
        <v>18.452100000000002</v>
      </c>
      <c r="P113" s="133">
        <v>18.127500000000001</v>
      </c>
      <c r="Q113" s="133">
        <v>5.2567000000000004</v>
      </c>
      <c r="R113" s="133">
        <v>5.2591000000000001</v>
      </c>
      <c r="S113" s="133">
        <v>31.097899999999999</v>
      </c>
      <c r="T113" s="133">
        <v>31.1297</v>
      </c>
      <c r="U113" s="133">
        <v>33.224200000000003</v>
      </c>
      <c r="V113" s="133">
        <v>10.640700000000001</v>
      </c>
      <c r="W113" s="133">
        <v>8.7067999999999994</v>
      </c>
      <c r="X113" s="133">
        <v>12.528499999999999</v>
      </c>
      <c r="Y113" s="133">
        <v>13.3531</v>
      </c>
      <c r="Z113" s="133">
        <v>1.8648</v>
      </c>
      <c r="AA113" s="133">
        <v>8.2334999999999994</v>
      </c>
      <c r="AB113" s="133">
        <v>12.579800000000001</v>
      </c>
      <c r="AC113" s="133">
        <v>2.5489999999999999</v>
      </c>
      <c r="AD113" s="134"/>
      <c r="AE113" s="134"/>
      <c r="AF113" s="134"/>
    </row>
    <row r="114" spans="1:32" hidden="1" outlineLevel="1" collapsed="1">
      <c r="A114" s="8">
        <v>43678</v>
      </c>
      <c r="B114" s="133">
        <v>786806.89470875997</v>
      </c>
      <c r="C114" s="133">
        <v>444766.00649592001</v>
      </c>
      <c r="D114" s="133">
        <v>342040.88821284001</v>
      </c>
      <c r="E114" s="133">
        <v>213250.17705445</v>
      </c>
      <c r="F114" s="133">
        <v>163647.95447090999</v>
      </c>
      <c r="G114" s="133">
        <v>49602.222583540002</v>
      </c>
      <c r="H114" s="133">
        <v>362291.94357575994</v>
      </c>
      <c r="I114" s="133">
        <v>215253.87938783001</v>
      </c>
      <c r="J114" s="133">
        <v>147038.06418792999</v>
      </c>
      <c r="K114" s="133">
        <v>544935.29058645002</v>
      </c>
      <c r="L114" s="133">
        <v>308963.18865574</v>
      </c>
      <c r="M114" s="133">
        <v>235972.10193070999</v>
      </c>
      <c r="N114" s="133">
        <v>16.107600000000001</v>
      </c>
      <c r="O114" s="133">
        <v>18.4375</v>
      </c>
      <c r="P114" s="133">
        <v>18.0852</v>
      </c>
      <c r="Q114" s="133">
        <v>5.3613999999999997</v>
      </c>
      <c r="R114" s="133">
        <v>5.3693</v>
      </c>
      <c r="S114" s="133">
        <v>33.768099999999997</v>
      </c>
      <c r="T114" s="133">
        <v>33.794600000000003</v>
      </c>
      <c r="U114" s="133">
        <v>35.774500000000003</v>
      </c>
      <c r="V114" s="133">
        <v>9.1216000000000008</v>
      </c>
      <c r="W114" s="133">
        <v>6.9476000000000004</v>
      </c>
      <c r="X114" s="133">
        <v>12.6373</v>
      </c>
      <c r="Y114" s="133">
        <v>13.3325</v>
      </c>
      <c r="Z114" s="133">
        <v>1.8304</v>
      </c>
      <c r="AA114" s="133">
        <v>8.1107999999999993</v>
      </c>
      <c r="AB114" s="133">
        <v>12.944100000000001</v>
      </c>
      <c r="AC114" s="133">
        <v>2.6924999999999999</v>
      </c>
      <c r="AD114" s="134"/>
      <c r="AE114" s="134"/>
      <c r="AF114" s="134"/>
    </row>
    <row r="115" spans="1:32" hidden="1" outlineLevel="1" collapsed="1">
      <c r="A115" s="8">
        <v>43709</v>
      </c>
      <c r="B115" s="133">
        <v>765907.37124297</v>
      </c>
      <c r="C115" s="133">
        <v>441772.58017078001</v>
      </c>
      <c r="D115" s="133">
        <v>324134.79107218998</v>
      </c>
      <c r="E115" s="133">
        <v>212480.30404305999</v>
      </c>
      <c r="F115" s="133">
        <v>166989.33326077001</v>
      </c>
      <c r="G115" s="133">
        <v>45490.970782290002</v>
      </c>
      <c r="H115" s="133">
        <v>365418.74609741988</v>
      </c>
      <c r="I115" s="133">
        <v>227658.55328831001</v>
      </c>
      <c r="J115" s="133">
        <v>137760.19280911001</v>
      </c>
      <c r="K115" s="133">
        <v>539994.61130509002</v>
      </c>
      <c r="L115" s="133">
        <v>311864.02690753003</v>
      </c>
      <c r="M115" s="133">
        <v>228130.58439755999</v>
      </c>
      <c r="N115" s="133">
        <v>14.870799999999999</v>
      </c>
      <c r="O115" s="133">
        <v>18.0855</v>
      </c>
      <c r="P115" s="133">
        <v>17.695699999999999</v>
      </c>
      <c r="Q115" s="133">
        <v>4.7667999999999999</v>
      </c>
      <c r="R115" s="133">
        <v>4.7686999999999999</v>
      </c>
      <c r="S115" s="133">
        <v>33.444400000000002</v>
      </c>
      <c r="T115" s="133">
        <v>33.516399999999997</v>
      </c>
      <c r="U115" s="133">
        <v>35.521799999999999</v>
      </c>
      <c r="V115" s="133">
        <v>8.5364000000000004</v>
      </c>
      <c r="W115" s="133">
        <v>7.6689999999999996</v>
      </c>
      <c r="X115" s="133">
        <v>11.9374</v>
      </c>
      <c r="Y115" s="133">
        <v>12.9833</v>
      </c>
      <c r="Z115" s="133">
        <v>1.6948000000000001</v>
      </c>
      <c r="AA115" s="133">
        <v>9.6666000000000007</v>
      </c>
      <c r="AB115" s="133">
        <v>14.4925</v>
      </c>
      <c r="AC115" s="133">
        <v>2.7597</v>
      </c>
      <c r="AD115" s="134"/>
      <c r="AE115" s="134"/>
      <c r="AF115" s="134"/>
    </row>
    <row r="116" spans="1:32" hidden="1" outlineLevel="1" collapsed="1">
      <c r="A116" s="8">
        <v>43739</v>
      </c>
      <c r="B116" s="133">
        <v>781881.90564400004</v>
      </c>
      <c r="C116" s="133">
        <v>442104.45546681999</v>
      </c>
      <c r="D116" s="133">
        <v>339777.45017718</v>
      </c>
      <c r="E116" s="133">
        <v>217157.58590311999</v>
      </c>
      <c r="F116" s="133">
        <v>170478.55511267</v>
      </c>
      <c r="G116" s="133">
        <v>46679.03079045</v>
      </c>
      <c r="H116" s="133">
        <v>372037.98514543998</v>
      </c>
      <c r="I116" s="133">
        <v>227891.59975555996</v>
      </c>
      <c r="J116" s="133">
        <v>144146.38538987996</v>
      </c>
      <c r="K116" s="133">
        <v>558949.91124329017</v>
      </c>
      <c r="L116" s="133">
        <v>316407.05185003998</v>
      </c>
      <c r="M116" s="133">
        <v>242542.85939324999</v>
      </c>
      <c r="N116" s="133">
        <v>13.875299999999999</v>
      </c>
      <c r="O116" s="133">
        <v>17.451599999999999</v>
      </c>
      <c r="P116" s="133">
        <v>16.952000000000002</v>
      </c>
      <c r="Q116" s="133">
        <v>4.2523</v>
      </c>
      <c r="R116" s="133">
        <v>4.2507000000000001</v>
      </c>
      <c r="S116" s="133">
        <v>33.5167</v>
      </c>
      <c r="T116" s="133">
        <v>33.581099999999999</v>
      </c>
      <c r="U116" s="133">
        <v>35.728099999999998</v>
      </c>
      <c r="V116" s="133">
        <v>9.8985000000000003</v>
      </c>
      <c r="W116" s="133">
        <v>9.3363999999999994</v>
      </c>
      <c r="X116" s="133">
        <v>11.831</v>
      </c>
      <c r="Y116" s="133">
        <v>12.471</v>
      </c>
      <c r="Z116" s="133">
        <v>1.8572</v>
      </c>
      <c r="AA116" s="133">
        <v>9.2736999999999998</v>
      </c>
      <c r="AB116" s="133">
        <v>14.3881</v>
      </c>
      <c r="AC116" s="133">
        <v>2.7025000000000001</v>
      </c>
      <c r="AD116" s="134"/>
      <c r="AE116" s="134"/>
      <c r="AF116" s="134"/>
    </row>
    <row r="117" spans="1:32" hidden="1" outlineLevel="1" collapsed="1">
      <c r="A117" s="8">
        <v>43770</v>
      </c>
      <c r="B117" s="133">
        <v>768102.91892529</v>
      </c>
      <c r="C117" s="133">
        <v>441575.73317063</v>
      </c>
      <c r="D117" s="133">
        <v>326527.18575465999</v>
      </c>
      <c r="E117" s="133">
        <v>217686.23169081999</v>
      </c>
      <c r="F117" s="133">
        <v>173402.12519227999</v>
      </c>
      <c r="G117" s="133">
        <v>44284.106498540001</v>
      </c>
      <c r="H117" s="133">
        <v>365534.74840333004</v>
      </c>
      <c r="I117" s="133">
        <v>222315.94598124002</v>
      </c>
      <c r="J117" s="133">
        <v>143218.80242209</v>
      </c>
      <c r="K117" s="133">
        <v>563318.96884162002</v>
      </c>
      <c r="L117" s="133">
        <v>327177.62697268999</v>
      </c>
      <c r="M117" s="133">
        <v>236141.34186892997</v>
      </c>
      <c r="N117" s="133">
        <v>13.2813</v>
      </c>
      <c r="O117" s="133">
        <v>16.470400000000001</v>
      </c>
      <c r="P117" s="133">
        <v>15.841699999999999</v>
      </c>
      <c r="Q117" s="133">
        <v>4.3223000000000003</v>
      </c>
      <c r="R117" s="133">
        <v>4.3244999999999996</v>
      </c>
      <c r="S117" s="133">
        <v>33.087400000000002</v>
      </c>
      <c r="T117" s="133">
        <v>33.1233</v>
      </c>
      <c r="U117" s="133">
        <v>35.386000000000003</v>
      </c>
      <c r="V117" s="133">
        <v>8.2642000000000007</v>
      </c>
      <c r="W117" s="133">
        <v>7.5145</v>
      </c>
      <c r="X117" s="133">
        <v>10.775600000000001</v>
      </c>
      <c r="Y117" s="133">
        <v>11.257099999999999</v>
      </c>
      <c r="Z117" s="133">
        <v>1.6422000000000001</v>
      </c>
      <c r="AA117" s="133">
        <v>9.4719999999999995</v>
      </c>
      <c r="AB117" s="133">
        <v>14.1798</v>
      </c>
      <c r="AC117" s="133">
        <v>2.6171000000000002</v>
      </c>
      <c r="AD117" s="134"/>
      <c r="AE117" s="134"/>
      <c r="AF117" s="134"/>
    </row>
    <row r="118" spans="1:32" hidden="1" outlineLevel="1" collapsed="1">
      <c r="A118" s="8">
        <v>43800</v>
      </c>
      <c r="B118" s="133">
        <v>744647.76789361995</v>
      </c>
      <c r="C118" s="133">
        <v>426513.92528112</v>
      </c>
      <c r="D118" s="133">
        <v>318133.84261250001</v>
      </c>
      <c r="E118" s="133">
        <v>212515.08549354001</v>
      </c>
      <c r="F118" s="133">
        <v>174821.07853097</v>
      </c>
      <c r="G118" s="133">
        <v>37694.006962569998</v>
      </c>
      <c r="H118" s="133">
        <v>433730.56950888009</v>
      </c>
      <c r="I118" s="133">
        <v>268172.10697214009</v>
      </c>
      <c r="J118" s="133">
        <v>165558.46253674</v>
      </c>
      <c r="K118" s="133">
        <v>576125.91768798989</v>
      </c>
      <c r="L118" s="133">
        <v>339167.99580519006</v>
      </c>
      <c r="M118" s="133">
        <v>236957.92188279997</v>
      </c>
      <c r="N118" s="133">
        <v>13.5107</v>
      </c>
      <c r="O118" s="133">
        <v>15.6774</v>
      </c>
      <c r="P118" s="133">
        <v>15.0191</v>
      </c>
      <c r="Q118" s="133">
        <v>5.0453999999999999</v>
      </c>
      <c r="R118" s="133">
        <v>5.0486000000000004</v>
      </c>
      <c r="S118" s="133">
        <v>33.108699999999999</v>
      </c>
      <c r="T118" s="133">
        <v>33.133000000000003</v>
      </c>
      <c r="U118" s="133">
        <v>35.112900000000003</v>
      </c>
      <c r="V118" s="133">
        <v>9.0312999999999999</v>
      </c>
      <c r="W118" s="133">
        <v>6.9410999999999996</v>
      </c>
      <c r="X118" s="133">
        <v>10.0221</v>
      </c>
      <c r="Y118" s="133">
        <v>10.267899999999999</v>
      </c>
      <c r="Z118" s="133">
        <v>2.3083</v>
      </c>
      <c r="AA118" s="133">
        <v>9.6301000000000005</v>
      </c>
      <c r="AB118" s="133">
        <v>13.640599999999999</v>
      </c>
      <c r="AC118" s="133">
        <v>2.4407000000000001</v>
      </c>
      <c r="AD118" s="134"/>
      <c r="AE118" s="134"/>
      <c r="AF118" s="134"/>
    </row>
    <row r="119" spans="1:32" hidden="1" outlineLevel="1" collapsed="1">
      <c r="A119" s="8">
        <v>43831</v>
      </c>
      <c r="B119" s="133">
        <v>743379.54265919002</v>
      </c>
      <c r="C119" s="133">
        <v>413689.70203198999</v>
      </c>
      <c r="D119" s="133">
        <v>329689.84062720003</v>
      </c>
      <c r="E119" s="133">
        <v>217035.34637976001</v>
      </c>
      <c r="F119" s="133">
        <v>177486.45327775</v>
      </c>
      <c r="G119" s="133">
        <v>39548.893102009999</v>
      </c>
      <c r="H119" s="133">
        <v>455570.95094267</v>
      </c>
      <c r="I119" s="133">
        <v>272389.15658274997</v>
      </c>
      <c r="J119" s="133">
        <v>183181.79435992002</v>
      </c>
      <c r="K119" s="133">
        <v>592633.80434650998</v>
      </c>
      <c r="L119" s="133">
        <v>341350.91199274</v>
      </c>
      <c r="M119" s="133">
        <v>251282.89235377</v>
      </c>
      <c r="N119" s="133">
        <v>11.8659</v>
      </c>
      <c r="O119" s="133">
        <v>14.0358</v>
      </c>
      <c r="P119" s="133">
        <v>13.147600000000001</v>
      </c>
      <c r="Q119" s="133">
        <v>4.1131000000000002</v>
      </c>
      <c r="R119" s="133">
        <v>4.1124999999999998</v>
      </c>
      <c r="S119" s="133">
        <v>33.432200000000002</v>
      </c>
      <c r="T119" s="133">
        <v>33.456600000000002</v>
      </c>
      <c r="U119" s="133">
        <v>36.429299999999998</v>
      </c>
      <c r="V119" s="133">
        <v>8.1965000000000003</v>
      </c>
      <c r="W119" s="133">
        <v>6.9185999999999996</v>
      </c>
      <c r="X119" s="133">
        <v>8.1940000000000008</v>
      </c>
      <c r="Y119" s="133">
        <v>8.6306999999999992</v>
      </c>
      <c r="Z119" s="133">
        <v>1.7587999999999999</v>
      </c>
      <c r="AA119" s="133">
        <v>9.1575000000000006</v>
      </c>
      <c r="AB119" s="133">
        <v>13.428699999999999</v>
      </c>
      <c r="AC119" s="133">
        <v>2.2227999999999999</v>
      </c>
      <c r="AD119" s="134"/>
      <c r="AE119" s="134"/>
      <c r="AF119" s="134"/>
    </row>
    <row r="120" spans="1:32" hidden="1" outlineLevel="1" collapsed="1">
      <c r="A120" s="8">
        <v>43862</v>
      </c>
      <c r="B120" s="133">
        <v>738317.04007609002</v>
      </c>
      <c r="C120" s="133">
        <v>416959.91037558002</v>
      </c>
      <c r="D120" s="133">
        <v>321357.12970051001</v>
      </c>
      <c r="E120" s="133">
        <v>217694.09010348999</v>
      </c>
      <c r="F120" s="133">
        <v>178813.84097670999</v>
      </c>
      <c r="G120" s="133">
        <v>38880.24912678</v>
      </c>
      <c r="H120" s="133">
        <v>453615.21960920008</v>
      </c>
      <c r="I120" s="133">
        <v>270260.92827709997</v>
      </c>
      <c r="J120" s="133">
        <v>183354.29133209999</v>
      </c>
      <c r="K120" s="133">
        <v>601350.60820866015</v>
      </c>
      <c r="L120" s="133">
        <v>351949.18667196995</v>
      </c>
      <c r="M120" s="133">
        <v>249401.42153668997</v>
      </c>
      <c r="N120" s="133">
        <v>11.680999999999999</v>
      </c>
      <c r="O120" s="133">
        <v>12.9163</v>
      </c>
      <c r="P120" s="133">
        <v>11.892300000000001</v>
      </c>
      <c r="Q120" s="133">
        <v>5.0197000000000003</v>
      </c>
      <c r="R120" s="133">
        <v>5.0239000000000003</v>
      </c>
      <c r="S120" s="133">
        <v>33.56</v>
      </c>
      <c r="T120" s="133">
        <v>33.592199999999998</v>
      </c>
      <c r="U120" s="133">
        <v>36.681199999999997</v>
      </c>
      <c r="V120" s="133">
        <v>10.3874</v>
      </c>
      <c r="W120" s="133">
        <v>8.9735999999999994</v>
      </c>
      <c r="X120" s="133">
        <v>5.9196</v>
      </c>
      <c r="Y120" s="133">
        <v>6.3849</v>
      </c>
      <c r="Z120" s="133">
        <v>1.5450999999999999</v>
      </c>
      <c r="AA120" s="133">
        <v>8.5162999999999993</v>
      </c>
      <c r="AB120" s="133">
        <v>12.4292</v>
      </c>
      <c r="AC120" s="133">
        <v>2.0587</v>
      </c>
      <c r="AD120" s="134"/>
      <c r="AE120" s="134"/>
      <c r="AF120" s="134"/>
    </row>
    <row r="121" spans="1:32" hidden="1" outlineLevel="1" collapsed="1">
      <c r="A121" s="8">
        <v>43891</v>
      </c>
      <c r="B121" s="133">
        <v>797636.57285836001</v>
      </c>
      <c r="C121" s="133">
        <v>433682.32336018002</v>
      </c>
      <c r="D121" s="133">
        <v>363954.24949818</v>
      </c>
      <c r="E121" s="133">
        <v>224515.35508852999</v>
      </c>
      <c r="F121" s="133">
        <v>180272.14983236999</v>
      </c>
      <c r="G121" s="133">
        <v>44243.205256159999</v>
      </c>
      <c r="H121" s="133">
        <v>446059.37423554005</v>
      </c>
      <c r="I121" s="133">
        <v>249338.91897334001</v>
      </c>
      <c r="J121" s="133">
        <v>196720.4552622</v>
      </c>
      <c r="K121" s="133">
        <v>634380.34028703009</v>
      </c>
      <c r="L121" s="133">
        <v>349019.18267290998</v>
      </c>
      <c r="M121" s="133">
        <v>285361.15761412005</v>
      </c>
      <c r="N121" s="133">
        <v>12.853300000000001</v>
      </c>
      <c r="O121" s="133">
        <v>13.9773</v>
      </c>
      <c r="P121" s="133">
        <v>13.232200000000001</v>
      </c>
      <c r="Q121" s="133">
        <v>5.4465000000000003</v>
      </c>
      <c r="R121" s="133">
        <v>5.4520999999999997</v>
      </c>
      <c r="S121" s="133">
        <v>33.334099999999999</v>
      </c>
      <c r="T121" s="133">
        <v>33.3476</v>
      </c>
      <c r="U121" s="133">
        <v>36.765000000000001</v>
      </c>
      <c r="V121" s="133">
        <v>13.948600000000001</v>
      </c>
      <c r="W121" s="133">
        <v>8.5303000000000004</v>
      </c>
      <c r="X121" s="133">
        <v>6.8148999999999997</v>
      </c>
      <c r="Y121" s="133">
        <v>7.0773999999999999</v>
      </c>
      <c r="Z121" s="133">
        <v>1.3194999999999999</v>
      </c>
      <c r="AA121" s="133">
        <v>7.4931999999999999</v>
      </c>
      <c r="AB121" s="133">
        <v>11.4498</v>
      </c>
      <c r="AC121" s="133">
        <v>1.7075</v>
      </c>
      <c r="AD121" s="134"/>
      <c r="AE121" s="134"/>
      <c r="AF121" s="134"/>
    </row>
    <row r="122" spans="1:32" hidden="1" outlineLevel="1" collapsed="1">
      <c r="A122" s="8">
        <v>43922</v>
      </c>
      <c r="B122" s="133">
        <v>773308.39082603005</v>
      </c>
      <c r="C122" s="133">
        <v>426013.67570453999</v>
      </c>
      <c r="D122" s="133">
        <v>347294.71512149001</v>
      </c>
      <c r="E122" s="133">
        <v>217315.74228872001</v>
      </c>
      <c r="F122" s="133">
        <v>174840.68740768</v>
      </c>
      <c r="G122" s="133">
        <v>42475.05488104</v>
      </c>
      <c r="H122" s="133">
        <v>439322.10907116003</v>
      </c>
      <c r="I122" s="133">
        <v>249358.73278555</v>
      </c>
      <c r="J122" s="133">
        <v>189963.37628560996</v>
      </c>
      <c r="K122" s="133">
        <v>641059.32977890002</v>
      </c>
      <c r="L122" s="133">
        <v>372079.92341037001</v>
      </c>
      <c r="M122" s="133">
        <v>268979.40636853001</v>
      </c>
      <c r="N122" s="133">
        <v>12.2263</v>
      </c>
      <c r="O122" s="133">
        <v>13.5077</v>
      </c>
      <c r="P122" s="133">
        <v>12.855499999999999</v>
      </c>
      <c r="Q122" s="133">
        <v>4.7103000000000002</v>
      </c>
      <c r="R122" s="133">
        <v>4.7191000000000001</v>
      </c>
      <c r="S122" s="133">
        <v>33.665700000000001</v>
      </c>
      <c r="T122" s="133">
        <v>33.711399999999998</v>
      </c>
      <c r="U122" s="133">
        <v>37.6126</v>
      </c>
      <c r="V122" s="133">
        <v>14.5671</v>
      </c>
      <c r="W122" s="133">
        <v>4.0236000000000001</v>
      </c>
      <c r="X122" s="133">
        <v>7.0167000000000002</v>
      </c>
      <c r="Y122" s="133">
        <v>7.1816000000000004</v>
      </c>
      <c r="Z122" s="133">
        <v>1.3130999999999999</v>
      </c>
      <c r="AA122" s="133">
        <v>7.7854000000000001</v>
      </c>
      <c r="AB122" s="133">
        <v>11.479200000000001</v>
      </c>
      <c r="AC122" s="133">
        <v>2.1882999999999999</v>
      </c>
      <c r="AD122" s="134"/>
      <c r="AE122" s="134"/>
      <c r="AF122" s="134"/>
    </row>
    <row r="123" spans="1:32" hidden="1" outlineLevel="1" collapsed="1">
      <c r="A123" s="8">
        <v>43952</v>
      </c>
      <c r="B123" s="133">
        <v>762953.26654513006</v>
      </c>
      <c r="C123" s="133">
        <v>420329.08822475001</v>
      </c>
      <c r="D123" s="133">
        <v>342624.17832037999</v>
      </c>
      <c r="E123" s="133">
        <v>217122.13294467999</v>
      </c>
      <c r="F123" s="133">
        <v>174782.17724372001</v>
      </c>
      <c r="G123" s="133">
        <v>42339.955700960003</v>
      </c>
      <c r="H123" s="133">
        <v>448879.58643852017</v>
      </c>
      <c r="I123" s="133">
        <v>258234.02112210001</v>
      </c>
      <c r="J123" s="133">
        <v>190645.56531641999</v>
      </c>
      <c r="K123" s="133">
        <v>647388.71970390005</v>
      </c>
      <c r="L123" s="133">
        <v>378079.04525557999</v>
      </c>
      <c r="M123" s="133">
        <v>269309.67444831994</v>
      </c>
      <c r="N123" s="133">
        <v>10.9862</v>
      </c>
      <c r="O123" s="133">
        <v>11.7521</v>
      </c>
      <c r="P123" s="133">
        <v>10.904400000000001</v>
      </c>
      <c r="Q123" s="133">
        <v>4.8163</v>
      </c>
      <c r="R123" s="133">
        <v>4.8235000000000001</v>
      </c>
      <c r="S123" s="133">
        <v>32.880099999999999</v>
      </c>
      <c r="T123" s="133">
        <v>32.910499999999999</v>
      </c>
      <c r="U123" s="133">
        <v>36.593200000000003</v>
      </c>
      <c r="V123" s="133">
        <v>16.5961</v>
      </c>
      <c r="W123" s="133">
        <v>6.1170999999999998</v>
      </c>
      <c r="X123" s="133">
        <v>6.0315000000000003</v>
      </c>
      <c r="Y123" s="133">
        <v>6.1768999999999998</v>
      </c>
      <c r="Z123" s="133">
        <v>1.8355999999999999</v>
      </c>
      <c r="AA123" s="133">
        <v>7.4074</v>
      </c>
      <c r="AB123" s="133">
        <v>11.0822</v>
      </c>
      <c r="AC123" s="133">
        <v>1.9429000000000001</v>
      </c>
      <c r="AD123" s="134"/>
      <c r="AE123" s="134"/>
      <c r="AF123" s="134"/>
    </row>
    <row r="124" spans="1:32" hidden="1" outlineLevel="1" collapsed="1">
      <c r="A124" s="8">
        <v>43983</v>
      </c>
      <c r="B124" s="133">
        <v>761426.42581418995</v>
      </c>
      <c r="C124" s="133">
        <v>419840.58494827</v>
      </c>
      <c r="D124" s="133">
        <v>341585.84086592001</v>
      </c>
      <c r="E124" s="133">
        <v>218179.63544541999</v>
      </c>
      <c r="F124" s="133">
        <v>176495.00299956001</v>
      </c>
      <c r="G124" s="133">
        <v>41684.632445859999</v>
      </c>
      <c r="H124" s="133">
        <v>454322.75363361003</v>
      </c>
      <c r="I124" s="133">
        <v>269515.06638024002</v>
      </c>
      <c r="J124" s="133">
        <v>184807.68725337007</v>
      </c>
      <c r="K124" s="133">
        <v>658210.05956180987</v>
      </c>
      <c r="L124" s="133">
        <v>389740.55336853996</v>
      </c>
      <c r="M124" s="133">
        <v>268469.50619326998</v>
      </c>
      <c r="N124" s="133">
        <v>10.065099999999999</v>
      </c>
      <c r="O124" s="133">
        <v>10.8355</v>
      </c>
      <c r="P124" s="133">
        <v>9.9339999999999993</v>
      </c>
      <c r="Q124" s="133">
        <v>5.1361999999999997</v>
      </c>
      <c r="R124" s="133">
        <v>5.1432000000000002</v>
      </c>
      <c r="S124" s="133">
        <v>32.408000000000001</v>
      </c>
      <c r="T124" s="133">
        <v>32.449199999999998</v>
      </c>
      <c r="U124" s="133">
        <v>36.072000000000003</v>
      </c>
      <c r="V124" s="133">
        <v>12.692299999999999</v>
      </c>
      <c r="W124" s="133">
        <v>7.2605000000000004</v>
      </c>
      <c r="X124" s="133">
        <v>5.1371000000000002</v>
      </c>
      <c r="Y124" s="133">
        <v>5.2550999999999997</v>
      </c>
      <c r="Z124" s="133">
        <v>1.8669</v>
      </c>
      <c r="AA124" s="133">
        <v>7.0949</v>
      </c>
      <c r="AB124" s="133">
        <v>10.4247</v>
      </c>
      <c r="AC124" s="133">
        <v>1.7178</v>
      </c>
      <c r="AD124" s="134"/>
      <c r="AE124" s="134"/>
      <c r="AF124" s="134"/>
    </row>
    <row r="125" spans="1:32" hidden="1" outlineLevel="1" collapsed="1">
      <c r="A125" s="8">
        <v>44013</v>
      </c>
      <c r="B125" s="133">
        <v>779999.87813269999</v>
      </c>
      <c r="C125" s="133">
        <v>422588.15666805999</v>
      </c>
      <c r="D125" s="133">
        <v>357411.72146464</v>
      </c>
      <c r="E125" s="133">
        <v>221179.79364392001</v>
      </c>
      <c r="F125" s="133">
        <v>178333.04554533001</v>
      </c>
      <c r="G125" s="133">
        <v>42846.748098589997</v>
      </c>
      <c r="H125" s="133">
        <v>479634.45632659009</v>
      </c>
      <c r="I125" s="133">
        <v>283505.31477264001</v>
      </c>
      <c r="J125" s="133">
        <v>196129.14155394997</v>
      </c>
      <c r="K125" s="133">
        <v>673267.88615323009</v>
      </c>
      <c r="L125" s="133">
        <v>389989.65719016001</v>
      </c>
      <c r="M125" s="133">
        <v>283278.22896306997</v>
      </c>
      <c r="N125" s="133">
        <v>9.6591000000000005</v>
      </c>
      <c r="O125" s="133">
        <v>10.2049</v>
      </c>
      <c r="P125" s="133">
        <v>9.2352000000000007</v>
      </c>
      <c r="Q125" s="133">
        <v>5.3555999999999999</v>
      </c>
      <c r="R125" s="133">
        <v>5.3716999999999997</v>
      </c>
      <c r="S125" s="133">
        <v>31.567</v>
      </c>
      <c r="T125" s="133">
        <v>31.598800000000001</v>
      </c>
      <c r="U125" s="133">
        <v>35.1297</v>
      </c>
      <c r="V125" s="133">
        <v>18.994900000000001</v>
      </c>
      <c r="W125" s="133">
        <v>7.2302</v>
      </c>
      <c r="X125" s="133">
        <v>4.3017000000000003</v>
      </c>
      <c r="Y125" s="133">
        <v>4.3864999999999998</v>
      </c>
      <c r="Z125" s="133">
        <v>1.2785</v>
      </c>
      <c r="AA125" s="133">
        <v>6.1714000000000002</v>
      </c>
      <c r="AB125" s="133">
        <v>9.3796999999999997</v>
      </c>
      <c r="AC125" s="133">
        <v>1.4708000000000001</v>
      </c>
      <c r="AD125" s="134"/>
      <c r="AE125" s="134"/>
      <c r="AF125" s="134"/>
    </row>
    <row r="126" spans="1:32" hidden="1" outlineLevel="1" collapsed="1">
      <c r="A126" s="8">
        <v>44044</v>
      </c>
      <c r="B126" s="133">
        <v>779261.08391743002</v>
      </c>
      <c r="C126" s="133">
        <v>420954.51301245001</v>
      </c>
      <c r="D126" s="133">
        <v>358306.57090498001</v>
      </c>
      <c r="E126" s="133">
        <v>223787.57861266</v>
      </c>
      <c r="F126" s="133">
        <v>181427.5432358</v>
      </c>
      <c r="G126" s="133">
        <v>42360.035376860003</v>
      </c>
      <c r="H126" s="133">
        <v>481696.26803346002</v>
      </c>
      <c r="I126" s="133">
        <v>291832.75655086001</v>
      </c>
      <c r="J126" s="133">
        <v>189863.51148260001</v>
      </c>
      <c r="K126" s="133">
        <v>671974.50525606005</v>
      </c>
      <c r="L126" s="133">
        <v>389931.05189615005</v>
      </c>
      <c r="M126" s="133">
        <v>282043.45335991005</v>
      </c>
      <c r="N126" s="133">
        <v>9.2220999999999993</v>
      </c>
      <c r="O126" s="133">
        <v>9.7736000000000001</v>
      </c>
      <c r="P126" s="133">
        <v>8.8474000000000004</v>
      </c>
      <c r="Q126" s="133">
        <v>5.343</v>
      </c>
      <c r="R126" s="133">
        <v>5.3506</v>
      </c>
      <c r="S126" s="133">
        <v>31.270700000000001</v>
      </c>
      <c r="T126" s="133">
        <v>31.284700000000001</v>
      </c>
      <c r="U126" s="133">
        <v>35.081499999999998</v>
      </c>
      <c r="V126" s="133">
        <v>21.869900000000001</v>
      </c>
      <c r="W126" s="133">
        <v>7.6631</v>
      </c>
      <c r="X126" s="133">
        <v>3.8477999999999999</v>
      </c>
      <c r="Y126" s="133">
        <v>3.9365999999999999</v>
      </c>
      <c r="Z126" s="133">
        <v>1.5048999999999999</v>
      </c>
      <c r="AA126" s="133">
        <v>6.0182000000000002</v>
      </c>
      <c r="AB126" s="133">
        <v>9.1652000000000005</v>
      </c>
      <c r="AC126" s="133">
        <v>1.415</v>
      </c>
      <c r="AD126" s="134"/>
      <c r="AE126" s="134"/>
      <c r="AF126" s="134"/>
    </row>
    <row r="127" spans="1:32" hidden="1" outlineLevel="1" collapsed="1">
      <c r="A127" s="8">
        <v>44075</v>
      </c>
      <c r="B127" s="133">
        <v>743245.69780589</v>
      </c>
      <c r="C127" s="133">
        <v>415548.32581587002</v>
      </c>
      <c r="D127" s="133">
        <v>327697.37199001998</v>
      </c>
      <c r="E127" s="133">
        <v>221849.03112651</v>
      </c>
      <c r="F127" s="133">
        <v>179654.8871235</v>
      </c>
      <c r="G127" s="133">
        <v>42194.144003009998</v>
      </c>
      <c r="H127" s="133">
        <v>506702.72790784994</v>
      </c>
      <c r="I127" s="133">
        <v>304740.27101390006</v>
      </c>
      <c r="J127" s="133">
        <v>201962.45689395</v>
      </c>
      <c r="K127" s="133">
        <v>686575.68184257997</v>
      </c>
      <c r="L127" s="133">
        <v>397367.48894782003</v>
      </c>
      <c r="M127" s="133">
        <v>289208.19289476</v>
      </c>
      <c r="N127" s="133">
        <v>9.1129999999999995</v>
      </c>
      <c r="O127" s="133">
        <v>9.6631</v>
      </c>
      <c r="P127" s="133">
        <v>8.7123000000000008</v>
      </c>
      <c r="Q127" s="133">
        <v>5.1932999999999998</v>
      </c>
      <c r="R127" s="133">
        <v>5.1994999999999996</v>
      </c>
      <c r="S127" s="133">
        <v>30.276</v>
      </c>
      <c r="T127" s="133">
        <v>30.308800000000002</v>
      </c>
      <c r="U127" s="133">
        <v>34.651299999999999</v>
      </c>
      <c r="V127" s="133">
        <v>15.813000000000001</v>
      </c>
      <c r="W127" s="133">
        <v>8.0417000000000005</v>
      </c>
      <c r="X127" s="133">
        <v>3.726</v>
      </c>
      <c r="Y127" s="133">
        <v>3.8128000000000002</v>
      </c>
      <c r="Z127" s="133">
        <v>1.1169</v>
      </c>
      <c r="AA127" s="133">
        <v>5.8593000000000002</v>
      </c>
      <c r="AB127" s="133">
        <v>8.7880000000000003</v>
      </c>
      <c r="AC127" s="133">
        <v>1.282</v>
      </c>
      <c r="AD127" s="134"/>
      <c r="AE127" s="134"/>
      <c r="AF127" s="134"/>
    </row>
    <row r="128" spans="1:32" hidden="1" outlineLevel="1" collapsed="1">
      <c r="A128" s="8">
        <v>44105</v>
      </c>
      <c r="B128" s="133">
        <v>738451.42991884996</v>
      </c>
      <c r="C128" s="133">
        <v>414141.41356184997</v>
      </c>
      <c r="D128" s="133">
        <v>324310.01635699999</v>
      </c>
      <c r="E128" s="133">
        <v>209414.67688439001</v>
      </c>
      <c r="F128" s="133">
        <v>172022.73348117</v>
      </c>
      <c r="G128" s="133">
        <v>37391.943403220001</v>
      </c>
      <c r="H128" s="133">
        <v>519921.44653289986</v>
      </c>
      <c r="I128" s="133">
        <v>318051.65548193001</v>
      </c>
      <c r="J128" s="133">
        <v>201869.79105096997</v>
      </c>
      <c r="K128" s="133">
        <v>695779.58551934012</v>
      </c>
      <c r="L128" s="133">
        <v>404111.13540610007</v>
      </c>
      <c r="M128" s="133">
        <v>291668.45011324005</v>
      </c>
      <c r="N128" s="133">
        <v>8.9901</v>
      </c>
      <c r="O128" s="133">
        <v>9.4671000000000003</v>
      </c>
      <c r="P128" s="133">
        <v>8.6252999999999993</v>
      </c>
      <c r="Q128" s="133">
        <v>5.1920000000000002</v>
      </c>
      <c r="R128" s="133">
        <v>5.2030000000000003</v>
      </c>
      <c r="S128" s="133">
        <v>29.520399999999999</v>
      </c>
      <c r="T128" s="133">
        <v>29.5395</v>
      </c>
      <c r="U128" s="133">
        <v>34.5062</v>
      </c>
      <c r="V128" s="133">
        <v>17.4999</v>
      </c>
      <c r="W128" s="133">
        <v>7.6332000000000004</v>
      </c>
      <c r="X128" s="133">
        <v>3.6652</v>
      </c>
      <c r="Y128" s="133">
        <v>3.7789999999999999</v>
      </c>
      <c r="Z128" s="133">
        <v>1.1329</v>
      </c>
      <c r="AA128" s="133">
        <v>5.7938000000000001</v>
      </c>
      <c r="AB128" s="133">
        <v>8.6166999999999998</v>
      </c>
      <c r="AC128" s="133">
        <v>1.3319000000000001</v>
      </c>
      <c r="AD128" s="134"/>
      <c r="AE128" s="134"/>
      <c r="AF128" s="134"/>
    </row>
    <row r="129" spans="1:32" hidden="1" outlineLevel="1" collapsed="1">
      <c r="A129" s="8">
        <v>44136</v>
      </c>
      <c r="B129" s="133">
        <v>742171.70762286999</v>
      </c>
      <c r="C129" s="133">
        <v>417904.29535469</v>
      </c>
      <c r="D129" s="133">
        <v>324267.41226817999</v>
      </c>
      <c r="E129" s="133">
        <v>210001.07928273</v>
      </c>
      <c r="F129" s="133">
        <v>174588.99992469</v>
      </c>
      <c r="G129" s="133">
        <v>35412.079358039999</v>
      </c>
      <c r="H129" s="133">
        <v>517423.21614030993</v>
      </c>
      <c r="I129" s="133">
        <v>314743.04072227003</v>
      </c>
      <c r="J129" s="133">
        <v>202680.17541803999</v>
      </c>
      <c r="K129" s="133">
        <v>703305.81260094</v>
      </c>
      <c r="L129" s="133">
        <v>409358.47800210002</v>
      </c>
      <c r="M129" s="133">
        <v>293947.33459884004</v>
      </c>
      <c r="N129" s="133">
        <v>8.9572000000000003</v>
      </c>
      <c r="O129" s="133">
        <v>9.3713999999999995</v>
      </c>
      <c r="P129" s="133">
        <v>8.4320000000000004</v>
      </c>
      <c r="Q129" s="133">
        <v>5.0228000000000002</v>
      </c>
      <c r="R129" s="133">
        <v>5.0335999999999999</v>
      </c>
      <c r="S129" s="133">
        <v>30.421500000000002</v>
      </c>
      <c r="T129" s="133">
        <v>30.438099999999999</v>
      </c>
      <c r="U129" s="133">
        <v>34.193300000000001</v>
      </c>
      <c r="V129" s="133">
        <v>21.596699999999998</v>
      </c>
      <c r="W129" s="133">
        <v>7.1017000000000001</v>
      </c>
      <c r="X129" s="133">
        <v>3.6294</v>
      </c>
      <c r="Y129" s="133">
        <v>3.7351000000000001</v>
      </c>
      <c r="Z129" s="133">
        <v>1.4325000000000001</v>
      </c>
      <c r="AA129" s="133">
        <v>5.2141999999999999</v>
      </c>
      <c r="AB129" s="133">
        <v>7.8779000000000003</v>
      </c>
      <c r="AC129" s="133">
        <v>1.2428999999999999</v>
      </c>
      <c r="AD129" s="134"/>
      <c r="AE129" s="134"/>
      <c r="AF129" s="134"/>
    </row>
    <row r="130" spans="1:32" hidden="1" outlineLevel="1" collapsed="1">
      <c r="A130" s="8">
        <v>44166</v>
      </c>
      <c r="B130" s="133">
        <v>724156.53419985995</v>
      </c>
      <c r="C130" s="133">
        <v>409517.02830577001</v>
      </c>
      <c r="D130" s="133">
        <v>314639.50589408999</v>
      </c>
      <c r="E130" s="133">
        <v>206471.43665319</v>
      </c>
      <c r="F130" s="133">
        <v>174432.28626188001</v>
      </c>
      <c r="G130" s="133">
        <v>32039.150391309999</v>
      </c>
      <c r="H130" s="133">
        <v>549487.70555002009</v>
      </c>
      <c r="I130" s="133">
        <v>361293.08521366009</v>
      </c>
      <c r="J130" s="133">
        <v>188194.62033636001</v>
      </c>
      <c r="K130" s="133">
        <v>730317.48483752017</v>
      </c>
      <c r="L130" s="133">
        <v>433416.66656522994</v>
      </c>
      <c r="M130" s="133">
        <v>296900.81827229005</v>
      </c>
      <c r="N130" s="133">
        <v>8.7912999999999997</v>
      </c>
      <c r="O130" s="133">
        <v>9.2462999999999997</v>
      </c>
      <c r="P130" s="133">
        <v>8.3917000000000002</v>
      </c>
      <c r="Q130" s="133">
        <v>5.1380999999999997</v>
      </c>
      <c r="R130" s="133">
        <v>5.1565000000000003</v>
      </c>
      <c r="S130" s="133">
        <v>29.901199999999999</v>
      </c>
      <c r="T130" s="133">
        <v>29.918900000000001</v>
      </c>
      <c r="U130" s="133">
        <v>33.261000000000003</v>
      </c>
      <c r="V130" s="133">
        <v>21.6633</v>
      </c>
      <c r="W130" s="133">
        <v>5.8192000000000004</v>
      </c>
      <c r="X130" s="133">
        <v>3.6208</v>
      </c>
      <c r="Y130" s="133">
        <v>3.7334999999999998</v>
      </c>
      <c r="Z130" s="133">
        <v>1.1157999999999999</v>
      </c>
      <c r="AA130" s="133">
        <v>5.2933000000000003</v>
      </c>
      <c r="AB130" s="133">
        <v>7.6353999999999997</v>
      </c>
      <c r="AC130" s="133">
        <v>1.1996</v>
      </c>
      <c r="AD130" s="134"/>
      <c r="AE130" s="134"/>
      <c r="AF130" s="134"/>
    </row>
    <row r="131" spans="1:32" hidden="1" outlineLevel="1" collapsed="1">
      <c r="A131" s="8">
        <v>44197</v>
      </c>
      <c r="B131" s="133">
        <v>723308.41639847006</v>
      </c>
      <c r="C131" s="133">
        <v>414073.32060618</v>
      </c>
      <c r="D131" s="133">
        <v>309235.09579229</v>
      </c>
      <c r="E131" s="133">
        <v>207869.59497931</v>
      </c>
      <c r="F131" s="133">
        <v>175997.01528202</v>
      </c>
      <c r="G131" s="133">
        <v>31872.579697289999</v>
      </c>
      <c r="H131" s="133">
        <v>541403.6336249701</v>
      </c>
      <c r="I131" s="133">
        <v>348489.74900257995</v>
      </c>
      <c r="J131" s="133">
        <v>192913.88462239</v>
      </c>
      <c r="K131" s="133">
        <v>726782.33731419011</v>
      </c>
      <c r="L131" s="133">
        <v>430926.88749612006</v>
      </c>
      <c r="M131" s="133">
        <v>295855.44981806999</v>
      </c>
      <c r="N131" s="133">
        <v>8.8432999999999993</v>
      </c>
      <c r="O131" s="133">
        <v>9.3579000000000008</v>
      </c>
      <c r="P131" s="133">
        <v>8.5547000000000004</v>
      </c>
      <c r="Q131" s="133">
        <v>4.3632</v>
      </c>
      <c r="R131" s="133">
        <v>4.3905000000000003</v>
      </c>
      <c r="S131" s="133">
        <v>30.324300000000001</v>
      </c>
      <c r="T131" s="133">
        <v>30.349799999999998</v>
      </c>
      <c r="U131" s="133">
        <v>34.204000000000001</v>
      </c>
      <c r="V131" s="133">
        <v>18.7227</v>
      </c>
      <c r="W131" s="133">
        <v>6.0799000000000003</v>
      </c>
      <c r="X131" s="133">
        <v>3.6623999999999999</v>
      </c>
      <c r="Y131" s="133">
        <v>3.7410000000000001</v>
      </c>
      <c r="Z131" s="133">
        <v>1.1922999999999999</v>
      </c>
      <c r="AA131" s="133">
        <v>5.4889000000000001</v>
      </c>
      <c r="AB131" s="133">
        <v>7.7215999999999996</v>
      </c>
      <c r="AC131" s="133">
        <v>1.1680999999999999</v>
      </c>
      <c r="AD131" s="134"/>
      <c r="AE131" s="134"/>
      <c r="AF131" s="134"/>
    </row>
    <row r="132" spans="1:32" hidden="1" outlineLevel="1" collapsed="1">
      <c r="A132" s="8">
        <v>44228</v>
      </c>
      <c r="B132" s="133">
        <v>722715.07665394002</v>
      </c>
      <c r="C132" s="133">
        <v>417037.54916523001</v>
      </c>
      <c r="D132" s="133">
        <v>305677.52748871001</v>
      </c>
      <c r="E132" s="133">
        <v>209115.18424954001</v>
      </c>
      <c r="F132" s="133">
        <v>178888.10569549</v>
      </c>
      <c r="G132" s="133">
        <v>30227.07855405</v>
      </c>
      <c r="H132" s="133">
        <v>534953.35369519994</v>
      </c>
      <c r="I132" s="133">
        <v>346583.32708254992</v>
      </c>
      <c r="J132" s="133">
        <v>188370.02661265002</v>
      </c>
      <c r="K132" s="133">
        <v>733252.23713928007</v>
      </c>
      <c r="L132" s="133">
        <v>437738.57198924996</v>
      </c>
      <c r="M132" s="133">
        <v>295513.66515003005</v>
      </c>
      <c r="N132" s="133">
        <v>8.4046000000000003</v>
      </c>
      <c r="O132" s="133">
        <v>8.9293999999999993</v>
      </c>
      <c r="P132" s="133">
        <v>8.0982000000000003</v>
      </c>
      <c r="Q132" s="133">
        <v>4.3179999999999996</v>
      </c>
      <c r="R132" s="133">
        <v>4.3320999999999996</v>
      </c>
      <c r="S132" s="133">
        <v>29.7986</v>
      </c>
      <c r="T132" s="133">
        <v>29.798100000000002</v>
      </c>
      <c r="U132" s="133">
        <v>34.130400000000002</v>
      </c>
      <c r="V132" s="133">
        <v>30.1968</v>
      </c>
      <c r="W132" s="133">
        <v>5.9287999999999998</v>
      </c>
      <c r="X132" s="133">
        <v>3.6189</v>
      </c>
      <c r="Y132" s="133">
        <v>3.7006000000000001</v>
      </c>
      <c r="Z132" s="133">
        <v>1.1984999999999999</v>
      </c>
      <c r="AA132" s="133">
        <v>5.0811999999999999</v>
      </c>
      <c r="AB132" s="133">
        <v>7.4698000000000002</v>
      </c>
      <c r="AC132" s="133">
        <v>1.0429999999999999</v>
      </c>
      <c r="AD132" s="134"/>
      <c r="AE132" s="134"/>
      <c r="AF132" s="134"/>
    </row>
    <row r="133" spans="1:32" hidden="1" outlineLevel="1" collapsed="1">
      <c r="A133" s="8">
        <v>44256</v>
      </c>
      <c r="B133" s="133">
        <v>717798.50758729002</v>
      </c>
      <c r="C133" s="133">
        <v>417519.12782171997</v>
      </c>
      <c r="D133" s="133">
        <v>300279.37976556999</v>
      </c>
      <c r="E133" s="133">
        <v>213605.88205203999</v>
      </c>
      <c r="F133" s="133">
        <v>184124.19999930999</v>
      </c>
      <c r="G133" s="133">
        <v>29481.682052730001</v>
      </c>
      <c r="H133" s="133">
        <v>549709.48050824006</v>
      </c>
      <c r="I133" s="133">
        <v>350689.71785297</v>
      </c>
      <c r="J133" s="133">
        <v>199019.76265526999</v>
      </c>
      <c r="K133" s="133">
        <v>732758.83592674986</v>
      </c>
      <c r="L133" s="133">
        <v>439621.71406239999</v>
      </c>
      <c r="M133" s="133">
        <v>293137.12186435005</v>
      </c>
      <c r="N133" s="133">
        <v>8.4741999999999997</v>
      </c>
      <c r="O133" s="133">
        <v>8.9739000000000004</v>
      </c>
      <c r="P133" s="133">
        <v>8.2355</v>
      </c>
      <c r="Q133" s="133">
        <v>4.327</v>
      </c>
      <c r="R133" s="133">
        <v>4.3278999999999996</v>
      </c>
      <c r="S133" s="133">
        <v>29.762899999999998</v>
      </c>
      <c r="T133" s="133">
        <v>29.775200000000002</v>
      </c>
      <c r="U133" s="133">
        <v>33.700499999999998</v>
      </c>
      <c r="V133" s="133">
        <v>22.7654</v>
      </c>
      <c r="W133" s="133">
        <v>6.1738</v>
      </c>
      <c r="X133" s="133">
        <v>3.6440999999999999</v>
      </c>
      <c r="Y133" s="133">
        <v>3.7471999999999999</v>
      </c>
      <c r="Z133" s="133">
        <v>0.93879999999999997</v>
      </c>
      <c r="AA133" s="133">
        <v>4.6679000000000004</v>
      </c>
      <c r="AB133" s="133">
        <v>6.9992999999999999</v>
      </c>
      <c r="AC133" s="133">
        <v>0.71630000000000005</v>
      </c>
      <c r="AD133" s="134"/>
      <c r="AE133" s="134"/>
      <c r="AF133" s="134"/>
    </row>
    <row r="134" spans="1:32" hidden="1" outlineLevel="1" collapsed="1">
      <c r="A134" s="8">
        <v>44287</v>
      </c>
      <c r="B134" s="133">
        <v>733228.17118754005</v>
      </c>
      <c r="C134" s="133">
        <v>427738.71962982998</v>
      </c>
      <c r="D134" s="133">
        <v>305489.45155771001</v>
      </c>
      <c r="E134" s="133">
        <v>216625.58356748</v>
      </c>
      <c r="F134" s="133">
        <v>187622.09374551999</v>
      </c>
      <c r="G134" s="133">
        <v>29003.48982196</v>
      </c>
      <c r="H134" s="133">
        <v>555029.82336463989</v>
      </c>
      <c r="I134" s="133">
        <v>350338.99989964999</v>
      </c>
      <c r="J134" s="133">
        <v>204690.82346498998</v>
      </c>
      <c r="K134" s="133">
        <v>743472.6450052599</v>
      </c>
      <c r="L134" s="133">
        <v>452762.91431708005</v>
      </c>
      <c r="M134" s="133">
        <v>290709.73068817996</v>
      </c>
      <c r="N134" s="133">
        <v>8.8503000000000007</v>
      </c>
      <c r="O134" s="133">
        <v>9.3800000000000008</v>
      </c>
      <c r="P134" s="133">
        <v>8.6851000000000003</v>
      </c>
      <c r="Q134" s="133">
        <v>4.8898000000000001</v>
      </c>
      <c r="R134" s="133">
        <v>4.8959999999999999</v>
      </c>
      <c r="S134" s="133">
        <v>29.582699999999999</v>
      </c>
      <c r="T134" s="133">
        <v>29.587399999999999</v>
      </c>
      <c r="U134" s="133">
        <v>33.175600000000003</v>
      </c>
      <c r="V134" s="133">
        <v>25.2425</v>
      </c>
      <c r="W134" s="133">
        <v>7.1649000000000003</v>
      </c>
      <c r="X134" s="133">
        <v>3.7595000000000001</v>
      </c>
      <c r="Y134" s="133">
        <v>3.8780999999999999</v>
      </c>
      <c r="Z134" s="133">
        <v>1.0031000000000001</v>
      </c>
      <c r="AA134" s="133">
        <v>4.5719000000000003</v>
      </c>
      <c r="AB134" s="133">
        <v>6.7096</v>
      </c>
      <c r="AC134" s="133">
        <v>0.72150000000000003</v>
      </c>
      <c r="AD134" s="134"/>
      <c r="AE134" s="134"/>
      <c r="AF134" s="134"/>
    </row>
    <row r="135" spans="1:32" hidden="1" outlineLevel="1" collapsed="1">
      <c r="A135" s="8">
        <v>44317</v>
      </c>
      <c r="B135" s="133">
        <v>729349.98783781996</v>
      </c>
      <c r="C135" s="133">
        <v>439329.36086016998</v>
      </c>
      <c r="D135" s="133">
        <v>290020.62697764998</v>
      </c>
      <c r="E135" s="133">
        <v>222419.95783686999</v>
      </c>
      <c r="F135" s="133">
        <v>194137.59524947</v>
      </c>
      <c r="G135" s="133">
        <v>28282.362587399999</v>
      </c>
      <c r="H135" s="133">
        <v>563973.99888236029</v>
      </c>
      <c r="I135" s="133">
        <v>360206.8338070999</v>
      </c>
      <c r="J135" s="133">
        <v>203767.16507526001</v>
      </c>
      <c r="K135" s="133">
        <v>737440.04464366008</v>
      </c>
      <c r="L135" s="133">
        <v>449994.57968534995</v>
      </c>
      <c r="M135" s="133">
        <v>287445.46495831001</v>
      </c>
      <c r="N135" s="133">
        <v>8.9526000000000003</v>
      </c>
      <c r="O135" s="133">
        <v>9.5662000000000003</v>
      </c>
      <c r="P135" s="133">
        <v>8.7309000000000001</v>
      </c>
      <c r="Q135" s="133">
        <v>4.7492999999999999</v>
      </c>
      <c r="R135" s="133">
        <v>4.7676999999999996</v>
      </c>
      <c r="S135" s="133">
        <v>29.621300000000002</v>
      </c>
      <c r="T135" s="133">
        <v>29.626899999999999</v>
      </c>
      <c r="U135" s="133">
        <v>33.557000000000002</v>
      </c>
      <c r="V135" s="133">
        <v>24.798100000000002</v>
      </c>
      <c r="W135" s="133">
        <v>5.9448999999999996</v>
      </c>
      <c r="X135" s="133">
        <v>3.8254000000000001</v>
      </c>
      <c r="Y135" s="133">
        <v>3.9558</v>
      </c>
      <c r="Z135" s="133">
        <v>1.0176000000000001</v>
      </c>
      <c r="AA135" s="133">
        <v>4.8627000000000002</v>
      </c>
      <c r="AB135" s="133">
        <v>6.9375999999999998</v>
      </c>
      <c r="AC135" s="133">
        <v>0.61980000000000002</v>
      </c>
      <c r="AD135" s="134"/>
      <c r="AE135" s="134"/>
      <c r="AF135" s="134"/>
    </row>
    <row r="136" spans="1:32" hidden="1" outlineLevel="1" collapsed="1">
      <c r="A136" s="8">
        <v>44348</v>
      </c>
      <c r="B136" s="133">
        <v>731998.72738638998</v>
      </c>
      <c r="C136" s="133">
        <v>452200.27157858998</v>
      </c>
      <c r="D136" s="133">
        <v>279798.4558078</v>
      </c>
      <c r="E136" s="133">
        <v>227125.90144623999</v>
      </c>
      <c r="F136" s="133">
        <v>199801.83518257001</v>
      </c>
      <c r="G136" s="133">
        <v>27324.06626367</v>
      </c>
      <c r="H136" s="133">
        <v>561884.59274354007</v>
      </c>
      <c r="I136" s="133">
        <v>365793.28781817993</v>
      </c>
      <c r="J136" s="133">
        <v>196091.30492535996</v>
      </c>
      <c r="K136" s="133">
        <v>749817.20242912997</v>
      </c>
      <c r="L136" s="133">
        <v>465792.59020998003</v>
      </c>
      <c r="M136" s="133">
        <v>284024.61221914995</v>
      </c>
      <c r="N136" s="133">
        <v>9.0413999999999994</v>
      </c>
      <c r="O136" s="133">
        <v>9.6135000000000002</v>
      </c>
      <c r="P136" s="133">
        <v>8.8646999999999991</v>
      </c>
      <c r="Q136" s="133">
        <v>5.2954999999999997</v>
      </c>
      <c r="R136" s="133">
        <v>5.3239999999999998</v>
      </c>
      <c r="S136" s="133">
        <v>30.081900000000001</v>
      </c>
      <c r="T136" s="133">
        <v>30.080500000000001</v>
      </c>
      <c r="U136" s="133">
        <v>33.997999999999998</v>
      </c>
      <c r="V136" s="133">
        <v>31.5916</v>
      </c>
      <c r="W136" s="133">
        <v>7.5067000000000004</v>
      </c>
      <c r="X136" s="133">
        <v>3.8062</v>
      </c>
      <c r="Y136" s="133">
        <v>3.9218999999999999</v>
      </c>
      <c r="Z136" s="133">
        <v>1.0444</v>
      </c>
      <c r="AA136" s="133">
        <v>4.9154999999999998</v>
      </c>
      <c r="AB136" s="133">
        <v>6.8551000000000002</v>
      </c>
      <c r="AC136" s="133">
        <v>0.67910000000000004</v>
      </c>
      <c r="AD136" s="134"/>
      <c r="AE136" s="134"/>
      <c r="AF136" s="134"/>
    </row>
    <row r="137" spans="1:32" hidden="1" outlineLevel="1" collapsed="1">
      <c r="A137" s="8">
        <v>44378</v>
      </c>
      <c r="B137" s="133">
        <v>728742.07286563003</v>
      </c>
      <c r="C137" s="133">
        <v>457207.77681930002</v>
      </c>
      <c r="D137" s="133">
        <v>271534.29604633001</v>
      </c>
      <c r="E137" s="133">
        <v>231139.07931621</v>
      </c>
      <c r="F137" s="133">
        <v>204905.28604968</v>
      </c>
      <c r="G137" s="133">
        <v>26233.79326653</v>
      </c>
      <c r="H137" s="133">
        <v>573030.51870927005</v>
      </c>
      <c r="I137" s="133">
        <v>378662.91893136007</v>
      </c>
      <c r="J137" s="133">
        <v>194367.59977791004</v>
      </c>
      <c r="K137" s="133">
        <v>743425.68556754012</v>
      </c>
      <c r="L137" s="133">
        <v>461491.83961228002</v>
      </c>
      <c r="M137" s="133">
        <v>281933.84595525998</v>
      </c>
      <c r="N137" s="133">
        <v>9.1355000000000004</v>
      </c>
      <c r="O137" s="133">
        <v>9.9144000000000005</v>
      </c>
      <c r="P137" s="133">
        <v>9.2157</v>
      </c>
      <c r="Q137" s="133">
        <v>4.8490000000000002</v>
      </c>
      <c r="R137" s="133">
        <v>4.8609</v>
      </c>
      <c r="S137" s="133">
        <v>29.592700000000001</v>
      </c>
      <c r="T137" s="133">
        <v>29.603400000000001</v>
      </c>
      <c r="U137" s="133">
        <v>33.176099999999998</v>
      </c>
      <c r="V137" s="133">
        <v>21.7638</v>
      </c>
      <c r="W137" s="133">
        <v>4.9218000000000002</v>
      </c>
      <c r="X137" s="133">
        <v>3.9504999999999999</v>
      </c>
      <c r="Y137" s="133">
        <v>4.0540000000000003</v>
      </c>
      <c r="Z137" s="133">
        <v>1.01</v>
      </c>
      <c r="AA137" s="133">
        <v>4.8592000000000004</v>
      </c>
      <c r="AB137" s="133">
        <v>6.7811000000000003</v>
      </c>
      <c r="AC137" s="133">
        <v>0.59289999999999998</v>
      </c>
      <c r="AD137" s="134"/>
      <c r="AE137" s="134"/>
      <c r="AF137" s="134"/>
    </row>
    <row r="138" spans="1:32" hidden="1" outlineLevel="1" collapsed="1">
      <c r="A138" s="8">
        <v>44409</v>
      </c>
      <c r="B138" s="133">
        <v>749205.40850559995</v>
      </c>
      <c r="C138" s="133">
        <v>472670.6106291</v>
      </c>
      <c r="D138" s="133">
        <v>276534.7978765</v>
      </c>
      <c r="E138" s="133">
        <v>236757.68944844001</v>
      </c>
      <c r="F138" s="133">
        <v>212543.77782913001</v>
      </c>
      <c r="G138" s="133">
        <v>24213.911619310002</v>
      </c>
      <c r="H138" s="133">
        <v>558086.09699549014</v>
      </c>
      <c r="I138" s="133">
        <v>374392.83560303005</v>
      </c>
      <c r="J138" s="133">
        <v>183693.26139245997</v>
      </c>
      <c r="K138" s="133">
        <v>739629.63760259002</v>
      </c>
      <c r="L138" s="133">
        <v>455643.95747874002</v>
      </c>
      <c r="M138" s="133">
        <v>283985.68012385</v>
      </c>
      <c r="N138" s="133">
        <v>8.8557000000000006</v>
      </c>
      <c r="O138" s="133">
        <v>10.066599999999999</v>
      </c>
      <c r="P138" s="133">
        <v>9.3928999999999991</v>
      </c>
      <c r="Q138" s="133">
        <v>3.1655000000000002</v>
      </c>
      <c r="R138" s="133">
        <v>3.1659999999999999</v>
      </c>
      <c r="S138" s="133">
        <v>29.734100000000002</v>
      </c>
      <c r="T138" s="133">
        <v>29.741099999999999</v>
      </c>
      <c r="U138" s="133">
        <v>33.275100000000002</v>
      </c>
      <c r="V138" s="133">
        <v>25.488600000000002</v>
      </c>
      <c r="W138" s="133">
        <v>5.8457999999999997</v>
      </c>
      <c r="X138" s="133">
        <v>4.4138999999999999</v>
      </c>
      <c r="Y138" s="133">
        <v>4.5723000000000003</v>
      </c>
      <c r="Z138" s="133">
        <v>0.80420000000000003</v>
      </c>
      <c r="AA138" s="133">
        <v>4.6451000000000002</v>
      </c>
      <c r="AB138" s="133">
        <v>6.7146999999999997</v>
      </c>
      <c r="AC138" s="133">
        <v>0.54779999999999995</v>
      </c>
      <c r="AD138" s="134"/>
      <c r="AE138" s="134"/>
      <c r="AF138" s="134"/>
    </row>
    <row r="139" spans="1:32" hidden="1" outlineLevel="1" collapsed="1">
      <c r="A139" s="8">
        <v>44440</v>
      </c>
      <c r="B139" s="133">
        <v>746727.78377873998</v>
      </c>
      <c r="C139" s="133">
        <v>482573.73557233001</v>
      </c>
      <c r="D139" s="133">
        <v>264154.04820641002</v>
      </c>
      <c r="E139" s="133">
        <v>240346.56317581999</v>
      </c>
      <c r="F139" s="133">
        <v>216979.31312949999</v>
      </c>
      <c r="G139" s="133">
        <v>23367.250046320001</v>
      </c>
      <c r="H139" s="133">
        <v>577189.17555379018</v>
      </c>
      <c r="I139" s="133">
        <v>393078.33311342006</v>
      </c>
      <c r="J139" s="133">
        <v>184110.84244036995</v>
      </c>
      <c r="K139" s="133">
        <v>743830.71660060994</v>
      </c>
      <c r="L139" s="133">
        <v>463897.03236983996</v>
      </c>
      <c r="M139" s="133">
        <v>279933.68423076998</v>
      </c>
      <c r="N139" s="133">
        <v>8.8695000000000004</v>
      </c>
      <c r="O139" s="133">
        <v>9.7022999999999993</v>
      </c>
      <c r="P139" s="133">
        <v>9.0338999999999992</v>
      </c>
      <c r="Q139" s="133">
        <v>3.7423000000000002</v>
      </c>
      <c r="R139" s="133">
        <v>3.7443</v>
      </c>
      <c r="S139" s="133">
        <v>29.643799999999999</v>
      </c>
      <c r="T139" s="133">
        <v>29.645299999999999</v>
      </c>
      <c r="U139" s="133">
        <v>33.261000000000003</v>
      </c>
      <c r="V139" s="133">
        <v>28.518000000000001</v>
      </c>
      <c r="W139" s="133">
        <v>7.9147999999999996</v>
      </c>
      <c r="X139" s="133">
        <v>4.5819999999999999</v>
      </c>
      <c r="Y139" s="133">
        <v>4.7481</v>
      </c>
      <c r="Z139" s="133">
        <v>0.77559999999999996</v>
      </c>
      <c r="AA139" s="133">
        <v>4.7403000000000004</v>
      </c>
      <c r="AB139" s="133">
        <v>6.7553999999999998</v>
      </c>
      <c r="AC139" s="133">
        <v>0.49359999999999998</v>
      </c>
      <c r="AD139" s="134"/>
      <c r="AE139" s="134"/>
      <c r="AF139" s="134"/>
    </row>
    <row r="140" spans="1:32" hidden="1" outlineLevel="1" collapsed="1">
      <c r="A140" s="8">
        <v>44470</v>
      </c>
      <c r="B140" s="133">
        <v>755513.23521634995</v>
      </c>
      <c r="C140" s="133">
        <v>488159.20844279998</v>
      </c>
      <c r="D140" s="133">
        <v>267354.02677355002</v>
      </c>
      <c r="E140" s="133">
        <v>242819.02299478001</v>
      </c>
      <c r="F140" s="133">
        <v>221109.69845846001</v>
      </c>
      <c r="G140" s="133">
        <v>21709.32453632</v>
      </c>
      <c r="H140" s="133">
        <v>581753.5908486502</v>
      </c>
      <c r="I140" s="133">
        <v>398574.14930309</v>
      </c>
      <c r="J140" s="133">
        <v>183179.44154555997</v>
      </c>
      <c r="K140" s="133">
        <v>745101.41704116017</v>
      </c>
      <c r="L140" s="133">
        <v>465850.86396767996</v>
      </c>
      <c r="M140" s="133">
        <v>279250.55307348003</v>
      </c>
      <c r="N140" s="133">
        <v>9.2322000000000006</v>
      </c>
      <c r="O140" s="133">
        <v>10.011900000000001</v>
      </c>
      <c r="P140" s="133">
        <v>9.4162999999999997</v>
      </c>
      <c r="Q140" s="133">
        <v>3.9460999999999999</v>
      </c>
      <c r="R140" s="133">
        <v>3.9491999999999998</v>
      </c>
      <c r="S140" s="133">
        <v>29.631599999999999</v>
      </c>
      <c r="T140" s="133">
        <v>29.648800000000001</v>
      </c>
      <c r="U140" s="133">
        <v>33.271900000000002</v>
      </c>
      <c r="V140" s="133">
        <v>20.6143</v>
      </c>
      <c r="W140" s="133">
        <v>6.1428000000000003</v>
      </c>
      <c r="X140" s="133">
        <v>4.6452</v>
      </c>
      <c r="Y140" s="133">
        <v>4.7587000000000002</v>
      </c>
      <c r="Z140" s="133">
        <v>0.71970000000000001</v>
      </c>
      <c r="AA140" s="133">
        <v>4.8615000000000004</v>
      </c>
      <c r="AB140" s="133">
        <v>6.7606999999999999</v>
      </c>
      <c r="AC140" s="133">
        <v>0.5494</v>
      </c>
      <c r="AD140" s="134"/>
      <c r="AE140" s="134"/>
      <c r="AF140" s="134"/>
    </row>
    <row r="141" spans="1:32" hidden="1" outlineLevel="1" collapsed="1">
      <c r="A141" s="8">
        <v>44501</v>
      </c>
      <c r="B141" s="133">
        <v>761537.61189228995</v>
      </c>
      <c r="C141" s="133">
        <v>496235.26181587001</v>
      </c>
      <c r="D141" s="133">
        <v>265302.35007642</v>
      </c>
      <c r="E141" s="133">
        <v>250573.70021740001</v>
      </c>
      <c r="F141" s="133">
        <v>228804.45577104</v>
      </c>
      <c r="G141" s="133">
        <v>21769.24444636</v>
      </c>
      <c r="H141" s="133">
        <v>590102.37891186995</v>
      </c>
      <c r="I141" s="133">
        <v>409512.74833037995</v>
      </c>
      <c r="J141" s="133">
        <v>180589.63058148997</v>
      </c>
      <c r="K141" s="133">
        <v>757040.97679992986</v>
      </c>
      <c r="L141" s="133">
        <v>469045.61940349999</v>
      </c>
      <c r="M141" s="133">
        <v>287995.35739643004</v>
      </c>
      <c r="N141" s="133">
        <v>9.0797000000000008</v>
      </c>
      <c r="O141" s="133">
        <v>9.9853000000000005</v>
      </c>
      <c r="P141" s="133">
        <v>9.4392999999999994</v>
      </c>
      <c r="Q141" s="133">
        <v>3.2498999999999998</v>
      </c>
      <c r="R141" s="133">
        <v>3.2505999999999999</v>
      </c>
      <c r="S141" s="133">
        <v>28.336600000000001</v>
      </c>
      <c r="T141" s="133">
        <v>28.3491</v>
      </c>
      <c r="U141" s="133">
        <v>31.51</v>
      </c>
      <c r="V141" s="133">
        <v>18.270800000000001</v>
      </c>
      <c r="W141" s="133">
        <v>5.9080000000000004</v>
      </c>
      <c r="X141" s="133">
        <v>4.7561999999999998</v>
      </c>
      <c r="Y141" s="133">
        <v>4.8521000000000001</v>
      </c>
      <c r="Z141" s="133">
        <v>1.0256000000000001</v>
      </c>
      <c r="AA141" s="133">
        <v>5.0197000000000003</v>
      </c>
      <c r="AB141" s="133">
        <v>6.9683000000000002</v>
      </c>
      <c r="AC141" s="133">
        <v>0.62239999999999995</v>
      </c>
      <c r="AD141" s="134"/>
      <c r="AE141" s="134"/>
      <c r="AF141" s="134"/>
    </row>
    <row r="142" spans="1:32" hidden="1" outlineLevel="1" collapsed="1">
      <c r="A142" s="8">
        <v>44531</v>
      </c>
      <c r="B142" s="133">
        <v>752324.27137451002</v>
      </c>
      <c r="C142" s="133">
        <v>484060.07121442002</v>
      </c>
      <c r="D142" s="133">
        <v>268264.20016009</v>
      </c>
      <c r="E142" s="133">
        <v>254385.18023961</v>
      </c>
      <c r="F142" s="133">
        <v>232914.11796569001</v>
      </c>
      <c r="G142" s="133">
        <v>21471.062273920001</v>
      </c>
      <c r="H142" s="133">
        <v>633805.71783009009</v>
      </c>
      <c r="I142" s="133">
        <v>456470.90545160009</v>
      </c>
      <c r="J142" s="133">
        <v>177334.81237849005</v>
      </c>
      <c r="K142" s="133">
        <v>794151.81397308025</v>
      </c>
      <c r="L142" s="133">
        <v>506980.23351185001</v>
      </c>
      <c r="M142" s="133">
        <v>287171.58046123001</v>
      </c>
      <c r="N142" s="133">
        <v>9.0725999999999996</v>
      </c>
      <c r="O142" s="133">
        <v>10.480399999999999</v>
      </c>
      <c r="P142" s="133">
        <v>9.8962000000000003</v>
      </c>
      <c r="Q142" s="133">
        <v>3.3405999999999998</v>
      </c>
      <c r="R142" s="133">
        <v>3.3424999999999998</v>
      </c>
      <c r="S142" s="133">
        <v>28.063700000000001</v>
      </c>
      <c r="T142" s="133">
        <v>28.072500000000002</v>
      </c>
      <c r="U142" s="133">
        <v>31.2971</v>
      </c>
      <c r="V142" s="133">
        <v>23.189699999999998</v>
      </c>
      <c r="W142" s="133">
        <v>5.7965999999999998</v>
      </c>
      <c r="X142" s="133">
        <v>4.5206999999999997</v>
      </c>
      <c r="Y142" s="133">
        <v>4.6376999999999997</v>
      </c>
      <c r="Z142" s="133">
        <v>1.4140999999999999</v>
      </c>
      <c r="AA142" s="133">
        <v>5.1830999999999996</v>
      </c>
      <c r="AB142" s="133">
        <v>6.9608999999999996</v>
      </c>
      <c r="AC142" s="133">
        <v>0.59019999999999995</v>
      </c>
      <c r="AD142" s="134"/>
      <c r="AE142" s="134"/>
      <c r="AF142" s="134"/>
    </row>
    <row r="143" spans="1:32" hidden="1" outlineLevel="1" collapsed="1">
      <c r="A143" s="8">
        <v>44562</v>
      </c>
      <c r="B143" s="133">
        <v>769648.5953399</v>
      </c>
      <c r="C143" s="133">
        <v>486449.85166242998</v>
      </c>
      <c r="D143" s="133">
        <v>283198.74367747002</v>
      </c>
      <c r="E143" s="133">
        <v>262515.19351875997</v>
      </c>
      <c r="F143" s="133">
        <v>240199.63851101001</v>
      </c>
      <c r="G143" s="133">
        <v>22315.555007750001</v>
      </c>
      <c r="H143" s="133">
        <v>627775.91253721993</v>
      </c>
      <c r="I143" s="133">
        <v>426864.43489486008</v>
      </c>
      <c r="J143" s="133">
        <v>200911.47764236006</v>
      </c>
      <c r="K143" s="133">
        <v>773830.65855368017</v>
      </c>
      <c r="L143" s="133">
        <v>481828.46030254004</v>
      </c>
      <c r="M143" s="133">
        <v>292002.19825114001</v>
      </c>
      <c r="N143" s="133">
        <v>9.5184999999999995</v>
      </c>
      <c r="O143" s="133">
        <v>10.822699999999999</v>
      </c>
      <c r="P143" s="133">
        <v>10.373100000000001</v>
      </c>
      <c r="Q143" s="133">
        <v>3.3409</v>
      </c>
      <c r="R143" s="133">
        <v>3.3441000000000001</v>
      </c>
      <c r="S143" s="133">
        <v>28.384499999999999</v>
      </c>
      <c r="T143" s="133">
        <v>28.377500000000001</v>
      </c>
      <c r="U143" s="133">
        <v>32.035800000000002</v>
      </c>
      <c r="V143" s="133">
        <v>39.0764</v>
      </c>
      <c r="W143" s="133">
        <v>4.7176</v>
      </c>
      <c r="X143" s="133">
        <v>4.8006000000000002</v>
      </c>
      <c r="Y143" s="133">
        <v>4.8502000000000001</v>
      </c>
      <c r="Z143" s="133">
        <v>1.2723</v>
      </c>
      <c r="AA143" s="133">
        <v>5.2095000000000002</v>
      </c>
      <c r="AB143" s="133">
        <v>7.0526</v>
      </c>
      <c r="AC143" s="133">
        <v>0.53920000000000001</v>
      </c>
      <c r="AD143" s="134"/>
      <c r="AE143" s="134"/>
      <c r="AF143" s="134"/>
    </row>
    <row r="144" spans="1:32" hidden="1" outlineLevel="1" collapsed="1">
      <c r="A144" s="8">
        <v>44593</v>
      </c>
      <c r="B144" s="133">
        <v>743729.66270459001</v>
      </c>
      <c r="C144" s="133">
        <v>496100.79822917999</v>
      </c>
      <c r="D144" s="133">
        <v>247628.86447541</v>
      </c>
      <c r="E144" s="133">
        <v>268008.23141533998</v>
      </c>
      <c r="F144" s="133">
        <v>247171.25182676999</v>
      </c>
      <c r="G144" s="133">
        <v>20836.97958857</v>
      </c>
      <c r="H144" s="133">
        <v>579343.7588202199</v>
      </c>
      <c r="I144" s="133">
        <v>396982.40418646997</v>
      </c>
      <c r="J144" s="133">
        <v>182361.35463374999</v>
      </c>
      <c r="K144" s="133">
        <v>757664.95290371019</v>
      </c>
      <c r="L144" s="133">
        <v>474985.06256004999</v>
      </c>
      <c r="M144" s="133">
        <v>282679.89034366002</v>
      </c>
      <c r="N144" s="133">
        <v>10.135300000000001</v>
      </c>
      <c r="O144" s="133">
        <v>11.9078</v>
      </c>
      <c r="P144" s="133">
        <v>11.653499999999999</v>
      </c>
      <c r="Q144" s="133">
        <v>3.1598000000000002</v>
      </c>
      <c r="R144" s="133">
        <v>3.1677</v>
      </c>
      <c r="S144" s="133">
        <v>29.3233</v>
      </c>
      <c r="T144" s="133">
        <v>29.3216</v>
      </c>
      <c r="U144" s="133">
        <v>32.926699999999997</v>
      </c>
      <c r="V144" s="133">
        <v>30.6937</v>
      </c>
      <c r="W144" s="133">
        <v>4.5618999999999996</v>
      </c>
      <c r="X144" s="133">
        <v>5.5297999999999998</v>
      </c>
      <c r="Y144" s="133">
        <v>5.5917000000000003</v>
      </c>
      <c r="Z144" s="133">
        <v>1.4075</v>
      </c>
      <c r="AA144" s="133">
        <v>4.9992000000000001</v>
      </c>
      <c r="AB144" s="133">
        <v>6.7941000000000003</v>
      </c>
      <c r="AC144" s="133">
        <v>0.52669999999999995</v>
      </c>
      <c r="AD144" s="134"/>
      <c r="AE144" s="134"/>
      <c r="AF144" s="134"/>
    </row>
    <row r="145" spans="1:32" hidden="1" outlineLevel="1" collapsed="1">
      <c r="A145" s="8">
        <v>44621</v>
      </c>
      <c r="B145" s="133">
        <v>745409.09676423005</v>
      </c>
      <c r="C145" s="133">
        <v>499767.94123229</v>
      </c>
      <c r="D145" s="133">
        <v>245641.15553193999</v>
      </c>
      <c r="E145" s="133">
        <v>262704.28414926998</v>
      </c>
      <c r="F145" s="133">
        <v>241923.27075878999</v>
      </c>
      <c r="G145" s="133">
        <v>20781.013390479999</v>
      </c>
      <c r="H145" s="133">
        <v>558717.74849085987</v>
      </c>
      <c r="I145" s="133">
        <v>396447.56293206004</v>
      </c>
      <c r="J145" s="133">
        <v>162270.18555879997</v>
      </c>
      <c r="K145" s="133">
        <v>824069.45098805008</v>
      </c>
      <c r="L145" s="133">
        <v>542044.28870202997</v>
      </c>
      <c r="M145" s="133">
        <v>282025.16228602</v>
      </c>
      <c r="N145" s="133">
        <v>11.317299999999999</v>
      </c>
      <c r="O145" s="133">
        <v>13.151899999999999</v>
      </c>
      <c r="P145" s="133">
        <v>13.179500000000001</v>
      </c>
      <c r="Q145" s="133">
        <v>3.5743</v>
      </c>
      <c r="R145" s="133">
        <v>3.5949</v>
      </c>
      <c r="S145" s="133">
        <v>20.402100000000001</v>
      </c>
      <c r="T145" s="133">
        <v>20.4224</v>
      </c>
      <c r="U145" s="133">
        <v>20.639900000000001</v>
      </c>
      <c r="V145" s="133">
        <v>3.9529000000000001</v>
      </c>
      <c r="W145" s="133">
        <v>2.0000000000000001E-4</v>
      </c>
      <c r="X145" s="133">
        <v>6.0812999999999997</v>
      </c>
      <c r="Y145" s="133">
        <v>6.101</v>
      </c>
      <c r="Z145" s="133">
        <v>1.4365000000000001</v>
      </c>
      <c r="AA145" s="133">
        <v>5.0243000000000002</v>
      </c>
      <c r="AB145" s="133">
        <v>6.7050999999999998</v>
      </c>
      <c r="AC145" s="133">
        <v>0.44330000000000003</v>
      </c>
      <c r="AD145" s="134"/>
      <c r="AE145" s="134"/>
      <c r="AF145" s="134"/>
    </row>
    <row r="146" spans="1:32" hidden="1" outlineLevel="1" collapsed="1">
      <c r="A146" s="8">
        <v>44652</v>
      </c>
      <c r="B146" s="133">
        <v>751253.06496739003</v>
      </c>
      <c r="C146" s="133">
        <v>511983.27107483998</v>
      </c>
      <c r="D146" s="133">
        <v>239269.79389254999</v>
      </c>
      <c r="E146" s="133">
        <v>259173.86983914001</v>
      </c>
      <c r="F146" s="133">
        <v>238573.33439067</v>
      </c>
      <c r="G146" s="133">
        <v>20600.53544847</v>
      </c>
      <c r="H146" s="133">
        <v>587048.3918611001</v>
      </c>
      <c r="I146" s="133">
        <v>426447.45673117996</v>
      </c>
      <c r="J146" s="133">
        <v>160600.93512991999</v>
      </c>
      <c r="K146" s="133">
        <v>835059.66146236984</v>
      </c>
      <c r="L146" s="133">
        <v>553190.36918799998</v>
      </c>
      <c r="M146" s="133">
        <v>281869.29227436997</v>
      </c>
      <c r="N146" s="133">
        <v>12.2088</v>
      </c>
      <c r="O146" s="133">
        <v>13.7475</v>
      </c>
      <c r="P146" s="133">
        <v>13.818300000000001</v>
      </c>
      <c r="Q146" s="133">
        <v>4.2653999999999996</v>
      </c>
      <c r="R146" s="133">
        <v>4.2930000000000001</v>
      </c>
      <c r="S146" s="133">
        <v>24.534600000000001</v>
      </c>
      <c r="T146" s="133">
        <v>24.5321</v>
      </c>
      <c r="U146" s="133">
        <v>26.0623</v>
      </c>
      <c r="V146" s="133">
        <v>32.262999999999998</v>
      </c>
      <c r="W146" s="133">
        <v>2.5099999999999998</v>
      </c>
      <c r="X146" s="133">
        <v>4.8403</v>
      </c>
      <c r="Y146" s="133">
        <v>4.8726000000000003</v>
      </c>
      <c r="Z146" s="133">
        <v>1.6989000000000001</v>
      </c>
      <c r="AA146" s="133">
        <v>4.6356000000000002</v>
      </c>
      <c r="AB146" s="133">
        <v>5.9256000000000002</v>
      </c>
      <c r="AC146" s="133">
        <v>0.53380000000000005</v>
      </c>
      <c r="AD146" s="134"/>
      <c r="AE146" s="134"/>
      <c r="AF146" s="134"/>
    </row>
    <row r="147" spans="1:32" hidden="1" outlineLevel="1" collapsed="1">
      <c r="A147" s="8">
        <v>44682</v>
      </c>
      <c r="B147" s="133">
        <v>762683.79352970002</v>
      </c>
      <c r="C147" s="133">
        <v>530198.34777131001</v>
      </c>
      <c r="D147" s="133">
        <v>232485.44575839001</v>
      </c>
      <c r="E147" s="133">
        <v>256372.04488520999</v>
      </c>
      <c r="F147" s="133">
        <v>235769.36036224</v>
      </c>
      <c r="G147" s="133">
        <v>20602.684522970001</v>
      </c>
      <c r="H147" s="133">
        <v>587346.35749914008</v>
      </c>
      <c r="I147" s="133">
        <v>421719.50933798996</v>
      </c>
      <c r="J147" s="133">
        <v>165626.84816115003</v>
      </c>
      <c r="K147" s="133">
        <v>833895.75002793025</v>
      </c>
      <c r="L147" s="133">
        <v>550705.73627223016</v>
      </c>
      <c r="M147" s="133">
        <v>283190.01375569997</v>
      </c>
      <c r="N147" s="133">
        <v>12.3497</v>
      </c>
      <c r="O147" s="133">
        <v>13.8612</v>
      </c>
      <c r="P147" s="133">
        <v>13.945600000000001</v>
      </c>
      <c r="Q147" s="133">
        <v>4.2336999999999998</v>
      </c>
      <c r="R147" s="133">
        <v>4.2525000000000004</v>
      </c>
      <c r="S147" s="133">
        <v>21.02</v>
      </c>
      <c r="T147" s="133">
        <v>21.033200000000001</v>
      </c>
      <c r="U147" s="133">
        <v>21.622499999999999</v>
      </c>
      <c r="V147" s="133">
        <v>12.3146</v>
      </c>
      <c r="W147" s="133">
        <v>11.112299999999999</v>
      </c>
      <c r="X147" s="133">
        <v>4.2821999999999996</v>
      </c>
      <c r="Y147" s="133">
        <v>4.3148</v>
      </c>
      <c r="Z147" s="133">
        <v>1.1706000000000001</v>
      </c>
      <c r="AA147" s="133">
        <v>4.5564999999999998</v>
      </c>
      <c r="AB147" s="133">
        <v>5.6525999999999996</v>
      </c>
      <c r="AC147" s="133">
        <v>0.61539999999999995</v>
      </c>
      <c r="AD147" s="134"/>
      <c r="AE147" s="134"/>
      <c r="AF147" s="134"/>
    </row>
    <row r="148" spans="1:32" hidden="1" outlineLevel="1" collapsed="1">
      <c r="A148" s="8">
        <v>44713</v>
      </c>
      <c r="B148" s="133">
        <v>756394.34668478998</v>
      </c>
      <c r="C148" s="133">
        <v>529077.39208747004</v>
      </c>
      <c r="D148" s="133">
        <v>227316.95459732</v>
      </c>
      <c r="E148" s="133">
        <v>248930.88361230001</v>
      </c>
      <c r="F148" s="133">
        <v>229600.52070597</v>
      </c>
      <c r="G148" s="133">
        <v>19330.36290633</v>
      </c>
      <c r="H148" s="133">
        <v>585548.62618321984</v>
      </c>
      <c r="I148" s="133">
        <v>404702.50226333999</v>
      </c>
      <c r="J148" s="133">
        <v>180846.12391988002</v>
      </c>
      <c r="K148" s="133">
        <v>863704.76747125003</v>
      </c>
      <c r="L148" s="133">
        <v>580365.78272058</v>
      </c>
      <c r="M148" s="133">
        <v>283338.98475067003</v>
      </c>
      <c r="N148" s="133">
        <v>15.6381</v>
      </c>
      <c r="O148" s="133">
        <v>18.050999999999998</v>
      </c>
      <c r="P148" s="133">
        <v>18.427600000000002</v>
      </c>
      <c r="Q148" s="133">
        <v>4.4600999999999997</v>
      </c>
      <c r="R148" s="133">
        <v>4.4771000000000001</v>
      </c>
      <c r="S148" s="133">
        <v>21.783100000000001</v>
      </c>
      <c r="T148" s="133">
        <v>21.797499999999999</v>
      </c>
      <c r="U148" s="133">
        <v>22.7943</v>
      </c>
      <c r="V148" s="133">
        <v>9.4845000000000006</v>
      </c>
      <c r="W148" s="133">
        <v>5.1155999999999997</v>
      </c>
      <c r="X148" s="133">
        <v>6.9663000000000004</v>
      </c>
      <c r="Y148" s="133">
        <v>7.1002000000000001</v>
      </c>
      <c r="Z148" s="133">
        <v>1.0666</v>
      </c>
      <c r="AA148" s="133">
        <v>5.2907999999999999</v>
      </c>
      <c r="AB148" s="133">
        <v>6.5930999999999997</v>
      </c>
      <c r="AC148" s="133">
        <v>0.70489999999999997</v>
      </c>
      <c r="AD148" s="134"/>
      <c r="AE148" s="134"/>
      <c r="AF148" s="134"/>
    </row>
    <row r="149" spans="1:32" hidden="1" outlineLevel="1" collapsed="1">
      <c r="A149" s="8">
        <v>44743</v>
      </c>
      <c r="B149" s="133">
        <v>802460.55178531003</v>
      </c>
      <c r="C149" s="133">
        <v>526927.05924462003</v>
      </c>
      <c r="D149" s="133">
        <v>275533.49254069</v>
      </c>
      <c r="E149" s="133">
        <v>249352.05660333001</v>
      </c>
      <c r="F149" s="133">
        <v>225695.34539338999</v>
      </c>
      <c r="G149" s="133">
        <v>23656.71120994</v>
      </c>
      <c r="H149" s="133">
        <v>606099.08363922022</v>
      </c>
      <c r="I149" s="133">
        <v>378182.29273740004</v>
      </c>
      <c r="J149" s="133">
        <v>227916.79090182</v>
      </c>
      <c r="K149" s="133">
        <v>928849.05733259011</v>
      </c>
      <c r="L149" s="133">
        <v>578992.87264605996</v>
      </c>
      <c r="M149" s="133">
        <v>349856.18468653003</v>
      </c>
      <c r="N149" s="133">
        <v>15.221399999999999</v>
      </c>
      <c r="O149" s="133">
        <v>17.708200000000001</v>
      </c>
      <c r="P149" s="133">
        <v>17.880800000000001</v>
      </c>
      <c r="Q149" s="133">
        <v>4.5046999999999997</v>
      </c>
      <c r="R149" s="133">
        <v>4.5147000000000004</v>
      </c>
      <c r="S149" s="133">
        <v>20.970199999999998</v>
      </c>
      <c r="T149" s="133">
        <v>20.985900000000001</v>
      </c>
      <c r="U149" s="133">
        <v>22.246400000000001</v>
      </c>
      <c r="V149" s="133">
        <v>8.2901000000000007</v>
      </c>
      <c r="W149" s="133">
        <v>5.6079999999999997</v>
      </c>
      <c r="X149" s="133">
        <v>7.4297000000000004</v>
      </c>
      <c r="Y149" s="133">
        <v>7.6178999999999997</v>
      </c>
      <c r="Z149" s="133">
        <v>1.5445</v>
      </c>
      <c r="AA149" s="133">
        <v>6.3146000000000004</v>
      </c>
      <c r="AB149" s="133">
        <v>8.1128999999999998</v>
      </c>
      <c r="AC149" s="133">
        <v>0.88160000000000005</v>
      </c>
      <c r="AD149" s="134"/>
      <c r="AE149" s="134"/>
      <c r="AF149" s="134"/>
    </row>
    <row r="150" spans="1:32" hidden="1" outlineLevel="1" collapsed="1">
      <c r="A150" s="8">
        <v>44774</v>
      </c>
      <c r="B150" s="133">
        <v>799711.69267124997</v>
      </c>
      <c r="C150" s="133">
        <v>527195.07789348997</v>
      </c>
      <c r="D150" s="133">
        <v>272516.61477776</v>
      </c>
      <c r="E150" s="133">
        <v>246156.03678995001</v>
      </c>
      <c r="F150" s="133">
        <v>222654.83475292</v>
      </c>
      <c r="G150" s="133">
        <v>23501.202037030002</v>
      </c>
      <c r="H150" s="133">
        <v>606204.35627162026</v>
      </c>
      <c r="I150" s="133">
        <v>384992.07675902988</v>
      </c>
      <c r="J150" s="133">
        <v>221212.27951258997</v>
      </c>
      <c r="K150" s="133">
        <v>940250.49860562989</v>
      </c>
      <c r="L150" s="133">
        <v>587079.45707344008</v>
      </c>
      <c r="M150" s="133">
        <v>353171.04153218999</v>
      </c>
      <c r="N150" s="133">
        <v>16.251799999999999</v>
      </c>
      <c r="O150" s="133">
        <v>19.856200000000001</v>
      </c>
      <c r="P150" s="133">
        <v>20.298200000000001</v>
      </c>
      <c r="Q150" s="133">
        <v>4.9268999999999998</v>
      </c>
      <c r="R150" s="133">
        <v>4.9409000000000001</v>
      </c>
      <c r="S150" s="133">
        <v>22.120899999999999</v>
      </c>
      <c r="T150" s="133">
        <v>22.162700000000001</v>
      </c>
      <c r="U150" s="133">
        <v>22.988800000000001</v>
      </c>
      <c r="V150" s="133">
        <v>6.8552999999999997</v>
      </c>
      <c r="W150" s="133">
        <v>4.4618000000000002</v>
      </c>
      <c r="X150" s="133">
        <v>7.6196000000000002</v>
      </c>
      <c r="Y150" s="133">
        <v>7.915</v>
      </c>
      <c r="Z150" s="133">
        <v>1.8124</v>
      </c>
      <c r="AA150" s="133">
        <v>5.5631000000000004</v>
      </c>
      <c r="AB150" s="133">
        <v>8.0521999999999991</v>
      </c>
      <c r="AC150" s="133">
        <v>0.85160000000000002</v>
      </c>
      <c r="AD150" s="134"/>
      <c r="AE150" s="134"/>
      <c r="AF150" s="134"/>
    </row>
    <row r="151" spans="1:32" hidden="1" outlineLevel="1" collapsed="1">
      <c r="A151" s="8">
        <v>44805</v>
      </c>
      <c r="B151" s="133">
        <v>790370.24899503996</v>
      </c>
      <c r="C151" s="133">
        <v>523857.72535751999</v>
      </c>
      <c r="D151" s="133">
        <v>266512.52363751997</v>
      </c>
      <c r="E151" s="133">
        <v>242602.84142811</v>
      </c>
      <c r="F151" s="133">
        <v>219315.83408691999</v>
      </c>
      <c r="G151" s="133">
        <v>23287.007341190001</v>
      </c>
      <c r="H151" s="133">
        <v>622649.83421573008</v>
      </c>
      <c r="I151" s="133">
        <v>409490.02833769005</v>
      </c>
      <c r="J151" s="133">
        <v>213159.80587803997</v>
      </c>
      <c r="K151" s="133">
        <v>953571.73533595994</v>
      </c>
      <c r="L151" s="133">
        <v>596053.83222991996</v>
      </c>
      <c r="M151" s="133">
        <v>357517.90310603997</v>
      </c>
      <c r="N151" s="133">
        <v>16.003499999999999</v>
      </c>
      <c r="O151" s="133">
        <v>19.5928</v>
      </c>
      <c r="P151" s="133">
        <v>19.845500000000001</v>
      </c>
      <c r="Q151" s="133">
        <v>5.4863</v>
      </c>
      <c r="R151" s="133">
        <v>5.5003000000000002</v>
      </c>
      <c r="S151" s="133">
        <v>30.880600000000001</v>
      </c>
      <c r="T151" s="133">
        <v>30.875299999999999</v>
      </c>
      <c r="U151" s="133">
        <v>35.677300000000002</v>
      </c>
      <c r="V151" s="133">
        <v>32.356400000000001</v>
      </c>
      <c r="W151" s="133">
        <v>5.4943</v>
      </c>
      <c r="X151" s="133">
        <v>8.6793999999999993</v>
      </c>
      <c r="Y151" s="133">
        <v>9.0785999999999998</v>
      </c>
      <c r="Z151" s="133">
        <v>1.2259</v>
      </c>
      <c r="AA151" s="133">
        <v>6.1487999999999996</v>
      </c>
      <c r="AB151" s="133">
        <v>9.1071000000000009</v>
      </c>
      <c r="AC151" s="133">
        <v>0.82569999999999999</v>
      </c>
      <c r="AD151" s="134"/>
      <c r="AE151" s="134"/>
      <c r="AF151" s="134"/>
    </row>
    <row r="152" spans="1:32" hidden="1" outlineLevel="1" collapsed="1">
      <c r="A152" s="8">
        <v>44835</v>
      </c>
      <c r="B152" s="133">
        <v>780807.86916430003</v>
      </c>
      <c r="C152" s="133">
        <v>518708.14917640999</v>
      </c>
      <c r="D152" s="133">
        <v>262099.71998789001</v>
      </c>
      <c r="E152" s="133">
        <v>238427.47525789999</v>
      </c>
      <c r="F152" s="133">
        <v>215289.62057515001</v>
      </c>
      <c r="G152" s="133">
        <v>23137.854682749999</v>
      </c>
      <c r="H152" s="133">
        <v>656453.55709944002</v>
      </c>
      <c r="I152" s="133">
        <v>433142.35342066997</v>
      </c>
      <c r="J152" s="133">
        <v>223311.20367876999</v>
      </c>
      <c r="K152" s="133">
        <v>963991.10576274991</v>
      </c>
      <c r="L152" s="133">
        <v>597098.25050840992</v>
      </c>
      <c r="M152" s="133">
        <v>366892.8552543401</v>
      </c>
      <c r="N152" s="133">
        <v>16.5001</v>
      </c>
      <c r="O152" s="133">
        <v>19.6172</v>
      </c>
      <c r="P152" s="133">
        <v>19.796399999999998</v>
      </c>
      <c r="Q152" s="133">
        <v>5.9531000000000001</v>
      </c>
      <c r="R152" s="133">
        <v>5.9679000000000002</v>
      </c>
      <c r="S152" s="133">
        <v>32.267800000000001</v>
      </c>
      <c r="T152" s="133">
        <v>32.279899999999998</v>
      </c>
      <c r="U152" s="133">
        <v>36.929099999999998</v>
      </c>
      <c r="V152" s="133">
        <v>25.384499999999999</v>
      </c>
      <c r="W152" s="133">
        <v>4.5465</v>
      </c>
      <c r="X152" s="133">
        <v>8.8080999999999996</v>
      </c>
      <c r="Y152" s="133">
        <v>8.9715000000000007</v>
      </c>
      <c r="Z152" s="133">
        <v>1.3329</v>
      </c>
      <c r="AA152" s="133">
        <v>5.8095999999999997</v>
      </c>
      <c r="AB152" s="133">
        <v>9.2348999999999997</v>
      </c>
      <c r="AC152" s="133">
        <v>0.70850000000000002</v>
      </c>
      <c r="AD152" s="134"/>
      <c r="AE152" s="134"/>
      <c r="AF152" s="134"/>
    </row>
    <row r="153" spans="1:32" hidden="1" outlineLevel="1" collapsed="1">
      <c r="A153" s="8">
        <v>44866</v>
      </c>
      <c r="B153" s="133">
        <v>777368.94187638001</v>
      </c>
      <c r="C153" s="133">
        <v>514144.17836779001</v>
      </c>
      <c r="D153" s="133">
        <v>263224.76350859</v>
      </c>
      <c r="E153" s="133">
        <v>237057.00412914</v>
      </c>
      <c r="F153" s="133">
        <v>214093.98311648</v>
      </c>
      <c r="G153" s="133">
        <v>22963.02101266</v>
      </c>
      <c r="H153" s="133">
        <v>662914.83925431012</v>
      </c>
      <c r="I153" s="133">
        <v>440375.52147535997</v>
      </c>
      <c r="J153" s="133">
        <v>222539.31777894992</v>
      </c>
      <c r="K153" s="133">
        <v>987388.88908003003</v>
      </c>
      <c r="L153" s="133">
        <v>611058.09274979995</v>
      </c>
      <c r="M153" s="133">
        <v>376330.79633023002</v>
      </c>
      <c r="N153" s="133">
        <v>17.055</v>
      </c>
      <c r="O153" s="133">
        <v>20.5549</v>
      </c>
      <c r="P153" s="133">
        <v>20.8415</v>
      </c>
      <c r="Q153" s="133">
        <v>5.3611000000000004</v>
      </c>
      <c r="R153" s="133">
        <v>5.3743999999999996</v>
      </c>
      <c r="S153" s="133">
        <v>29.770199999999999</v>
      </c>
      <c r="T153" s="133">
        <v>29.836600000000001</v>
      </c>
      <c r="U153" s="133">
        <v>34.619</v>
      </c>
      <c r="V153" s="133">
        <v>5.5465999999999998</v>
      </c>
      <c r="W153" s="133">
        <v>4.1071999999999997</v>
      </c>
      <c r="X153" s="133">
        <v>9.4728999999999992</v>
      </c>
      <c r="Y153" s="133">
        <v>9.6765000000000008</v>
      </c>
      <c r="Z153" s="133">
        <v>1.4874000000000001</v>
      </c>
      <c r="AA153" s="133">
        <v>6.5145999999999997</v>
      </c>
      <c r="AB153" s="133">
        <v>10.011100000000001</v>
      </c>
      <c r="AC153" s="133">
        <v>0.65690000000000004</v>
      </c>
      <c r="AD153" s="134"/>
      <c r="AE153" s="134"/>
      <c r="AF153" s="134"/>
    </row>
    <row r="154" spans="1:32" hidden="1" outlineLevel="1" collapsed="1">
      <c r="A154" s="8">
        <v>44896</v>
      </c>
      <c r="B154" s="133">
        <v>754371.43777830002</v>
      </c>
      <c r="C154" s="133">
        <v>504305.86445997999</v>
      </c>
      <c r="D154" s="133">
        <v>250065.57331832001</v>
      </c>
      <c r="E154" s="133">
        <v>221105.31541559001</v>
      </c>
      <c r="F154" s="133">
        <v>207608.16664839</v>
      </c>
      <c r="G154" s="133">
        <v>13497.1487672</v>
      </c>
      <c r="H154" s="133">
        <v>703538.25089143007</v>
      </c>
      <c r="I154" s="133">
        <v>486752.49809719017</v>
      </c>
      <c r="J154" s="133">
        <v>216785.75279423996</v>
      </c>
      <c r="K154" s="133">
        <v>1045731.10717834</v>
      </c>
      <c r="L154" s="133">
        <v>653343.07504389016</v>
      </c>
      <c r="M154" s="133">
        <v>392388.03213445004</v>
      </c>
      <c r="N154" s="133">
        <v>16.626100000000001</v>
      </c>
      <c r="O154" s="133">
        <v>20.051400000000001</v>
      </c>
      <c r="P154" s="133">
        <v>20.202200000000001</v>
      </c>
      <c r="Q154" s="133">
        <v>5.1839000000000004</v>
      </c>
      <c r="R154" s="133">
        <v>5.1957000000000004</v>
      </c>
      <c r="S154" s="133">
        <v>29.3583</v>
      </c>
      <c r="T154" s="133">
        <v>29.371400000000001</v>
      </c>
      <c r="U154" s="133">
        <v>34.5062</v>
      </c>
      <c r="V154" s="133">
        <v>12.0039</v>
      </c>
      <c r="W154" s="133">
        <v>7.3026</v>
      </c>
      <c r="X154" s="133">
        <v>10.384499999999999</v>
      </c>
      <c r="Y154" s="133">
        <v>10.633900000000001</v>
      </c>
      <c r="Z154" s="133">
        <v>1.3931</v>
      </c>
      <c r="AA154" s="133">
        <v>6.9015000000000004</v>
      </c>
      <c r="AB154" s="133">
        <v>10.621499999999999</v>
      </c>
      <c r="AC154" s="133">
        <v>0.58540000000000003</v>
      </c>
      <c r="AD154" s="134"/>
      <c r="AE154" s="134"/>
      <c r="AF154" s="134"/>
    </row>
    <row r="155" spans="1:32" hidden="1" outlineLevel="1" collapsed="1">
      <c r="A155" s="8">
        <v>44927</v>
      </c>
      <c r="B155" s="133">
        <v>748245.83213097998</v>
      </c>
      <c r="C155" s="133">
        <v>499531.53615537001</v>
      </c>
      <c r="D155" s="133">
        <v>248714.29597561</v>
      </c>
      <c r="E155" s="133">
        <v>221605.60522192001</v>
      </c>
      <c r="F155" s="133">
        <v>208153.38842669001</v>
      </c>
      <c r="G155" s="133">
        <v>13452.216795230001</v>
      </c>
      <c r="H155" s="133">
        <v>731780.95903499005</v>
      </c>
      <c r="I155" s="133">
        <v>494014.57069622987</v>
      </c>
      <c r="J155" s="133">
        <v>237766.38833876007</v>
      </c>
      <c r="K155" s="133">
        <v>1036022.3527826297</v>
      </c>
      <c r="L155" s="133">
        <v>634501.24871223001</v>
      </c>
      <c r="M155" s="133">
        <v>401521.1040704</v>
      </c>
      <c r="N155" s="133">
        <v>17.211500000000001</v>
      </c>
      <c r="O155" s="133">
        <v>19.5397</v>
      </c>
      <c r="P155" s="133">
        <v>19.532399999999999</v>
      </c>
      <c r="Q155" s="133">
        <v>5.8442999999999996</v>
      </c>
      <c r="R155" s="133">
        <v>5.8604000000000003</v>
      </c>
      <c r="S155" s="133">
        <v>29.0185</v>
      </c>
      <c r="T155" s="133">
        <v>29.035799999999998</v>
      </c>
      <c r="U155" s="133">
        <v>34.876300000000001</v>
      </c>
      <c r="V155" s="133">
        <v>11.606199999999999</v>
      </c>
      <c r="W155" s="133">
        <v>6.7054</v>
      </c>
      <c r="X155" s="133">
        <v>10.4566</v>
      </c>
      <c r="Y155" s="133">
        <v>10.705</v>
      </c>
      <c r="Z155" s="133">
        <v>0.91659999999999997</v>
      </c>
      <c r="AA155" s="133">
        <v>6.3724999999999996</v>
      </c>
      <c r="AB155" s="133">
        <v>10.595499999999999</v>
      </c>
      <c r="AC155" s="133">
        <v>0.60199999999999998</v>
      </c>
      <c r="AD155" s="134"/>
      <c r="AE155" s="134"/>
      <c r="AF155" s="134"/>
    </row>
    <row r="156" spans="1:32" hidden="1" outlineLevel="1" collapsed="1">
      <c r="A156" s="8">
        <v>44958</v>
      </c>
      <c r="B156" s="133">
        <v>738574.13841358002</v>
      </c>
      <c r="C156" s="133">
        <v>497960.29769123002</v>
      </c>
      <c r="D156" s="133">
        <v>240613.84072235</v>
      </c>
      <c r="E156" s="133">
        <v>217164.32826846</v>
      </c>
      <c r="F156" s="133">
        <v>203908.83594692001</v>
      </c>
      <c r="G156" s="133">
        <v>13255.492321539999</v>
      </c>
      <c r="H156" s="133">
        <v>751537.95134174998</v>
      </c>
      <c r="I156" s="133">
        <v>514565.79919944017</v>
      </c>
      <c r="J156" s="133">
        <v>236972.15214230999</v>
      </c>
      <c r="K156" s="133">
        <v>1047661.2763079401</v>
      </c>
      <c r="L156" s="133">
        <v>639299.47860683012</v>
      </c>
      <c r="M156" s="133">
        <v>408361.79770111002</v>
      </c>
      <c r="N156" s="133">
        <v>17.1265</v>
      </c>
      <c r="O156" s="133">
        <v>20.353400000000001</v>
      </c>
      <c r="P156" s="133">
        <v>20.511299999999999</v>
      </c>
      <c r="Q156" s="133">
        <v>5.4401000000000002</v>
      </c>
      <c r="R156" s="133">
        <v>5.4497999999999998</v>
      </c>
      <c r="S156" s="133">
        <v>29.7636</v>
      </c>
      <c r="T156" s="133">
        <v>29.781600000000001</v>
      </c>
      <c r="U156" s="133">
        <v>35.554400000000001</v>
      </c>
      <c r="V156" s="133">
        <v>14.5724</v>
      </c>
      <c r="W156" s="133">
        <v>7.4347000000000003</v>
      </c>
      <c r="X156" s="133">
        <v>10.449199999999999</v>
      </c>
      <c r="Y156" s="133">
        <v>12.0297</v>
      </c>
      <c r="Z156" s="133">
        <v>0.62190000000000001</v>
      </c>
      <c r="AA156" s="133">
        <v>6.3064999999999998</v>
      </c>
      <c r="AB156" s="133">
        <v>10.791600000000001</v>
      </c>
      <c r="AC156" s="133">
        <v>0.63419999999999999</v>
      </c>
      <c r="AD156" s="134"/>
      <c r="AE156" s="134"/>
      <c r="AF156" s="134"/>
    </row>
    <row r="157" spans="1:32" hidden="1" outlineLevel="1" collapsed="1">
      <c r="A157" s="8">
        <v>44986</v>
      </c>
      <c r="B157" s="133">
        <v>727663.41209197999</v>
      </c>
      <c r="C157" s="133">
        <v>489963.62437336001</v>
      </c>
      <c r="D157" s="133">
        <v>237699.78771862001</v>
      </c>
      <c r="E157" s="133">
        <v>216979.51235202001</v>
      </c>
      <c r="F157" s="133">
        <v>203741.67495702999</v>
      </c>
      <c r="G157" s="133">
        <v>13237.83739499</v>
      </c>
      <c r="H157" s="133">
        <v>792647.19314857991</v>
      </c>
      <c r="I157" s="133">
        <v>538879.76501426997</v>
      </c>
      <c r="J157" s="133">
        <v>253767.42813431</v>
      </c>
      <c r="K157" s="133">
        <v>1055407.8240994602</v>
      </c>
      <c r="L157" s="133">
        <v>645718.68715368991</v>
      </c>
      <c r="M157" s="133">
        <v>409689.13694577001</v>
      </c>
      <c r="N157" s="133">
        <v>17.1692</v>
      </c>
      <c r="O157" s="133">
        <v>20.1525</v>
      </c>
      <c r="P157" s="133">
        <v>20.227599999999999</v>
      </c>
      <c r="Q157" s="133">
        <v>6.1505000000000001</v>
      </c>
      <c r="R157" s="133">
        <v>6.1584000000000003</v>
      </c>
      <c r="S157" s="133">
        <v>30.294599999999999</v>
      </c>
      <c r="T157" s="133">
        <v>30.311499999999999</v>
      </c>
      <c r="U157" s="133">
        <v>36.035499999999999</v>
      </c>
      <c r="V157" s="133">
        <v>13.6073</v>
      </c>
      <c r="W157" s="133">
        <v>5.9743000000000004</v>
      </c>
      <c r="X157" s="133">
        <v>11.3345</v>
      </c>
      <c r="Y157" s="133">
        <v>13.314</v>
      </c>
      <c r="Z157" s="133">
        <v>0.32279999999999998</v>
      </c>
      <c r="AA157" s="133">
        <v>7.1878000000000002</v>
      </c>
      <c r="AB157" s="133">
        <v>11.388299999999999</v>
      </c>
      <c r="AC157" s="133">
        <v>0.70289999999999997</v>
      </c>
      <c r="AD157" s="134"/>
      <c r="AE157" s="134"/>
      <c r="AF157" s="134"/>
    </row>
    <row r="158" spans="1:32" hidden="1" outlineLevel="1" collapsed="1">
      <c r="A158" s="8">
        <v>45017</v>
      </c>
      <c r="B158" s="133">
        <v>719720.85921299004</v>
      </c>
      <c r="C158" s="133">
        <v>483272.58485948999</v>
      </c>
      <c r="D158" s="133">
        <v>236448.27435349999</v>
      </c>
      <c r="E158" s="133">
        <v>216574.49629084</v>
      </c>
      <c r="F158" s="133">
        <v>203337.48144556</v>
      </c>
      <c r="G158" s="133">
        <v>13237.01484528</v>
      </c>
      <c r="H158" s="133">
        <v>830001.98681533977</v>
      </c>
      <c r="I158" s="133">
        <v>570044.55207043001</v>
      </c>
      <c r="J158" s="133">
        <v>259957.43474490999</v>
      </c>
      <c r="K158" s="133">
        <v>1061069.3329924101</v>
      </c>
      <c r="L158" s="133">
        <v>654964.81968311989</v>
      </c>
      <c r="M158" s="133">
        <v>406104.51330928999</v>
      </c>
      <c r="N158" s="133">
        <v>18.371600000000001</v>
      </c>
      <c r="O158" s="133">
        <v>20.18</v>
      </c>
      <c r="P158" s="133">
        <v>20.207100000000001</v>
      </c>
      <c r="Q158" s="133">
        <v>6.7682000000000002</v>
      </c>
      <c r="R158" s="133">
        <v>6.7797000000000001</v>
      </c>
      <c r="S158" s="133">
        <v>30.003799999999998</v>
      </c>
      <c r="T158" s="133">
        <v>30.0688</v>
      </c>
      <c r="U158" s="133">
        <v>35.5732</v>
      </c>
      <c r="V158" s="133">
        <v>8.8583999999999996</v>
      </c>
      <c r="W158" s="133">
        <v>5.2759999999999998</v>
      </c>
      <c r="X158" s="133">
        <v>11.259600000000001</v>
      </c>
      <c r="Y158" s="133">
        <v>13.2477</v>
      </c>
      <c r="Z158" s="133">
        <v>0.40360000000000001</v>
      </c>
      <c r="AA158" s="133">
        <v>7.6436000000000002</v>
      </c>
      <c r="AB158" s="133">
        <v>11.374499999999999</v>
      </c>
      <c r="AC158" s="133">
        <v>0.76459999999999995</v>
      </c>
      <c r="AD158" s="134"/>
      <c r="AE158" s="134"/>
      <c r="AF158" s="134"/>
    </row>
    <row r="159" spans="1:32" hidden="1" outlineLevel="1" collapsed="1">
      <c r="A159" s="8">
        <v>45047</v>
      </c>
      <c r="B159" s="133">
        <v>709809.64764890005</v>
      </c>
      <c r="C159" s="133">
        <v>479626.24129345</v>
      </c>
      <c r="D159" s="133">
        <v>230183.40635544999</v>
      </c>
      <c r="E159" s="133">
        <v>219474.83053927001</v>
      </c>
      <c r="F159" s="133">
        <v>206199.71551211999</v>
      </c>
      <c r="G159" s="133">
        <v>13275.115027149999</v>
      </c>
      <c r="H159" s="133">
        <v>862196.32016382983</v>
      </c>
      <c r="I159" s="133">
        <v>593114.93082536012</v>
      </c>
      <c r="J159" s="133">
        <v>269081.38933847006</v>
      </c>
      <c r="K159" s="133">
        <v>1062812.9352682</v>
      </c>
      <c r="L159" s="133">
        <v>669176.10462166008</v>
      </c>
      <c r="M159" s="133">
        <v>393636.83064654004</v>
      </c>
      <c r="N159" s="133">
        <v>18.484000000000002</v>
      </c>
      <c r="O159" s="133">
        <v>20.346299999999999</v>
      </c>
      <c r="P159" s="133">
        <v>20.398399999999999</v>
      </c>
      <c r="Q159" s="133">
        <v>6.6821999999999999</v>
      </c>
      <c r="R159" s="133">
        <v>6.6984000000000004</v>
      </c>
      <c r="S159" s="133">
        <v>29.241199999999999</v>
      </c>
      <c r="T159" s="133">
        <v>29.303000000000001</v>
      </c>
      <c r="U159" s="133">
        <v>35.684800000000003</v>
      </c>
      <c r="V159" s="133">
        <v>10.5806</v>
      </c>
      <c r="W159" s="133">
        <v>7.0739000000000001</v>
      </c>
      <c r="X159" s="133">
        <v>10.745799999999999</v>
      </c>
      <c r="Y159" s="133">
        <v>13.5951</v>
      </c>
      <c r="Z159" s="133">
        <v>0.6804</v>
      </c>
      <c r="AA159" s="133">
        <v>8.5869999999999997</v>
      </c>
      <c r="AB159" s="133">
        <v>12.0404</v>
      </c>
      <c r="AC159" s="133">
        <v>0.86209999999999998</v>
      </c>
      <c r="AD159" s="134"/>
      <c r="AE159" s="134"/>
      <c r="AF159" s="134"/>
    </row>
    <row r="160" spans="1:32" hidden="1" outlineLevel="1" collapsed="1">
      <c r="A160" s="8">
        <v>45078</v>
      </c>
      <c r="B160" s="133">
        <v>708219.10550030996</v>
      </c>
      <c r="C160" s="133">
        <v>479776.62167435</v>
      </c>
      <c r="D160" s="133">
        <v>228442.48382595999</v>
      </c>
      <c r="E160" s="133">
        <v>220215.77482816999</v>
      </c>
      <c r="F160" s="133">
        <v>206957.05766692001</v>
      </c>
      <c r="G160" s="133">
        <v>13258.717161250001</v>
      </c>
      <c r="H160" s="133">
        <v>885462.6594248201</v>
      </c>
      <c r="I160" s="133">
        <v>607259.13442058</v>
      </c>
      <c r="J160" s="133">
        <v>278203.52500423999</v>
      </c>
      <c r="K160" s="133">
        <v>1091579.69275181</v>
      </c>
      <c r="L160" s="133">
        <v>700108.83593826997</v>
      </c>
      <c r="M160" s="133">
        <v>391470.85681353998</v>
      </c>
      <c r="N160" s="133">
        <v>17.3474</v>
      </c>
      <c r="O160" s="133">
        <v>19.837900000000001</v>
      </c>
      <c r="P160" s="133">
        <v>19.717099999999999</v>
      </c>
      <c r="Q160" s="133">
        <v>6.1070000000000002</v>
      </c>
      <c r="R160" s="133">
        <v>6.1158999999999999</v>
      </c>
      <c r="S160" s="133">
        <v>28.281600000000001</v>
      </c>
      <c r="T160" s="133">
        <v>28.304500000000001</v>
      </c>
      <c r="U160" s="133">
        <v>34.553199999999997</v>
      </c>
      <c r="V160" s="133">
        <v>13.921900000000001</v>
      </c>
      <c r="W160" s="133">
        <v>9.1522000000000006</v>
      </c>
      <c r="X160" s="133">
        <v>11.2874</v>
      </c>
      <c r="Y160" s="133">
        <v>14.1534</v>
      </c>
      <c r="Z160" s="133">
        <v>0.72650000000000003</v>
      </c>
      <c r="AA160" s="133">
        <v>8.9025999999999996</v>
      </c>
      <c r="AB160" s="133">
        <v>12.1332</v>
      </c>
      <c r="AC160" s="133">
        <v>1.0165</v>
      </c>
      <c r="AD160" s="134"/>
      <c r="AE160" s="134"/>
      <c r="AF160" s="134"/>
    </row>
    <row r="161" spans="1:32" hidden="1" outlineLevel="1" collapsed="1">
      <c r="A161" s="8">
        <v>45108</v>
      </c>
      <c r="B161" s="133">
        <v>709964.75576278998</v>
      </c>
      <c r="C161" s="133">
        <v>479604.40203967999</v>
      </c>
      <c r="D161" s="133">
        <v>230360.35372310999</v>
      </c>
      <c r="E161" s="133">
        <v>222807.20387374001</v>
      </c>
      <c r="F161" s="133">
        <v>209579.38094013999</v>
      </c>
      <c r="G161" s="133">
        <v>13227.8229336</v>
      </c>
      <c r="H161" s="133">
        <v>917150.45685259008</v>
      </c>
      <c r="I161" s="133">
        <v>636600.13270605996</v>
      </c>
      <c r="J161" s="133">
        <v>280550.32414653001</v>
      </c>
      <c r="K161" s="133">
        <v>1102978.8640185199</v>
      </c>
      <c r="L161" s="133">
        <v>712799.08174119995</v>
      </c>
      <c r="M161" s="133">
        <v>390179.78227732005</v>
      </c>
      <c r="N161" s="133">
        <v>17.8385</v>
      </c>
      <c r="O161" s="133">
        <v>19.723099999999999</v>
      </c>
      <c r="P161" s="133">
        <v>19.625399999999999</v>
      </c>
      <c r="Q161" s="133">
        <v>6.2839</v>
      </c>
      <c r="R161" s="133">
        <v>6.2827999999999999</v>
      </c>
      <c r="S161" s="133">
        <v>28.106300000000001</v>
      </c>
      <c r="T161" s="133">
        <v>28.118500000000001</v>
      </c>
      <c r="U161" s="133">
        <v>34.444499999999998</v>
      </c>
      <c r="V161" s="133">
        <v>14.7906</v>
      </c>
      <c r="W161" s="133">
        <v>8.4078999999999997</v>
      </c>
      <c r="X161" s="133">
        <v>11.547599999999999</v>
      </c>
      <c r="Y161" s="133">
        <v>14.363099999999999</v>
      </c>
      <c r="Z161" s="133">
        <v>0.75239999999999996</v>
      </c>
      <c r="AA161" s="133">
        <v>9.7796000000000003</v>
      </c>
      <c r="AB161" s="133">
        <v>12.785299999999999</v>
      </c>
      <c r="AC161" s="133">
        <v>1.1254999999999999</v>
      </c>
      <c r="AD161" s="134"/>
      <c r="AE161" s="134"/>
      <c r="AF161" s="134"/>
    </row>
    <row r="162" spans="1:32" hidden="1" outlineLevel="1" collapsed="1">
      <c r="A162" s="8">
        <v>45139</v>
      </c>
      <c r="B162" s="133">
        <v>713155.81799620006</v>
      </c>
      <c r="C162" s="133">
        <v>481441.84062342002</v>
      </c>
      <c r="D162" s="133">
        <v>231713.97737278001</v>
      </c>
      <c r="E162" s="133">
        <v>228463.55731184999</v>
      </c>
      <c r="F162" s="133">
        <v>215303.03788208001</v>
      </c>
      <c r="G162" s="133">
        <v>13160.51942977</v>
      </c>
      <c r="H162" s="133">
        <v>905925.17456174013</v>
      </c>
      <c r="I162" s="133">
        <v>629310.99110782996</v>
      </c>
      <c r="J162" s="133">
        <v>276614.18345390999</v>
      </c>
      <c r="K162" s="133">
        <v>1109558.4107165397</v>
      </c>
      <c r="L162" s="133">
        <v>718074.14788281999</v>
      </c>
      <c r="M162" s="133">
        <v>391484.26283371996</v>
      </c>
      <c r="N162" s="133">
        <v>17.119900000000001</v>
      </c>
      <c r="O162" s="133">
        <v>19.308</v>
      </c>
      <c r="P162" s="133">
        <v>18.9726</v>
      </c>
      <c r="Q162" s="133">
        <v>6.5004999999999997</v>
      </c>
      <c r="R162" s="133">
        <v>6.5000999999999998</v>
      </c>
      <c r="S162" s="133">
        <v>28.177800000000001</v>
      </c>
      <c r="T162" s="133">
        <v>28.194900000000001</v>
      </c>
      <c r="U162" s="133">
        <v>34.309600000000003</v>
      </c>
      <c r="V162" s="133">
        <v>11.491400000000001</v>
      </c>
      <c r="W162" s="133">
        <v>5.7411000000000003</v>
      </c>
      <c r="X162" s="133">
        <v>10.77</v>
      </c>
      <c r="Y162" s="133">
        <v>13.383100000000001</v>
      </c>
      <c r="Z162" s="133">
        <v>0.73519999999999996</v>
      </c>
      <c r="AA162" s="133">
        <v>9.1335999999999995</v>
      </c>
      <c r="AB162" s="133">
        <v>12.3264</v>
      </c>
      <c r="AC162" s="133">
        <v>1.1169</v>
      </c>
      <c r="AD162" s="134"/>
      <c r="AE162" s="134"/>
      <c r="AF162" s="134"/>
    </row>
    <row r="163" spans="1:32" hidden="1" outlineLevel="1" collapsed="1">
      <c r="A163" s="8">
        <v>45170</v>
      </c>
      <c r="B163" s="133">
        <v>716887.19316976005</v>
      </c>
      <c r="C163" s="133">
        <v>488473.73816995998</v>
      </c>
      <c r="D163" s="133">
        <v>228413.45499979999</v>
      </c>
      <c r="E163" s="133">
        <v>228827.04156536999</v>
      </c>
      <c r="F163" s="133">
        <v>215720.28257633999</v>
      </c>
      <c r="G163" s="133">
        <v>13106.758989030001</v>
      </c>
      <c r="H163" s="133">
        <v>891723.2460429701</v>
      </c>
      <c r="I163" s="133">
        <v>632606.14056669013</v>
      </c>
      <c r="J163" s="133">
        <v>259117.10547627998</v>
      </c>
      <c r="K163" s="133">
        <v>1132555.8474204696</v>
      </c>
      <c r="L163" s="133">
        <v>735005.15566614014</v>
      </c>
      <c r="M163" s="133">
        <v>397550.69175432995</v>
      </c>
      <c r="N163" s="133">
        <v>16.635200000000001</v>
      </c>
      <c r="O163" s="133">
        <v>18.8233</v>
      </c>
      <c r="P163" s="133">
        <v>18.459</v>
      </c>
      <c r="Q163" s="133">
        <v>6.7666000000000004</v>
      </c>
      <c r="R163" s="133">
        <v>6.7671999999999999</v>
      </c>
      <c r="S163" s="133">
        <v>28.201599999999999</v>
      </c>
      <c r="T163" s="133">
        <v>28.235600000000002</v>
      </c>
      <c r="U163" s="133">
        <v>34.319000000000003</v>
      </c>
      <c r="V163" s="133">
        <v>8.5813000000000006</v>
      </c>
      <c r="W163" s="133">
        <v>6.0434999999999999</v>
      </c>
      <c r="X163" s="133">
        <v>10.8559</v>
      </c>
      <c r="Y163" s="133">
        <v>12.4922</v>
      </c>
      <c r="Z163" s="133">
        <v>0.5806</v>
      </c>
      <c r="AA163" s="133">
        <v>8.8439999999999994</v>
      </c>
      <c r="AB163" s="133">
        <v>12.1328</v>
      </c>
      <c r="AC163" s="133">
        <v>1.1124000000000001</v>
      </c>
      <c r="AD163" s="134"/>
      <c r="AE163" s="134"/>
      <c r="AF163" s="134"/>
    </row>
    <row r="164" spans="1:32" hidden="1" outlineLevel="1" collapsed="1">
      <c r="A164" s="8">
        <v>45200</v>
      </c>
      <c r="B164" s="133">
        <v>718369.46228424995</v>
      </c>
      <c r="C164" s="133">
        <v>488706.57395166002</v>
      </c>
      <c r="D164" s="133">
        <v>229662.88833259</v>
      </c>
      <c r="E164" s="133">
        <v>233150.14481970001</v>
      </c>
      <c r="F164" s="133">
        <v>220223.30666559999</v>
      </c>
      <c r="G164" s="133">
        <v>12926.8381541</v>
      </c>
      <c r="H164" s="133">
        <v>907968.45875737991</v>
      </c>
      <c r="I164" s="133">
        <v>644456.12036711001</v>
      </c>
      <c r="J164" s="133">
        <v>263512.33839027002</v>
      </c>
      <c r="K164" s="133">
        <v>1137509.6404081101</v>
      </c>
      <c r="L164" s="133">
        <v>733179.29729470017</v>
      </c>
      <c r="M164" s="133">
        <v>404330.34311341005</v>
      </c>
      <c r="N164" s="133">
        <v>17.337700000000002</v>
      </c>
      <c r="O164" s="133">
        <v>19.058499999999999</v>
      </c>
      <c r="P164" s="133">
        <v>18.937999999999999</v>
      </c>
      <c r="Q164" s="133">
        <v>6.9523000000000001</v>
      </c>
      <c r="R164" s="133">
        <v>6.9542999999999999</v>
      </c>
      <c r="S164" s="133">
        <v>28.290900000000001</v>
      </c>
      <c r="T164" s="133">
        <v>28.296600000000002</v>
      </c>
      <c r="U164" s="133">
        <v>34.415300000000002</v>
      </c>
      <c r="V164" s="133">
        <v>16.569500000000001</v>
      </c>
      <c r="W164" s="133">
        <v>8.7034000000000002</v>
      </c>
      <c r="X164" s="133">
        <v>9.2029999999999994</v>
      </c>
      <c r="Y164" s="133">
        <v>10.4796</v>
      </c>
      <c r="Z164" s="133">
        <v>0.50870000000000004</v>
      </c>
      <c r="AA164" s="133">
        <v>8.5747</v>
      </c>
      <c r="AB164" s="133">
        <v>11.688700000000001</v>
      </c>
      <c r="AC164" s="133">
        <v>0.9758</v>
      </c>
      <c r="AD164" s="134"/>
      <c r="AE164" s="134"/>
      <c r="AF164" s="134"/>
    </row>
    <row r="165" spans="1:32" collapsed="1">
      <c r="A165" s="8">
        <v>45231</v>
      </c>
      <c r="B165" s="133">
        <v>726625.28596569004</v>
      </c>
      <c r="C165" s="133">
        <v>493669.94348664</v>
      </c>
      <c r="D165" s="133">
        <v>232955.34247905001</v>
      </c>
      <c r="E165" s="133">
        <v>240242.53488254</v>
      </c>
      <c r="F165" s="133">
        <v>227371.21631643001</v>
      </c>
      <c r="G165" s="133">
        <v>12871.31856611</v>
      </c>
      <c r="H165" s="133">
        <v>926969.77827066975</v>
      </c>
      <c r="I165" s="133">
        <v>669979.04702510999</v>
      </c>
      <c r="J165" s="133">
        <v>256990.73124555993</v>
      </c>
      <c r="K165" s="133">
        <v>1165240.90674261</v>
      </c>
      <c r="L165" s="133">
        <v>755064.40329894004</v>
      </c>
      <c r="M165" s="133">
        <v>410176.50344366999</v>
      </c>
      <c r="N165" s="133">
        <v>16.031500000000001</v>
      </c>
      <c r="O165" s="133">
        <v>18.003299999999999</v>
      </c>
      <c r="P165" s="133">
        <v>17.5944</v>
      </c>
      <c r="Q165" s="133">
        <v>7.0457999999999998</v>
      </c>
      <c r="R165" s="133">
        <v>7.0488</v>
      </c>
      <c r="S165" s="133">
        <v>27.273299999999999</v>
      </c>
      <c r="T165" s="133">
        <v>27.286899999999999</v>
      </c>
      <c r="U165" s="133">
        <v>33.186300000000003</v>
      </c>
      <c r="V165" s="133">
        <v>11.624599999999999</v>
      </c>
      <c r="W165" s="133">
        <v>6.3563999999999998</v>
      </c>
      <c r="X165" s="133">
        <v>8.8204999999999991</v>
      </c>
      <c r="Y165" s="133">
        <v>10.190799999999999</v>
      </c>
      <c r="Z165" s="133">
        <v>0.57550000000000001</v>
      </c>
      <c r="AA165" s="133">
        <v>8.8234999999999992</v>
      </c>
      <c r="AB165" s="133">
        <v>11.6874</v>
      </c>
      <c r="AC165" s="133">
        <v>0.99660000000000004</v>
      </c>
      <c r="AD165" s="134"/>
      <c r="AE165" s="134"/>
      <c r="AF165" s="134"/>
    </row>
    <row r="166" spans="1:32">
      <c r="A166" s="8">
        <v>45261</v>
      </c>
      <c r="B166" s="133">
        <v>735295.46004999999</v>
      </c>
      <c r="C166" s="133">
        <v>495414.10023421998</v>
      </c>
      <c r="D166" s="133">
        <v>239881.35981577999</v>
      </c>
      <c r="E166" s="133">
        <v>236469.91155936001</v>
      </c>
      <c r="F166" s="133">
        <v>224043.28096584001</v>
      </c>
      <c r="G166" s="133">
        <v>12426.63059352</v>
      </c>
      <c r="H166" s="133">
        <v>1031122.16128981</v>
      </c>
      <c r="I166" s="133">
        <v>754041.48763035005</v>
      </c>
      <c r="J166" s="133">
        <v>277080.67365945998</v>
      </c>
      <c r="K166" s="133">
        <v>1228545.9651527202</v>
      </c>
      <c r="L166" s="133">
        <v>795493.28653921012</v>
      </c>
      <c r="M166" s="133">
        <v>433052.67861350998</v>
      </c>
      <c r="N166" s="133">
        <v>15.808299999999999</v>
      </c>
      <c r="O166" s="133">
        <v>17.711099999999998</v>
      </c>
      <c r="P166" s="133">
        <v>17.326499999999999</v>
      </c>
      <c r="Q166" s="133">
        <v>6.3566000000000003</v>
      </c>
      <c r="R166" s="133">
        <v>6.3536000000000001</v>
      </c>
      <c r="S166" s="133">
        <v>27.1676</v>
      </c>
      <c r="T166" s="133">
        <v>27.172699999999999</v>
      </c>
      <c r="U166" s="133">
        <v>33.4054</v>
      </c>
      <c r="V166" s="133">
        <v>20.091000000000001</v>
      </c>
      <c r="W166" s="133">
        <v>14.4087</v>
      </c>
      <c r="X166" s="133">
        <v>9.0502000000000002</v>
      </c>
      <c r="Y166" s="133">
        <v>10.266500000000001</v>
      </c>
      <c r="Z166" s="133">
        <v>0.47289999999999999</v>
      </c>
      <c r="AA166" s="133">
        <v>8.7843</v>
      </c>
      <c r="AB166" s="133">
        <v>11.3962</v>
      </c>
      <c r="AC166" s="133">
        <v>0.95850000000000002</v>
      </c>
      <c r="AD166" s="134"/>
      <c r="AE166" s="134"/>
      <c r="AF166" s="134"/>
    </row>
    <row r="167" spans="1:32">
      <c r="A167" s="8">
        <v>45292</v>
      </c>
      <c r="B167" s="133">
        <v>725492.64062524994</v>
      </c>
      <c r="C167" s="133">
        <v>492470.59473731997</v>
      </c>
      <c r="D167" s="133">
        <v>233022.04588793</v>
      </c>
      <c r="E167" s="133">
        <v>241880.68714284</v>
      </c>
      <c r="F167" s="133">
        <v>229605.70764032999</v>
      </c>
      <c r="G167" s="133">
        <v>12274.979502509999</v>
      </c>
      <c r="H167" s="133">
        <v>1024464.4800514099</v>
      </c>
      <c r="I167" s="133">
        <v>732967.52703082003</v>
      </c>
      <c r="J167" s="133">
        <v>291496.95302059001</v>
      </c>
      <c r="K167" s="133">
        <v>1187761.15492841</v>
      </c>
      <c r="L167" s="133">
        <v>766542.25400884997</v>
      </c>
      <c r="M167" s="133">
        <v>421218.90091956011</v>
      </c>
      <c r="N167" s="133">
        <v>17.337900000000001</v>
      </c>
      <c r="O167" s="133">
        <v>18.2012</v>
      </c>
      <c r="P167" s="133">
        <v>18.026</v>
      </c>
      <c r="Q167" s="133">
        <v>6.6675000000000004</v>
      </c>
      <c r="R167" s="133">
        <v>6.6658999999999997</v>
      </c>
      <c r="S167" s="133">
        <v>27.5916</v>
      </c>
      <c r="T167" s="133">
        <v>27.599</v>
      </c>
      <c r="U167" s="133">
        <v>34.216900000000003</v>
      </c>
      <c r="V167" s="133">
        <v>16.329699999999999</v>
      </c>
      <c r="W167" s="133">
        <v>6.9054000000000002</v>
      </c>
      <c r="X167" s="133">
        <v>9.1767000000000003</v>
      </c>
      <c r="Y167" s="133">
        <v>9.9594000000000005</v>
      </c>
      <c r="Z167" s="133">
        <v>0.67159999999999997</v>
      </c>
      <c r="AA167" s="133">
        <v>8.6697000000000006</v>
      </c>
      <c r="AB167" s="133">
        <v>11.2766</v>
      </c>
      <c r="AC167" s="133">
        <v>0.95169999999999999</v>
      </c>
      <c r="AD167" s="134"/>
      <c r="AE167" s="134"/>
      <c r="AF167" s="134"/>
    </row>
    <row r="168" spans="1:32">
      <c r="A168" s="8">
        <v>45323</v>
      </c>
      <c r="B168" s="133">
        <v>724909.06728604995</v>
      </c>
      <c r="C168" s="133">
        <v>493415.20492927002</v>
      </c>
      <c r="D168" s="133">
        <v>231493.86235678001</v>
      </c>
      <c r="E168" s="133">
        <v>245188.03327407999</v>
      </c>
      <c r="F168" s="133">
        <v>232791.12796034</v>
      </c>
      <c r="G168" s="133">
        <v>12396.905313740001</v>
      </c>
      <c r="H168" s="133">
        <v>1043910.6556722001</v>
      </c>
      <c r="I168" s="133">
        <v>751686.54250875011</v>
      </c>
      <c r="J168" s="133">
        <v>292224.11316344992</v>
      </c>
      <c r="K168" s="133">
        <v>1199954.6485489495</v>
      </c>
      <c r="L168" s="133">
        <v>778682.73110838013</v>
      </c>
      <c r="M168" s="133">
        <v>421271.91744057002</v>
      </c>
      <c r="N168" s="133">
        <v>15.930400000000001</v>
      </c>
      <c r="O168" s="133">
        <v>16.881699999999999</v>
      </c>
      <c r="P168" s="133">
        <v>16.3673</v>
      </c>
      <c r="Q168" s="133">
        <v>6.7210000000000001</v>
      </c>
      <c r="R168" s="133">
        <v>6.7210999999999999</v>
      </c>
      <c r="S168" s="133">
        <v>27.631799999999998</v>
      </c>
      <c r="T168" s="133">
        <v>27.6462</v>
      </c>
      <c r="U168" s="133">
        <v>34.250300000000003</v>
      </c>
      <c r="V168" s="133">
        <v>13.8004</v>
      </c>
      <c r="W168" s="133">
        <v>6.48</v>
      </c>
      <c r="X168" s="133">
        <v>9.0968999999999998</v>
      </c>
      <c r="Y168" s="133">
        <v>9.8362999999999996</v>
      </c>
      <c r="Z168" s="133">
        <v>0.73499999999999999</v>
      </c>
      <c r="AA168" s="133">
        <v>8.5197000000000003</v>
      </c>
      <c r="AB168" s="133">
        <v>11.0199</v>
      </c>
      <c r="AC168" s="133">
        <v>0.97699999999999998</v>
      </c>
      <c r="AD168" s="134"/>
      <c r="AE168" s="134"/>
      <c r="AF168" s="134"/>
    </row>
    <row r="169" spans="1:32">
      <c r="A169" s="8">
        <v>45352</v>
      </c>
      <c r="B169" s="133">
        <v>734445.87388590002</v>
      </c>
      <c r="C169" s="133">
        <v>499835.36826587003</v>
      </c>
      <c r="D169" s="133">
        <v>234610.50562002999</v>
      </c>
      <c r="E169" s="133">
        <v>251193.41652028999</v>
      </c>
      <c r="F169" s="133">
        <v>238488.11980111001</v>
      </c>
      <c r="G169" s="133">
        <v>12705.29671918</v>
      </c>
      <c r="H169" s="133">
        <v>1070116.66968392</v>
      </c>
      <c r="I169" s="133">
        <v>766718.42511713994</v>
      </c>
      <c r="J169" s="133">
        <v>303398.24456678005</v>
      </c>
      <c r="K169" s="133">
        <v>1219831.0966803001</v>
      </c>
      <c r="L169" s="133">
        <v>787041.49556210986</v>
      </c>
      <c r="M169" s="133">
        <v>432789.6011181901</v>
      </c>
      <c r="N169" s="133">
        <v>15.844200000000001</v>
      </c>
      <c r="O169" s="133">
        <v>16.866199999999999</v>
      </c>
      <c r="P169" s="133">
        <v>16.466899999999999</v>
      </c>
      <c r="Q169" s="133">
        <v>6.7824</v>
      </c>
      <c r="R169" s="133">
        <v>6.7823000000000002</v>
      </c>
      <c r="S169" s="133">
        <v>27.283899999999999</v>
      </c>
      <c r="T169" s="133">
        <v>27.298999999999999</v>
      </c>
      <c r="U169" s="133">
        <v>34.162599999999998</v>
      </c>
      <c r="V169" s="133">
        <v>13.2568</v>
      </c>
      <c r="W169" s="133">
        <v>7.9066000000000001</v>
      </c>
      <c r="X169" s="133">
        <v>8.3035999999999994</v>
      </c>
      <c r="Y169" s="133">
        <v>9.5890000000000004</v>
      </c>
      <c r="Z169" s="133">
        <v>0.81330000000000002</v>
      </c>
      <c r="AA169" s="133">
        <v>8.5122999999999998</v>
      </c>
      <c r="AB169" s="133">
        <v>11.0486</v>
      </c>
      <c r="AC169" s="133">
        <v>1.0246999999999999</v>
      </c>
      <c r="AD169" s="134"/>
      <c r="AE169" s="134"/>
      <c r="AF169" s="134"/>
    </row>
    <row r="170" spans="1:32">
      <c r="A170" s="8">
        <v>45383</v>
      </c>
      <c r="B170" s="133">
        <v>737084.37149806996</v>
      </c>
      <c r="C170" s="133">
        <v>502357.99730644003</v>
      </c>
      <c r="D170" s="133">
        <v>234726.37419162999</v>
      </c>
      <c r="E170" s="133">
        <v>256883.21187192001</v>
      </c>
      <c r="F170" s="133">
        <v>244029.82100102</v>
      </c>
      <c r="G170" s="133">
        <v>12853.390870900001</v>
      </c>
      <c r="H170" s="133">
        <v>1100321.1977467902</v>
      </c>
      <c r="I170" s="133">
        <v>779736.04221380013</v>
      </c>
      <c r="J170" s="133">
        <v>320585.15553299</v>
      </c>
      <c r="K170" s="133">
        <v>1235277.7432384701</v>
      </c>
      <c r="L170" s="133">
        <v>799184.45573845995</v>
      </c>
      <c r="M170" s="133">
        <v>436093.28750000999</v>
      </c>
      <c r="N170" s="133">
        <v>16.3446</v>
      </c>
      <c r="O170" s="133">
        <v>17.5901</v>
      </c>
      <c r="P170" s="133">
        <v>17.416599999999999</v>
      </c>
      <c r="Q170" s="133">
        <v>6.5787000000000004</v>
      </c>
      <c r="R170" s="133">
        <v>6.5781000000000001</v>
      </c>
      <c r="S170" s="133">
        <v>27.453099999999999</v>
      </c>
      <c r="T170" s="133">
        <v>27.4678</v>
      </c>
      <c r="U170" s="133">
        <v>33.800699999999999</v>
      </c>
      <c r="V170" s="133">
        <v>13.716200000000001</v>
      </c>
      <c r="W170" s="133">
        <v>7.9484000000000004</v>
      </c>
      <c r="X170" s="133">
        <v>7.8472999999999997</v>
      </c>
      <c r="Y170" s="133">
        <v>9.6031999999999993</v>
      </c>
      <c r="Z170" s="133">
        <v>0.83309999999999995</v>
      </c>
      <c r="AA170" s="133">
        <v>8.4334000000000007</v>
      </c>
      <c r="AB170" s="133">
        <v>10.8972</v>
      </c>
      <c r="AC170" s="133">
        <v>1.0141</v>
      </c>
      <c r="AD170" s="134"/>
      <c r="AE170" s="134"/>
      <c r="AF170" s="134"/>
    </row>
    <row r="171" spans="1:32">
      <c r="A171" s="8">
        <v>45413</v>
      </c>
      <c r="B171" s="133">
        <v>747714.95160474</v>
      </c>
      <c r="C171" s="133">
        <v>507052.11308700999</v>
      </c>
      <c r="D171" s="133">
        <v>240662.83851773001</v>
      </c>
      <c r="E171" s="133">
        <v>262363.24676194001</v>
      </c>
      <c r="F171" s="133">
        <v>249371.39397112001</v>
      </c>
      <c r="G171" s="133">
        <v>12991.852790819999</v>
      </c>
      <c r="H171" s="133">
        <v>1112053.8532279097</v>
      </c>
      <c r="I171" s="133">
        <v>778781.10979400994</v>
      </c>
      <c r="J171" s="133">
        <v>333272.7434339</v>
      </c>
      <c r="K171" s="133">
        <v>1256698.1301644898</v>
      </c>
      <c r="L171" s="133">
        <v>811974.4937092301</v>
      </c>
      <c r="M171" s="133">
        <v>444723.63645525998</v>
      </c>
      <c r="N171" s="133">
        <v>14.6974</v>
      </c>
      <c r="O171" s="133">
        <v>15.7765</v>
      </c>
      <c r="P171" s="133">
        <v>15.1868</v>
      </c>
      <c r="Q171" s="133">
        <v>6.8810000000000002</v>
      </c>
      <c r="R171" s="133">
        <v>6.8806000000000003</v>
      </c>
      <c r="S171" s="133">
        <v>27.744299999999999</v>
      </c>
      <c r="T171" s="133">
        <v>27.7484</v>
      </c>
      <c r="U171" s="133">
        <v>34.222900000000003</v>
      </c>
      <c r="V171" s="133">
        <v>20.5886</v>
      </c>
      <c r="W171" s="133">
        <v>9.7706</v>
      </c>
      <c r="X171" s="133">
        <v>6.8426</v>
      </c>
      <c r="Y171" s="133">
        <v>8.9120000000000008</v>
      </c>
      <c r="Z171" s="133">
        <v>0.88560000000000005</v>
      </c>
      <c r="AA171" s="133">
        <v>8.2506000000000004</v>
      </c>
      <c r="AB171" s="133">
        <v>10.6379</v>
      </c>
      <c r="AC171" s="133">
        <v>1.0424</v>
      </c>
      <c r="AD171" s="134"/>
      <c r="AE171" s="134"/>
      <c r="AF171" s="134"/>
    </row>
    <row r="172" spans="1:32">
      <c r="A172" s="8">
        <v>45444</v>
      </c>
      <c r="B172" s="133">
        <v>757021.21725536999</v>
      </c>
      <c r="C172" s="133">
        <v>519680.61926566</v>
      </c>
      <c r="D172" s="133">
        <v>237340.59798970999</v>
      </c>
      <c r="E172" s="133">
        <v>267340.76306170999</v>
      </c>
      <c r="F172" s="133">
        <v>254501.00128756001</v>
      </c>
      <c r="G172" s="133">
        <v>12839.76177415</v>
      </c>
      <c r="H172" s="133">
        <v>1113683.09113032</v>
      </c>
      <c r="I172" s="133">
        <v>777750.99818249012</v>
      </c>
      <c r="J172" s="133">
        <v>335932.09294782998</v>
      </c>
      <c r="K172" s="133">
        <v>1285534.0883224399</v>
      </c>
      <c r="L172" s="133">
        <v>837827.9727664598</v>
      </c>
      <c r="M172" s="133">
        <v>447706.11555598001</v>
      </c>
      <c r="N172" s="133">
        <v>14.816800000000001</v>
      </c>
      <c r="O172" s="133">
        <v>15.6214</v>
      </c>
      <c r="P172" s="133">
        <v>15.1128</v>
      </c>
      <c r="Q172" s="133">
        <v>6.6513999999999998</v>
      </c>
      <c r="R172" s="133">
        <v>6.6506999999999996</v>
      </c>
      <c r="S172" s="133">
        <v>27.532</v>
      </c>
      <c r="T172" s="133">
        <v>27.5381</v>
      </c>
      <c r="U172" s="133">
        <v>33.7363</v>
      </c>
      <c r="V172" s="133">
        <v>16.9709</v>
      </c>
      <c r="W172" s="133">
        <v>8.0056999999999992</v>
      </c>
      <c r="X172" s="133">
        <v>6.7994000000000003</v>
      </c>
      <c r="Y172" s="133">
        <v>8.6027000000000005</v>
      </c>
      <c r="Z172" s="133">
        <v>0.85950000000000004</v>
      </c>
      <c r="AA172" s="133">
        <v>7.9916</v>
      </c>
      <c r="AB172" s="133">
        <v>10.4763</v>
      </c>
      <c r="AC172" s="133">
        <v>1.0411999999999999</v>
      </c>
      <c r="AD172" s="134"/>
      <c r="AE172" s="134"/>
      <c r="AF172" s="134"/>
    </row>
    <row r="173" spans="1:32">
      <c r="A173" s="8">
        <v>45474</v>
      </c>
      <c r="B173" s="133">
        <v>770074.03571699001</v>
      </c>
      <c r="C173" s="133">
        <v>526317.73872202996</v>
      </c>
      <c r="D173" s="133">
        <v>243756.29699495999</v>
      </c>
      <c r="E173" s="133">
        <v>274848.98437065998</v>
      </c>
      <c r="F173" s="133">
        <v>261812.6718325</v>
      </c>
      <c r="G173" s="133">
        <v>13036.31253816</v>
      </c>
      <c r="H173" s="133">
        <v>1132518.7583608404</v>
      </c>
      <c r="I173" s="133">
        <v>797485.49770024023</v>
      </c>
      <c r="J173" s="133">
        <v>335033.26066060003</v>
      </c>
      <c r="K173" s="133">
        <v>1278865.0799815503</v>
      </c>
      <c r="L173" s="133">
        <v>826401.61120992992</v>
      </c>
      <c r="M173" s="133">
        <v>452463.46877162007</v>
      </c>
      <c r="N173" s="133">
        <v>15.651300000000001</v>
      </c>
      <c r="O173" s="133">
        <v>16.555700000000002</v>
      </c>
      <c r="P173" s="133">
        <v>16.377800000000001</v>
      </c>
      <c r="Q173" s="133">
        <v>7.4032999999999998</v>
      </c>
      <c r="R173" s="133">
        <v>7.4058999999999999</v>
      </c>
      <c r="S173" s="133">
        <v>27.552800000000001</v>
      </c>
      <c r="T173" s="133">
        <v>27.5792</v>
      </c>
      <c r="U173" s="133">
        <v>33.270200000000003</v>
      </c>
      <c r="V173" s="133">
        <v>9.8162000000000003</v>
      </c>
      <c r="W173" s="133">
        <v>4.9172000000000002</v>
      </c>
      <c r="X173" s="133">
        <v>6.9306999999999999</v>
      </c>
      <c r="Y173" s="133">
        <v>8.4589999999999996</v>
      </c>
      <c r="Z173" s="133">
        <v>0.91779999999999995</v>
      </c>
      <c r="AA173" s="133">
        <v>7.8838999999999997</v>
      </c>
      <c r="AB173" s="133">
        <v>10.271599999999999</v>
      </c>
      <c r="AC173" s="133">
        <v>1.0528999999999999</v>
      </c>
      <c r="AD173" s="134"/>
      <c r="AE173" s="134"/>
      <c r="AF173" s="134"/>
    </row>
    <row r="174" spans="1:32">
      <c r="A174" s="8">
        <v>45505</v>
      </c>
      <c r="B174" s="133">
        <v>777304.26037064998</v>
      </c>
      <c r="C174" s="133">
        <v>532169.19271168998</v>
      </c>
      <c r="D174" s="133">
        <v>245135.06765896</v>
      </c>
      <c r="E174" s="133">
        <v>280398.34619633999</v>
      </c>
      <c r="F174" s="133">
        <v>267300.68927844998</v>
      </c>
      <c r="G174" s="133">
        <v>13097.656917890001</v>
      </c>
      <c r="H174" s="133">
        <v>1120841.7970338201</v>
      </c>
      <c r="I174" s="133">
        <v>775223.79712251003</v>
      </c>
      <c r="J174" s="133">
        <v>345617.99991131003</v>
      </c>
      <c r="K174" s="133">
        <v>1290027.2664333798</v>
      </c>
      <c r="L174" s="133">
        <v>831743.94034219987</v>
      </c>
      <c r="M174" s="133">
        <v>458283.32609117997</v>
      </c>
      <c r="N174" s="133">
        <v>14.109500000000001</v>
      </c>
      <c r="O174" s="133">
        <v>15.159599999999999</v>
      </c>
      <c r="P174" s="133">
        <v>14.6106</v>
      </c>
      <c r="Q174" s="133">
        <v>6.5448000000000004</v>
      </c>
      <c r="R174" s="133">
        <v>6.5430000000000001</v>
      </c>
      <c r="S174" s="133">
        <v>27.651299999999999</v>
      </c>
      <c r="T174" s="133">
        <v>27.6557</v>
      </c>
      <c r="U174" s="133">
        <v>33.541200000000003</v>
      </c>
      <c r="V174" s="133">
        <v>19.846299999999999</v>
      </c>
      <c r="W174" s="133">
        <v>8.3742000000000001</v>
      </c>
      <c r="X174" s="133">
        <v>6.6074999999999999</v>
      </c>
      <c r="Y174" s="133">
        <v>8.4417000000000009</v>
      </c>
      <c r="Z174" s="133">
        <v>0.92310000000000003</v>
      </c>
      <c r="AA174" s="133">
        <v>7.9165999999999999</v>
      </c>
      <c r="AB174" s="133">
        <v>10.224600000000001</v>
      </c>
      <c r="AC174" s="133">
        <v>1.0784</v>
      </c>
      <c r="AD174" s="134"/>
      <c r="AE174" s="134"/>
      <c r="AF174" s="134"/>
    </row>
    <row r="175" spans="1:32">
      <c r="A175" s="8">
        <v>45536</v>
      </c>
      <c r="B175" s="133">
        <v>786080.44148228003</v>
      </c>
      <c r="C175" s="133">
        <v>541603.97139060998</v>
      </c>
      <c r="D175" s="133">
        <v>244476.47009166999</v>
      </c>
      <c r="E175" s="133">
        <v>284751.98181804002</v>
      </c>
      <c r="F175" s="133">
        <v>271681.97264194</v>
      </c>
      <c r="G175" s="133">
        <v>13070.0091761</v>
      </c>
      <c r="H175" s="133">
        <v>1098295.2191575398</v>
      </c>
      <c r="I175" s="133">
        <v>763695.48101640982</v>
      </c>
      <c r="J175" s="133">
        <v>334599.73814113002</v>
      </c>
      <c r="K175" s="133">
        <v>1314981.06930904</v>
      </c>
      <c r="L175" s="133">
        <v>850605.89281283983</v>
      </c>
      <c r="M175" s="133">
        <v>464375.17649620003</v>
      </c>
      <c r="N175" s="133">
        <v>14.0684</v>
      </c>
      <c r="O175" s="133">
        <v>15.154199999999999</v>
      </c>
      <c r="P175" s="133">
        <v>14.6012</v>
      </c>
      <c r="Q175" s="133">
        <v>6.3536999999999999</v>
      </c>
      <c r="R175" s="133">
        <v>6.3517000000000001</v>
      </c>
      <c r="S175" s="133">
        <v>27.630299999999998</v>
      </c>
      <c r="T175" s="133">
        <v>27.639199999999999</v>
      </c>
      <c r="U175" s="133">
        <v>33.422499999999999</v>
      </c>
      <c r="V175" s="133">
        <v>16.049199999999999</v>
      </c>
      <c r="W175" s="133">
        <v>8.1434999999999995</v>
      </c>
      <c r="X175" s="133">
        <v>5.9920999999999998</v>
      </c>
      <c r="Y175" s="133">
        <v>8.5412999999999997</v>
      </c>
      <c r="Z175" s="133">
        <v>0.94740000000000002</v>
      </c>
      <c r="AA175" s="133">
        <v>7.4253</v>
      </c>
      <c r="AB175" s="133">
        <v>10.103400000000001</v>
      </c>
      <c r="AC175" s="133">
        <v>1.1115999999999999</v>
      </c>
      <c r="AD175" s="134"/>
      <c r="AE175" s="134"/>
      <c r="AF175" s="134"/>
    </row>
    <row r="176" spans="1:32">
      <c r="A176" s="8">
        <v>45566</v>
      </c>
      <c r="B176" s="133">
        <v>780447.60446363001</v>
      </c>
      <c r="C176" s="133">
        <v>536788.33199054003</v>
      </c>
      <c r="D176" s="133">
        <v>243659.27247309001</v>
      </c>
      <c r="E176" s="133">
        <v>289071.43222233001</v>
      </c>
      <c r="F176" s="133">
        <v>277125.41054720001</v>
      </c>
      <c r="G176" s="133">
        <v>11946.021675129999</v>
      </c>
      <c r="H176" s="133">
        <v>1121314.2390155098</v>
      </c>
      <c r="I176" s="133">
        <v>793399.24871415005</v>
      </c>
      <c r="J176" s="133">
        <v>327914.99030135997</v>
      </c>
      <c r="K176" s="133">
        <v>1320697.1650010699</v>
      </c>
      <c r="L176" s="133">
        <v>851441.88456774014</v>
      </c>
      <c r="M176" s="133">
        <v>469255.28043332999</v>
      </c>
      <c r="N176" s="133">
        <v>14.1106</v>
      </c>
      <c r="O176" s="133">
        <v>15.5364</v>
      </c>
      <c r="P176" s="133">
        <v>15.2646</v>
      </c>
      <c r="Q176" s="133">
        <v>6.2892000000000001</v>
      </c>
      <c r="R176" s="133">
        <v>6.2873999999999999</v>
      </c>
      <c r="S176" s="133">
        <v>27.735700000000001</v>
      </c>
      <c r="T176" s="133">
        <v>27.7456</v>
      </c>
      <c r="U176" s="133">
        <v>33.365099999999998</v>
      </c>
      <c r="V176" s="133">
        <v>13.872299999999999</v>
      </c>
      <c r="W176" s="133">
        <v>6.4574999999999996</v>
      </c>
      <c r="X176" s="133">
        <v>6.9353999999999996</v>
      </c>
      <c r="Y176" s="133">
        <v>8.6026000000000007</v>
      </c>
      <c r="Z176" s="133">
        <v>0.89459999999999995</v>
      </c>
      <c r="AA176" s="133">
        <v>7.694</v>
      </c>
      <c r="AB176" s="133">
        <v>10.2081</v>
      </c>
      <c r="AC176" s="133">
        <v>1.0387</v>
      </c>
      <c r="AD176" s="134"/>
      <c r="AE176" s="134"/>
      <c r="AF176" s="134"/>
    </row>
    <row r="177" spans="1:32">
      <c r="A177" s="8">
        <v>45597</v>
      </c>
      <c r="B177" s="133">
        <v>790365.05647554004</v>
      </c>
      <c r="C177" s="133">
        <v>541765.38331952004</v>
      </c>
      <c r="D177" s="133">
        <v>248599.67315602</v>
      </c>
      <c r="E177" s="133">
        <v>294951.96018507</v>
      </c>
      <c r="F177" s="133">
        <v>283020.02369826002</v>
      </c>
      <c r="G177" s="133">
        <v>11931.93648681</v>
      </c>
      <c r="H177" s="133">
        <v>1122636.2761193402</v>
      </c>
      <c r="I177" s="133">
        <v>796924.23882835999</v>
      </c>
      <c r="J177" s="133">
        <v>325712.03729097999</v>
      </c>
      <c r="K177" s="133">
        <v>1335915.8534340903</v>
      </c>
      <c r="L177" s="133">
        <v>862312.94666867994</v>
      </c>
      <c r="M177" s="133">
        <v>473602.90676540998</v>
      </c>
      <c r="N177" s="133">
        <v>13.357699999999999</v>
      </c>
      <c r="O177" s="133">
        <v>14.8018</v>
      </c>
      <c r="P177" s="133">
        <v>14.244999999999999</v>
      </c>
      <c r="Q177" s="133">
        <v>6.2431999999999999</v>
      </c>
      <c r="R177" s="133">
        <v>6.2439999999999998</v>
      </c>
      <c r="S177" s="133">
        <v>27.1934</v>
      </c>
      <c r="T177" s="133">
        <v>27.206199999999999</v>
      </c>
      <c r="U177" s="133">
        <v>32.665700000000001</v>
      </c>
      <c r="V177" s="133">
        <v>13.254200000000001</v>
      </c>
      <c r="W177" s="133">
        <v>7.1087999999999996</v>
      </c>
      <c r="X177" s="133">
        <v>7.4573</v>
      </c>
      <c r="Y177" s="133">
        <v>8.4356000000000009</v>
      </c>
      <c r="Z177" s="133">
        <v>0.83550000000000002</v>
      </c>
      <c r="AA177" s="133">
        <v>7.6212</v>
      </c>
      <c r="AB177" s="133">
        <v>10.256500000000001</v>
      </c>
      <c r="AC177" s="133">
        <v>1.0646</v>
      </c>
      <c r="AD177" s="134"/>
      <c r="AE177" s="134"/>
      <c r="AF177" s="13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5" width="10.109375" style="10" customWidth="1"/>
    <col min="16" max="16" width="8.88671875" style="10" customWidth="1"/>
    <col min="17" max="16384" width="9.109375" style="10"/>
  </cols>
  <sheetData>
    <row r="1" spans="1:19">
      <c r="A1" s="16" t="s">
        <v>130</v>
      </c>
    </row>
    <row r="2" spans="1:19" ht="5.25" customHeight="1"/>
    <row r="3" spans="1:19">
      <c r="A3" s="108" t="s">
        <v>32</v>
      </c>
    </row>
    <row r="4" spans="1:19" ht="12.75" customHeight="1">
      <c r="A4" s="178" t="s">
        <v>129</v>
      </c>
      <c r="B4" s="179"/>
      <c r="C4" s="179"/>
    </row>
    <row r="5" spans="1:19" ht="12.75" customHeight="1">
      <c r="A5" s="12" t="s">
        <v>230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65</v>
      </c>
      <c r="P6" s="185" t="s">
        <v>67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6"/>
      <c r="P9" s="187"/>
    </row>
    <row r="10" spans="1:19" s="14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8125.4184267199998</v>
      </c>
      <c r="C11" s="10">
        <v>2.1479829399999999</v>
      </c>
      <c r="D11" s="10">
        <v>4.2401990000000001E-2</v>
      </c>
      <c r="E11" s="10">
        <v>2.1055809499999998</v>
      </c>
      <c r="F11" s="10">
        <v>2.3224794599999998</v>
      </c>
      <c r="G11" s="10">
        <v>0</v>
      </c>
      <c r="H11" s="10">
        <v>2.3224794599999998</v>
      </c>
      <c r="I11" s="10">
        <v>4046.4086132500001</v>
      </c>
      <c r="J11" s="10">
        <v>179.8729476</v>
      </c>
      <c r="K11" s="10">
        <v>3866.5356656499998</v>
      </c>
      <c r="L11" s="10">
        <v>4074.5393510700001</v>
      </c>
      <c r="M11" s="10">
        <v>4074.4581775800002</v>
      </c>
      <c r="N11" s="10">
        <v>8.1173490000000001E-2</v>
      </c>
      <c r="O11" s="10">
        <v>15.881</v>
      </c>
      <c r="P11" s="10">
        <v>7.4051E-4</v>
      </c>
    </row>
    <row r="12" spans="1:19" hidden="1" outlineLevel="1">
      <c r="A12" s="8">
        <v>40575</v>
      </c>
      <c r="B12" s="125">
        <v>8244.0652716099994</v>
      </c>
      <c r="C12" s="125">
        <v>1.9863748699999999</v>
      </c>
      <c r="D12" s="125">
        <v>4.1130930000000003E-2</v>
      </c>
      <c r="E12" s="125">
        <v>1.9452439399999999</v>
      </c>
      <c r="F12" s="125">
        <v>0.28921743999999999</v>
      </c>
      <c r="G12" s="125">
        <v>0.26799519999999999</v>
      </c>
      <c r="H12" s="125">
        <v>2.122224E-2</v>
      </c>
      <c r="I12" s="125">
        <v>4193.9519573799998</v>
      </c>
      <c r="J12" s="125">
        <v>191.02893001000001</v>
      </c>
      <c r="K12" s="125">
        <v>4002.92302737</v>
      </c>
      <c r="L12" s="125">
        <v>4047.8377219200001</v>
      </c>
      <c r="M12" s="125">
        <v>4047.7249101799998</v>
      </c>
      <c r="N12" s="125">
        <v>0.11281173999999999</v>
      </c>
      <c r="O12" s="125">
        <v>15.89</v>
      </c>
      <c r="P12" s="125">
        <v>5.0164999999999997E-4</v>
      </c>
      <c r="Q12" s="125"/>
      <c r="R12" s="125"/>
      <c r="S12" s="125"/>
    </row>
    <row r="13" spans="1:19" hidden="1" outlineLevel="1">
      <c r="A13" s="8">
        <v>40603</v>
      </c>
      <c r="B13" s="125">
        <v>8308.9959397999992</v>
      </c>
      <c r="C13" s="125">
        <v>0.64537082000000001</v>
      </c>
      <c r="D13" s="125">
        <v>3.997531E-2</v>
      </c>
      <c r="E13" s="125">
        <v>0.60539551000000003</v>
      </c>
      <c r="F13" s="125">
        <v>5.4915099999999998E-3</v>
      </c>
      <c r="G13" s="125">
        <v>0</v>
      </c>
      <c r="H13" s="125">
        <v>5.4915099999999998E-3</v>
      </c>
      <c r="I13" s="125">
        <v>4300.2141742200001</v>
      </c>
      <c r="J13" s="125">
        <v>223.95223897</v>
      </c>
      <c r="K13" s="125">
        <v>4076.2619352500001</v>
      </c>
      <c r="L13" s="125">
        <v>4008.1309032499998</v>
      </c>
      <c r="M13" s="125">
        <v>4008.0337365300002</v>
      </c>
      <c r="N13" s="125">
        <v>9.7166719999999998E-2</v>
      </c>
      <c r="O13" s="125">
        <v>15.874599999999999</v>
      </c>
      <c r="P13" s="125">
        <v>6.4251E-4</v>
      </c>
      <c r="Q13" s="125"/>
      <c r="R13" s="125"/>
      <c r="S13" s="125"/>
    </row>
    <row r="14" spans="1:19" hidden="1" outlineLevel="1">
      <c r="A14" s="8">
        <v>40634</v>
      </c>
      <c r="B14" s="125">
        <v>8285.3585118499996</v>
      </c>
      <c r="C14" s="125">
        <v>0.63819535999999999</v>
      </c>
      <c r="D14" s="125">
        <v>3.8747169999999997E-2</v>
      </c>
      <c r="E14" s="125">
        <v>0.59944819000000005</v>
      </c>
      <c r="F14" s="125">
        <v>8.9863609999999997E-2</v>
      </c>
      <c r="G14" s="125">
        <v>8.1115080000000006E-2</v>
      </c>
      <c r="H14" s="125">
        <v>8.7485299999999992E-3</v>
      </c>
      <c r="I14" s="125">
        <v>4251.2383946800001</v>
      </c>
      <c r="J14" s="125">
        <v>222.95304518</v>
      </c>
      <c r="K14" s="125">
        <v>4028.2853494999999</v>
      </c>
      <c r="L14" s="125">
        <v>4033.3920582000001</v>
      </c>
      <c r="M14" s="125">
        <v>4033.2910376</v>
      </c>
      <c r="N14" s="125">
        <v>0.1010206</v>
      </c>
      <c r="O14" s="125">
        <v>15.9308</v>
      </c>
      <c r="P14" s="125">
        <v>5.4960999999999996E-4</v>
      </c>
      <c r="Q14" s="125"/>
      <c r="R14" s="125"/>
      <c r="S14" s="125"/>
    </row>
    <row r="15" spans="1:19" hidden="1" outlineLevel="1">
      <c r="A15" s="8">
        <v>40664</v>
      </c>
      <c r="B15" s="125">
        <v>8280.9459372500005</v>
      </c>
      <c r="C15" s="125">
        <v>1.3119607600000001</v>
      </c>
      <c r="D15" s="125">
        <v>3.7556159999999998E-2</v>
      </c>
      <c r="E15" s="125">
        <v>1.2744046</v>
      </c>
      <c r="F15" s="125">
        <v>6.7796699999999998E-3</v>
      </c>
      <c r="G15" s="125">
        <v>6.7790599999999999E-3</v>
      </c>
      <c r="H15" s="125">
        <v>6.0999999999999998E-7</v>
      </c>
      <c r="I15" s="125">
        <v>4217.5241571200004</v>
      </c>
      <c r="J15" s="125">
        <v>224.3009993</v>
      </c>
      <c r="K15" s="125">
        <v>3993.2231578199999</v>
      </c>
      <c r="L15" s="125">
        <v>4062.1030397</v>
      </c>
      <c r="M15" s="125">
        <v>4062.0152869100002</v>
      </c>
      <c r="N15" s="125">
        <v>8.7752789999999997E-2</v>
      </c>
      <c r="O15" s="125">
        <v>11.97555</v>
      </c>
      <c r="P15" s="125">
        <v>2.0233E-4</v>
      </c>
      <c r="Q15" s="125"/>
      <c r="R15" s="125"/>
      <c r="S15" s="125"/>
    </row>
    <row r="16" spans="1:19" hidden="1" outlineLevel="1">
      <c r="A16" s="8">
        <v>40695</v>
      </c>
      <c r="B16" s="125">
        <v>8422.3958363599995</v>
      </c>
      <c r="C16" s="125">
        <v>1.3310289399999999</v>
      </c>
      <c r="D16" s="125">
        <v>3.6325709999999997E-2</v>
      </c>
      <c r="E16" s="125">
        <v>1.2947032300000001</v>
      </c>
      <c r="F16" s="125">
        <v>1E-8</v>
      </c>
      <c r="G16" s="125">
        <v>0</v>
      </c>
      <c r="H16" s="125">
        <v>1E-8</v>
      </c>
      <c r="I16" s="125">
        <v>4321.2091761900001</v>
      </c>
      <c r="J16" s="125">
        <v>271.20670768999997</v>
      </c>
      <c r="K16" s="125">
        <v>4050.0024684999998</v>
      </c>
      <c r="L16" s="125">
        <v>4099.8556312199999</v>
      </c>
      <c r="M16" s="125">
        <v>4099.7700718200003</v>
      </c>
      <c r="N16" s="125">
        <v>8.5559399999999994E-2</v>
      </c>
      <c r="O16" s="125">
        <v>11.95965</v>
      </c>
      <c r="P16" s="125">
        <v>2.5130999999999998E-4</v>
      </c>
      <c r="Q16" s="125"/>
      <c r="R16" s="125"/>
      <c r="S16" s="125"/>
    </row>
    <row r="17" spans="1:19" hidden="1" outlineLevel="1">
      <c r="A17" s="8">
        <v>40725</v>
      </c>
      <c r="B17" s="125">
        <v>8568.4222462199996</v>
      </c>
      <c r="C17" s="125">
        <v>15.820701250000001</v>
      </c>
      <c r="D17" s="125">
        <v>3.5131799999999998E-2</v>
      </c>
      <c r="E17" s="125">
        <v>15.785569450000001</v>
      </c>
      <c r="F17" s="125">
        <v>0</v>
      </c>
      <c r="G17" s="125">
        <v>0</v>
      </c>
      <c r="H17" s="125">
        <v>0</v>
      </c>
      <c r="I17" s="125">
        <v>4419.6117700599998</v>
      </c>
      <c r="J17" s="125">
        <v>405.34076236999999</v>
      </c>
      <c r="K17" s="125">
        <v>4014.2710076899998</v>
      </c>
      <c r="L17" s="125">
        <v>4132.9897749100001</v>
      </c>
      <c r="M17" s="125">
        <v>4132.9120810799996</v>
      </c>
      <c r="N17" s="125">
        <v>7.7693830000000005E-2</v>
      </c>
      <c r="O17" s="125">
        <v>19.927800000000001</v>
      </c>
      <c r="P17" s="125">
        <v>4.8575000000000002E-4</v>
      </c>
      <c r="Q17" s="125"/>
      <c r="R17" s="125"/>
      <c r="S17" s="125"/>
    </row>
    <row r="18" spans="1:19" hidden="1" outlineLevel="1">
      <c r="A18" s="8">
        <v>40756</v>
      </c>
      <c r="B18" s="125">
        <v>8707.7577459599997</v>
      </c>
      <c r="C18" s="125">
        <v>45.082152890000003</v>
      </c>
      <c r="D18" s="125">
        <v>3.3921060000000003E-2</v>
      </c>
      <c r="E18" s="125">
        <v>45.048231829999999</v>
      </c>
      <c r="F18" s="125">
        <v>0</v>
      </c>
      <c r="G18" s="125">
        <v>0</v>
      </c>
      <c r="H18" s="125">
        <v>0</v>
      </c>
      <c r="I18" s="125">
        <v>4464.4811394400003</v>
      </c>
      <c r="J18" s="125">
        <v>404.19858649000003</v>
      </c>
      <c r="K18" s="125">
        <v>4060.2825529500001</v>
      </c>
      <c r="L18" s="125">
        <v>4198.1944536299998</v>
      </c>
      <c r="M18" s="125">
        <v>4198.1228449399996</v>
      </c>
      <c r="N18" s="125">
        <v>7.1608690000000003E-2</v>
      </c>
      <c r="O18" s="125">
        <v>7.9706999999999999</v>
      </c>
      <c r="P18" s="125">
        <v>5.2094000000000001E-4</v>
      </c>
      <c r="Q18" s="125"/>
      <c r="R18" s="125"/>
      <c r="S18" s="125"/>
    </row>
    <row r="19" spans="1:19" hidden="1" outlineLevel="1">
      <c r="A19" s="8">
        <v>40787</v>
      </c>
      <c r="B19" s="125">
        <v>8985.6293603300001</v>
      </c>
      <c r="C19" s="125">
        <v>238.11104610999999</v>
      </c>
      <c r="D19" s="125">
        <v>3.2694090000000002E-2</v>
      </c>
      <c r="E19" s="125">
        <v>238.07835202000001</v>
      </c>
      <c r="F19" s="125">
        <v>0</v>
      </c>
      <c r="G19" s="125">
        <v>0</v>
      </c>
      <c r="H19" s="125">
        <v>0</v>
      </c>
      <c r="I19" s="125">
        <v>4507.5684063999997</v>
      </c>
      <c r="J19" s="125">
        <v>408.04206987999999</v>
      </c>
      <c r="K19" s="125">
        <v>4099.5263365199999</v>
      </c>
      <c r="L19" s="125">
        <v>4239.9499078199997</v>
      </c>
      <c r="M19" s="125">
        <v>4239.87910113</v>
      </c>
      <c r="N19" s="125">
        <v>7.0806690000000005E-2</v>
      </c>
      <c r="O19" s="125">
        <v>7.97690783</v>
      </c>
      <c r="P19" s="125">
        <v>5.1895000000000001E-4</v>
      </c>
      <c r="Q19" s="125"/>
      <c r="R19" s="125"/>
      <c r="S19" s="125"/>
    </row>
    <row r="20" spans="1:19" hidden="1" outlineLevel="1">
      <c r="A20" s="8">
        <v>40817</v>
      </c>
      <c r="B20" s="125">
        <v>9054.5886615100007</v>
      </c>
      <c r="C20" s="125">
        <v>231.15266842</v>
      </c>
      <c r="D20" s="125">
        <v>3.1497270000000001E-2</v>
      </c>
      <c r="E20" s="125">
        <v>231.12117115000001</v>
      </c>
      <c r="F20" s="125">
        <v>0</v>
      </c>
      <c r="G20" s="125">
        <v>0</v>
      </c>
      <c r="H20" s="125">
        <v>0</v>
      </c>
      <c r="I20" s="125">
        <v>4576.3916528899999</v>
      </c>
      <c r="J20" s="125">
        <v>475.63838806000001</v>
      </c>
      <c r="K20" s="125">
        <v>4100.7532648300003</v>
      </c>
      <c r="L20" s="125">
        <v>4247.0443402000001</v>
      </c>
      <c r="M20" s="125">
        <v>4247.0121095100003</v>
      </c>
      <c r="N20" s="125">
        <v>3.2230689999999999E-2</v>
      </c>
      <c r="O20" s="125">
        <v>15.954000000000001</v>
      </c>
      <c r="P20" s="125">
        <v>5.6548999999999998E-4</v>
      </c>
      <c r="Q20" s="125"/>
      <c r="R20" s="125"/>
      <c r="S20" s="125"/>
    </row>
    <row r="21" spans="1:19" hidden="1" outlineLevel="1">
      <c r="A21" s="8">
        <v>40848</v>
      </c>
      <c r="B21" s="125">
        <v>9069.1153394699995</v>
      </c>
      <c r="C21" s="125">
        <v>222.23400810000001</v>
      </c>
      <c r="D21" s="125">
        <v>3.027262E-2</v>
      </c>
      <c r="E21" s="125">
        <v>222.20373548000001</v>
      </c>
      <c r="F21" s="125">
        <v>0</v>
      </c>
      <c r="G21" s="125">
        <v>0</v>
      </c>
      <c r="H21" s="125">
        <v>0</v>
      </c>
      <c r="I21" s="125">
        <v>4630.7141484900003</v>
      </c>
      <c r="J21" s="125">
        <v>482.02586460999999</v>
      </c>
      <c r="K21" s="125">
        <v>4148.6882838800002</v>
      </c>
      <c r="L21" s="125">
        <v>4216.1671828799999</v>
      </c>
      <c r="M21" s="125">
        <v>4216.1404431499996</v>
      </c>
      <c r="N21" s="125">
        <v>2.673973E-2</v>
      </c>
      <c r="O21" s="125">
        <v>11.98455</v>
      </c>
      <c r="P21" s="125">
        <v>5.0549000000000004E-4</v>
      </c>
      <c r="Q21" s="125"/>
      <c r="R21" s="125"/>
      <c r="S21" s="125"/>
    </row>
    <row r="22" spans="1:19" hidden="1" outlineLevel="1">
      <c r="A22" s="8">
        <v>40878</v>
      </c>
      <c r="B22" s="125">
        <v>8605.0972685100005</v>
      </c>
      <c r="C22" s="125">
        <v>206.83445323000001</v>
      </c>
      <c r="D22" s="125">
        <v>2.9076390000000001E-2</v>
      </c>
      <c r="E22" s="125">
        <v>206.80537684000001</v>
      </c>
      <c r="F22" s="125">
        <v>0</v>
      </c>
      <c r="G22" s="125">
        <v>0</v>
      </c>
      <c r="H22" s="125">
        <v>0</v>
      </c>
      <c r="I22" s="125">
        <v>4268.2580180300001</v>
      </c>
      <c r="J22" s="125">
        <v>478.31015891999999</v>
      </c>
      <c r="K22" s="125">
        <v>3789.9478591100001</v>
      </c>
      <c r="L22" s="125">
        <v>4130.0047972499997</v>
      </c>
      <c r="M22" s="125">
        <v>4129.9777392899996</v>
      </c>
      <c r="N22" s="125">
        <v>2.7057959999999999E-2</v>
      </c>
      <c r="O22" s="125">
        <v>0</v>
      </c>
      <c r="P22" s="125">
        <v>5.4847999999999995E-4</v>
      </c>
      <c r="Q22" s="125"/>
      <c r="R22" s="125"/>
      <c r="S22" s="125"/>
    </row>
    <row r="23" spans="1:19" hidden="1" outlineLevel="1">
      <c r="A23" s="8">
        <v>40909</v>
      </c>
      <c r="B23" s="125">
        <v>8526.5291293499995</v>
      </c>
      <c r="C23" s="125">
        <v>205.35452831999999</v>
      </c>
      <c r="D23" s="125">
        <v>2.786566E-2</v>
      </c>
      <c r="E23" s="125">
        <v>205.32666266000001</v>
      </c>
      <c r="F23" s="125">
        <v>0</v>
      </c>
      <c r="G23" s="125">
        <v>0</v>
      </c>
      <c r="H23" s="125">
        <v>0</v>
      </c>
      <c r="I23" s="125">
        <v>4214.2682744699996</v>
      </c>
      <c r="J23" s="125">
        <v>75.288632289999995</v>
      </c>
      <c r="K23" s="125">
        <v>4138.9796421800002</v>
      </c>
      <c r="L23" s="125">
        <v>4106.9063265599998</v>
      </c>
      <c r="M23" s="125">
        <v>4106.8903189900002</v>
      </c>
      <c r="N23" s="125">
        <v>1.6007569999999999E-2</v>
      </c>
      <c r="O23" s="125">
        <v>20.00169399</v>
      </c>
      <c r="P23" s="125">
        <v>5.0350999999999998E-4</v>
      </c>
      <c r="Q23" s="125"/>
      <c r="R23" s="125"/>
      <c r="S23" s="125"/>
    </row>
    <row r="24" spans="1:19" hidden="1" outlineLevel="1">
      <c r="A24" s="8">
        <v>40940</v>
      </c>
      <c r="B24" s="125">
        <v>8266.1567507500004</v>
      </c>
      <c r="C24" s="125">
        <v>205.38094938</v>
      </c>
      <c r="D24" s="125">
        <v>2.6628240000000001E-2</v>
      </c>
      <c r="E24" s="125">
        <v>205.35432114</v>
      </c>
      <c r="F24" s="125">
        <v>0</v>
      </c>
      <c r="G24" s="125">
        <v>0</v>
      </c>
      <c r="H24" s="125">
        <v>0</v>
      </c>
      <c r="I24" s="125">
        <v>3974.6843243100002</v>
      </c>
      <c r="J24" s="125">
        <v>89.473101080000006</v>
      </c>
      <c r="K24" s="125">
        <v>3885.2112232300001</v>
      </c>
      <c r="L24" s="125">
        <v>4086.0914770600002</v>
      </c>
      <c r="M24" s="125">
        <v>4086.0345961200001</v>
      </c>
      <c r="N24" s="125">
        <v>5.6880939999999998E-2</v>
      </c>
      <c r="O24" s="125">
        <v>24.96758333</v>
      </c>
      <c r="P24" s="125">
        <v>6.2089000000000003E-4</v>
      </c>
      <c r="Q24" s="125"/>
      <c r="R24" s="125"/>
      <c r="S24" s="125"/>
    </row>
    <row r="25" spans="1:19" hidden="1" outlineLevel="1">
      <c r="A25" s="8">
        <v>40969</v>
      </c>
      <c r="B25" s="125">
        <v>8178.3554436200002</v>
      </c>
      <c r="C25" s="125">
        <v>214.56374869000001</v>
      </c>
      <c r="D25" s="125">
        <v>2.5441289999999998E-2</v>
      </c>
      <c r="E25" s="125">
        <v>214.53830740000001</v>
      </c>
      <c r="F25" s="125">
        <v>0</v>
      </c>
      <c r="G25" s="125">
        <v>0</v>
      </c>
      <c r="H25" s="125">
        <v>0</v>
      </c>
      <c r="I25" s="125">
        <v>3959.50766256</v>
      </c>
      <c r="J25" s="125">
        <v>87.99546531</v>
      </c>
      <c r="K25" s="125">
        <v>3871.5121972500001</v>
      </c>
      <c r="L25" s="125">
        <v>4004.2840323700002</v>
      </c>
      <c r="M25" s="125">
        <v>4004.24289236</v>
      </c>
      <c r="N25" s="125">
        <v>4.1140009999999998E-2</v>
      </c>
      <c r="O25" s="125">
        <v>23.4227548</v>
      </c>
      <c r="P25" s="125">
        <v>7.3747400000000003E-3</v>
      </c>
      <c r="Q25" s="125"/>
      <c r="R25" s="125"/>
      <c r="S25" s="125"/>
    </row>
    <row r="26" spans="1:19" hidden="1" outlineLevel="1">
      <c r="A26" s="8">
        <v>41000</v>
      </c>
      <c r="B26" s="125">
        <v>8143.3021106799997</v>
      </c>
      <c r="C26" s="125">
        <v>209.88216204</v>
      </c>
      <c r="D26" s="125">
        <v>2.4219540000000001E-2</v>
      </c>
      <c r="E26" s="125">
        <v>209.85794250000001</v>
      </c>
      <c r="F26" s="125">
        <v>0</v>
      </c>
      <c r="G26" s="125">
        <v>0</v>
      </c>
      <c r="H26" s="125">
        <v>0</v>
      </c>
      <c r="I26" s="125">
        <v>3956.45317763</v>
      </c>
      <c r="J26" s="125">
        <v>87.88247819</v>
      </c>
      <c r="K26" s="125">
        <v>3868.5706994400002</v>
      </c>
      <c r="L26" s="125">
        <v>3976.9667710099998</v>
      </c>
      <c r="M26" s="125">
        <v>3976.8887223800002</v>
      </c>
      <c r="N26" s="125">
        <v>7.8048629999999994E-2</v>
      </c>
      <c r="O26" s="125">
        <v>19.17576</v>
      </c>
      <c r="P26" s="125">
        <v>8.2000600000000003E-3</v>
      </c>
      <c r="Q26" s="125"/>
      <c r="R26" s="125"/>
      <c r="S26" s="125"/>
    </row>
    <row r="27" spans="1:19" hidden="1" outlineLevel="1">
      <c r="A27" s="8">
        <v>41030</v>
      </c>
      <c r="B27" s="125">
        <v>8136.6057499600001</v>
      </c>
      <c r="C27" s="125">
        <v>208.88287622999999</v>
      </c>
      <c r="D27" s="125">
        <v>2.3025049999999998E-2</v>
      </c>
      <c r="E27" s="125">
        <v>208.85985117999999</v>
      </c>
      <c r="F27" s="125">
        <v>0</v>
      </c>
      <c r="G27" s="125">
        <v>0</v>
      </c>
      <c r="H27" s="125">
        <v>0</v>
      </c>
      <c r="I27" s="125">
        <v>3906.6987025100002</v>
      </c>
      <c r="J27" s="125">
        <v>88.401209280000003</v>
      </c>
      <c r="K27" s="125">
        <v>3818.2974932299999</v>
      </c>
      <c r="L27" s="125">
        <v>4021.02417122</v>
      </c>
      <c r="M27" s="125">
        <v>4020.9126368699999</v>
      </c>
      <c r="N27" s="125">
        <v>0.11153435</v>
      </c>
      <c r="O27" s="125">
        <v>6.3940000000000001</v>
      </c>
      <c r="P27" s="125">
        <v>9.25138E-3</v>
      </c>
      <c r="Q27" s="125"/>
      <c r="R27" s="125"/>
      <c r="S27" s="125"/>
    </row>
    <row r="28" spans="1:19" hidden="1" outlineLevel="1">
      <c r="A28" s="8">
        <v>41061</v>
      </c>
      <c r="B28" s="125">
        <v>7827.3088839299999</v>
      </c>
      <c r="C28" s="125">
        <v>212.58614892</v>
      </c>
      <c r="D28" s="125">
        <v>2.1797489999999999E-2</v>
      </c>
      <c r="E28" s="125">
        <v>212.56435142999999</v>
      </c>
      <c r="F28" s="125">
        <v>0</v>
      </c>
      <c r="G28" s="125">
        <v>0</v>
      </c>
      <c r="H28" s="125">
        <v>0</v>
      </c>
      <c r="I28" s="125">
        <v>3622.6519413400001</v>
      </c>
      <c r="J28" s="125">
        <v>88.869510009999999</v>
      </c>
      <c r="K28" s="125">
        <v>3533.7824313299998</v>
      </c>
      <c r="L28" s="125">
        <v>3992.0707936700001</v>
      </c>
      <c r="M28" s="125">
        <v>3991.93707589</v>
      </c>
      <c r="N28" s="125">
        <v>0.13371778000000001</v>
      </c>
      <c r="O28" s="125">
        <v>7.9924999999999997</v>
      </c>
      <c r="P28" s="125">
        <v>7.92759E-3</v>
      </c>
      <c r="Q28" s="125"/>
      <c r="R28" s="125"/>
      <c r="S28" s="125"/>
    </row>
    <row r="29" spans="1:19" hidden="1" outlineLevel="1">
      <c r="A29" s="8">
        <v>41091</v>
      </c>
      <c r="B29" s="125">
        <v>7870.3257194199996</v>
      </c>
      <c r="C29" s="125">
        <v>211.50134904000001</v>
      </c>
      <c r="D29" s="125">
        <v>2.0596039999999999E-2</v>
      </c>
      <c r="E29" s="125">
        <v>211.48075299999999</v>
      </c>
      <c r="F29" s="125">
        <v>0</v>
      </c>
      <c r="G29" s="125">
        <v>0</v>
      </c>
      <c r="H29" s="125">
        <v>0</v>
      </c>
      <c r="I29" s="125">
        <v>3653.8766662899998</v>
      </c>
      <c r="J29" s="125">
        <v>89.751576009999994</v>
      </c>
      <c r="K29" s="125">
        <v>3564.1250902800002</v>
      </c>
      <c r="L29" s="125">
        <v>4004.9477040900001</v>
      </c>
      <c r="M29" s="125">
        <v>4004.8847366099999</v>
      </c>
      <c r="N29" s="125">
        <v>6.2967480000000006E-2</v>
      </c>
      <c r="O29" s="125">
        <v>7.9924999999999997</v>
      </c>
      <c r="P29" s="125">
        <v>7.1180100000000001E-3</v>
      </c>
      <c r="Q29" s="125"/>
      <c r="R29" s="125"/>
      <c r="S29" s="125"/>
    </row>
    <row r="30" spans="1:19" hidden="1" outlineLevel="1">
      <c r="A30" s="8">
        <v>41122</v>
      </c>
      <c r="B30" s="125">
        <v>7848.0744619699999</v>
      </c>
      <c r="C30" s="125">
        <v>212.59492847000001</v>
      </c>
      <c r="D30" s="125">
        <v>1.9387850000000002E-2</v>
      </c>
      <c r="E30" s="125">
        <v>212.57554062</v>
      </c>
      <c r="F30" s="125">
        <v>0</v>
      </c>
      <c r="G30" s="125">
        <v>0</v>
      </c>
      <c r="H30" s="125">
        <v>0</v>
      </c>
      <c r="I30" s="125">
        <v>3600.6091740900001</v>
      </c>
      <c r="J30" s="125">
        <v>88.838728750000001</v>
      </c>
      <c r="K30" s="125">
        <v>3511.7704453400002</v>
      </c>
      <c r="L30" s="125">
        <v>4034.8703594100002</v>
      </c>
      <c r="M30" s="125">
        <v>4034.83056102</v>
      </c>
      <c r="N30" s="125">
        <v>3.9798390000000003E-2</v>
      </c>
      <c r="O30" s="125">
        <v>7.9924999999999997</v>
      </c>
      <c r="P30" s="125">
        <v>6.14651E-3</v>
      </c>
      <c r="Q30" s="125"/>
      <c r="R30" s="125"/>
      <c r="S30" s="125"/>
    </row>
    <row r="31" spans="1:19" hidden="1" outlineLevel="1">
      <c r="A31" s="8">
        <v>41153</v>
      </c>
      <c r="B31" s="125">
        <v>7932.7191622999999</v>
      </c>
      <c r="C31" s="125">
        <v>214.59617127999999</v>
      </c>
      <c r="D31" s="125">
        <v>1.8180169999999999E-2</v>
      </c>
      <c r="E31" s="125">
        <v>214.57799111</v>
      </c>
      <c r="F31" s="125">
        <v>0</v>
      </c>
      <c r="G31" s="125">
        <v>0</v>
      </c>
      <c r="H31" s="125">
        <v>0</v>
      </c>
      <c r="I31" s="125">
        <v>3707.0304737199999</v>
      </c>
      <c r="J31" s="125">
        <v>88.048152110000004</v>
      </c>
      <c r="K31" s="125">
        <v>3618.9823216099999</v>
      </c>
      <c r="L31" s="125">
        <v>4011.0925173000001</v>
      </c>
      <c r="M31" s="125">
        <v>4011.0370972400001</v>
      </c>
      <c r="N31" s="125">
        <v>5.542006E-2</v>
      </c>
      <c r="O31" s="125">
        <v>0</v>
      </c>
      <c r="P31" s="125">
        <v>4.3887800000000001E-3</v>
      </c>
      <c r="Q31" s="125"/>
      <c r="R31" s="125"/>
      <c r="S31" s="125"/>
    </row>
    <row r="32" spans="1:19" hidden="1" outlineLevel="1">
      <c r="A32" s="8">
        <v>41183</v>
      </c>
      <c r="B32" s="125">
        <v>7957.53352541</v>
      </c>
      <c r="C32" s="125">
        <v>213.99560269</v>
      </c>
      <c r="D32" s="125">
        <v>1.6990189999999999E-2</v>
      </c>
      <c r="E32" s="125">
        <v>213.9786125</v>
      </c>
      <c r="F32" s="125">
        <v>0</v>
      </c>
      <c r="G32" s="125">
        <v>0</v>
      </c>
      <c r="H32" s="125">
        <v>0</v>
      </c>
      <c r="I32" s="125">
        <v>3720.8964115899998</v>
      </c>
      <c r="J32" s="125">
        <v>88.569638639999994</v>
      </c>
      <c r="K32" s="125">
        <v>3632.3267729499998</v>
      </c>
      <c r="L32" s="125">
        <v>4022.6415111299998</v>
      </c>
      <c r="M32" s="125">
        <v>4022.6301107600002</v>
      </c>
      <c r="N32" s="125">
        <v>1.140037E-2</v>
      </c>
      <c r="O32" s="125">
        <v>0</v>
      </c>
      <c r="P32" s="125">
        <v>4.29007E-3</v>
      </c>
      <c r="Q32" s="125"/>
      <c r="R32" s="125"/>
      <c r="S32" s="125"/>
    </row>
    <row r="33" spans="1:19" hidden="1" outlineLevel="1">
      <c r="A33" s="8">
        <v>41214</v>
      </c>
      <c r="B33" s="125">
        <v>8003.0917686399998</v>
      </c>
      <c r="C33" s="125">
        <v>213.42019848999999</v>
      </c>
      <c r="D33" s="125">
        <v>1.5785179999999999E-2</v>
      </c>
      <c r="E33" s="125">
        <v>213.40441331</v>
      </c>
      <c r="F33" s="125">
        <v>0</v>
      </c>
      <c r="G33" s="125">
        <v>0</v>
      </c>
      <c r="H33" s="125">
        <v>0</v>
      </c>
      <c r="I33" s="125">
        <v>3764.3760413199998</v>
      </c>
      <c r="J33" s="125">
        <v>90.238740849999999</v>
      </c>
      <c r="K33" s="125">
        <v>3674.1373004699999</v>
      </c>
      <c r="L33" s="125">
        <v>4025.29552883</v>
      </c>
      <c r="M33" s="125">
        <v>4025.2905373499998</v>
      </c>
      <c r="N33" s="125">
        <v>4.9914800000000004E-3</v>
      </c>
      <c r="O33" s="125">
        <v>4.7957999999999998</v>
      </c>
      <c r="P33" s="125">
        <v>5.9351200000000003E-3</v>
      </c>
      <c r="Q33" s="125"/>
      <c r="R33" s="125"/>
      <c r="S33" s="125"/>
    </row>
    <row r="34" spans="1:19" hidden="1" outlineLevel="1">
      <c r="A34" s="8">
        <v>41244</v>
      </c>
      <c r="B34" s="125">
        <v>7954.80061621</v>
      </c>
      <c r="C34" s="125">
        <v>217.45251883</v>
      </c>
      <c r="D34" s="125">
        <v>2.0189351200000001</v>
      </c>
      <c r="E34" s="125">
        <v>215.43358370999999</v>
      </c>
      <c r="F34" s="125">
        <v>0</v>
      </c>
      <c r="G34" s="125">
        <v>0</v>
      </c>
      <c r="H34" s="125">
        <v>0</v>
      </c>
      <c r="I34" s="125">
        <v>3742.28933899</v>
      </c>
      <c r="J34" s="125">
        <v>90.078232490000005</v>
      </c>
      <c r="K34" s="125">
        <v>3652.2111064999999</v>
      </c>
      <c r="L34" s="125">
        <v>3995.0587583900001</v>
      </c>
      <c r="M34" s="125">
        <v>3995.0586970300001</v>
      </c>
      <c r="N34" s="125">
        <v>6.1359999999999995E-5</v>
      </c>
      <c r="O34" s="125">
        <v>0</v>
      </c>
      <c r="P34" s="125">
        <v>4.9524E-3</v>
      </c>
      <c r="Q34" s="125"/>
      <c r="R34" s="125"/>
      <c r="S34" s="125"/>
    </row>
    <row r="35" spans="1:19" hidden="1" outlineLevel="1">
      <c r="A35" s="8">
        <v>41275</v>
      </c>
      <c r="B35" s="125">
        <v>7885.5992834099998</v>
      </c>
      <c r="C35" s="125">
        <v>214.41924675000001</v>
      </c>
      <c r="D35" s="125">
        <v>1.340069E-2</v>
      </c>
      <c r="E35" s="125">
        <v>214.40584605999999</v>
      </c>
      <c r="F35" s="125">
        <v>4.7605599999999996E-3</v>
      </c>
      <c r="G35" s="125">
        <v>4.7605599999999996E-3</v>
      </c>
      <c r="H35" s="125">
        <v>0</v>
      </c>
      <c r="I35" s="125">
        <v>3676.8813792999999</v>
      </c>
      <c r="J35" s="125">
        <v>89.039991860000001</v>
      </c>
      <c r="K35" s="125">
        <v>3587.8413874399998</v>
      </c>
      <c r="L35" s="125">
        <v>3994.2938967999999</v>
      </c>
      <c r="M35" s="125">
        <v>3994.1984248499998</v>
      </c>
      <c r="N35" s="125">
        <v>9.547195E-2</v>
      </c>
      <c r="O35" s="125">
        <v>0</v>
      </c>
      <c r="P35" s="125">
        <v>4.1450799999999998E-3</v>
      </c>
      <c r="Q35" s="125"/>
      <c r="R35" s="125"/>
      <c r="S35" s="125"/>
    </row>
    <row r="36" spans="1:19" hidden="1" outlineLevel="1">
      <c r="A36" s="8">
        <v>41306</v>
      </c>
      <c r="B36" s="125">
        <v>7799.8454147900002</v>
      </c>
      <c r="C36" s="125">
        <v>212.45400896000001</v>
      </c>
      <c r="D36" s="125">
        <v>1.2189739999999999E-2</v>
      </c>
      <c r="E36" s="125">
        <v>212.44181922000001</v>
      </c>
      <c r="F36" s="125">
        <v>1.5813699999999999E-3</v>
      </c>
      <c r="G36" s="125">
        <v>1.5813699999999999E-3</v>
      </c>
      <c r="H36" s="125">
        <v>0</v>
      </c>
      <c r="I36" s="125">
        <v>3612.7345131699999</v>
      </c>
      <c r="J36" s="125">
        <v>87.314270840000006</v>
      </c>
      <c r="K36" s="125">
        <v>3525.4202423299998</v>
      </c>
      <c r="L36" s="125">
        <v>3974.6553112900001</v>
      </c>
      <c r="M36" s="125">
        <v>3974.5349870499999</v>
      </c>
      <c r="N36" s="125">
        <v>0.12032424</v>
      </c>
      <c r="O36" s="125">
        <v>0</v>
      </c>
      <c r="P36" s="125">
        <v>6.8391000000000003E-4</v>
      </c>
      <c r="Q36" s="125"/>
      <c r="R36" s="125"/>
      <c r="S36" s="125"/>
    </row>
    <row r="37" spans="1:19" hidden="1" outlineLevel="1">
      <c r="A37" s="8">
        <v>41334</v>
      </c>
      <c r="B37" s="125">
        <v>7910.2927754800003</v>
      </c>
      <c r="C37" s="125">
        <v>212.42672633000001</v>
      </c>
      <c r="D37" s="125">
        <v>2.01514375</v>
      </c>
      <c r="E37" s="125">
        <v>210.41158257999999</v>
      </c>
      <c r="F37" s="125">
        <v>2.6895700000000001E-3</v>
      </c>
      <c r="G37" s="125">
        <v>2.6895700000000001E-3</v>
      </c>
      <c r="H37" s="125">
        <v>0</v>
      </c>
      <c r="I37" s="125">
        <v>3700.89837898</v>
      </c>
      <c r="J37" s="125">
        <v>85.589731060000005</v>
      </c>
      <c r="K37" s="125">
        <v>3615.3086479200001</v>
      </c>
      <c r="L37" s="125">
        <v>3996.9649806000002</v>
      </c>
      <c r="M37" s="125">
        <v>3996.92445851</v>
      </c>
      <c r="N37" s="125">
        <v>4.0522089999999997E-2</v>
      </c>
      <c r="O37" s="125">
        <v>0</v>
      </c>
      <c r="P37" s="125">
        <v>7.2659999999999999E-4</v>
      </c>
      <c r="Q37" s="125"/>
      <c r="R37" s="125"/>
      <c r="S37" s="125"/>
    </row>
    <row r="38" spans="1:19" hidden="1" outlineLevel="1">
      <c r="A38" s="8">
        <v>41365</v>
      </c>
      <c r="B38" s="125">
        <v>7816.1007634799998</v>
      </c>
      <c r="C38" s="125">
        <v>196.34220497999999</v>
      </c>
      <c r="D38" s="125">
        <v>9.8119499999999998E-3</v>
      </c>
      <c r="E38" s="125">
        <v>196.33239302999999</v>
      </c>
      <c r="F38" s="125">
        <v>0.80343913</v>
      </c>
      <c r="G38" s="125">
        <v>0.80343913</v>
      </c>
      <c r="H38" s="125">
        <v>0</v>
      </c>
      <c r="I38" s="125">
        <v>3554.4488873599998</v>
      </c>
      <c r="J38" s="125">
        <v>86.382555679999996</v>
      </c>
      <c r="K38" s="125">
        <v>3468.0663316800001</v>
      </c>
      <c r="L38" s="125">
        <v>4064.5062320100001</v>
      </c>
      <c r="M38" s="125">
        <v>4064.4344375999999</v>
      </c>
      <c r="N38" s="125">
        <v>7.1794410000000003E-2</v>
      </c>
      <c r="O38" s="125">
        <v>0</v>
      </c>
      <c r="P38" s="125">
        <v>7.7145000000000002E-4</v>
      </c>
      <c r="Q38" s="125"/>
      <c r="R38" s="125"/>
      <c r="S38" s="125"/>
    </row>
    <row r="39" spans="1:19" hidden="1" outlineLevel="1">
      <c r="A39" s="8">
        <v>41395</v>
      </c>
      <c r="B39" s="125">
        <v>7812.9845983799996</v>
      </c>
      <c r="C39" s="125">
        <v>198.28677246000001</v>
      </c>
      <c r="D39" s="125">
        <v>8.6274300000000002E-3</v>
      </c>
      <c r="E39" s="125">
        <v>198.27814502999999</v>
      </c>
      <c r="F39" s="125">
        <v>8.5757799999999999E-3</v>
      </c>
      <c r="G39" s="125">
        <v>8.5757799999999999E-3</v>
      </c>
      <c r="H39" s="125">
        <v>0</v>
      </c>
      <c r="I39" s="125">
        <v>3529.88055459</v>
      </c>
      <c r="J39" s="125">
        <v>86.550995830000005</v>
      </c>
      <c r="K39" s="125">
        <v>3443.3295587600001</v>
      </c>
      <c r="L39" s="125">
        <v>4084.8086955499998</v>
      </c>
      <c r="M39" s="125">
        <v>4084.7275657700002</v>
      </c>
      <c r="N39" s="125">
        <v>8.1129779999999999E-2</v>
      </c>
      <c r="O39" s="125">
        <v>0</v>
      </c>
      <c r="P39" s="125">
        <v>8.2892000000000003E-4</v>
      </c>
      <c r="Q39" s="125"/>
      <c r="R39" s="125"/>
      <c r="S39" s="125"/>
    </row>
    <row r="40" spans="1:19" hidden="1" outlineLevel="1">
      <c r="A40" s="8">
        <v>41426</v>
      </c>
      <c r="B40" s="125">
        <v>7863.5638288</v>
      </c>
      <c r="C40" s="125">
        <v>196.30745820000001</v>
      </c>
      <c r="D40" s="125">
        <v>2.0115692200000002</v>
      </c>
      <c r="E40" s="125">
        <v>194.29588898</v>
      </c>
      <c r="F40" s="125">
        <v>2.0711200000000001E-3</v>
      </c>
      <c r="G40" s="125">
        <v>2.0711200000000001E-3</v>
      </c>
      <c r="H40" s="125">
        <v>0</v>
      </c>
      <c r="I40" s="125">
        <v>3614.76001051</v>
      </c>
      <c r="J40" s="125">
        <v>86.008443110000002</v>
      </c>
      <c r="K40" s="125">
        <v>3528.7515674000001</v>
      </c>
      <c r="L40" s="125">
        <v>4052.4942889700001</v>
      </c>
      <c r="M40" s="125">
        <v>4052.3875283900002</v>
      </c>
      <c r="N40" s="125">
        <v>0.10676057999999999</v>
      </c>
      <c r="O40" s="125">
        <v>0</v>
      </c>
      <c r="P40" s="125">
        <v>8.8289E-4</v>
      </c>
      <c r="Q40" s="125"/>
      <c r="R40" s="125"/>
      <c r="S40" s="125"/>
    </row>
    <row r="41" spans="1:19" hidden="1" outlineLevel="1">
      <c r="A41" s="8">
        <v>41456</v>
      </c>
      <c r="B41" s="125">
        <v>7961.0762487000002</v>
      </c>
      <c r="C41" s="125">
        <v>193.81124933999999</v>
      </c>
      <c r="D41" s="125">
        <v>6.2586400000000002E-3</v>
      </c>
      <c r="E41" s="125">
        <v>193.80499069999999</v>
      </c>
      <c r="F41" s="125">
        <v>1.302885E-2</v>
      </c>
      <c r="G41" s="125">
        <v>0</v>
      </c>
      <c r="H41" s="125">
        <v>1.302885E-2</v>
      </c>
      <c r="I41" s="125">
        <v>3655.7521874499998</v>
      </c>
      <c r="J41" s="125">
        <v>84.284996030000002</v>
      </c>
      <c r="K41" s="125">
        <v>3571.4671914199998</v>
      </c>
      <c r="L41" s="125">
        <v>4111.4997830599996</v>
      </c>
      <c r="M41" s="125">
        <v>4111.3639796099997</v>
      </c>
      <c r="N41" s="125">
        <v>0.13580344999999999</v>
      </c>
      <c r="O41" s="125">
        <v>0</v>
      </c>
      <c r="P41" s="125">
        <v>9.7471999999999999E-4</v>
      </c>
      <c r="Q41" s="125"/>
      <c r="R41" s="125"/>
      <c r="S41" s="125"/>
    </row>
    <row r="42" spans="1:19" hidden="1" outlineLevel="1">
      <c r="A42" s="8">
        <v>41487</v>
      </c>
      <c r="B42" s="125">
        <v>8052.9118732999996</v>
      </c>
      <c r="C42" s="125">
        <v>190.4038812</v>
      </c>
      <c r="D42" s="125">
        <v>5.09203E-3</v>
      </c>
      <c r="E42" s="125">
        <v>190.39878916999999</v>
      </c>
      <c r="F42" s="125">
        <v>4.466378E-2</v>
      </c>
      <c r="G42" s="125">
        <v>5.6289599999999997E-3</v>
      </c>
      <c r="H42" s="125">
        <v>3.9034819999999998E-2</v>
      </c>
      <c r="I42" s="125">
        <v>3665.7591506399999</v>
      </c>
      <c r="J42" s="125">
        <v>83.58315734</v>
      </c>
      <c r="K42" s="125">
        <v>3582.1759932999998</v>
      </c>
      <c r="L42" s="125">
        <v>4196.7041776799997</v>
      </c>
      <c r="M42" s="125">
        <v>4196.53165386</v>
      </c>
      <c r="N42" s="125">
        <v>0.17252381999999999</v>
      </c>
      <c r="O42" s="125">
        <v>0</v>
      </c>
      <c r="P42" s="125">
        <v>1.2530200000000001E-3</v>
      </c>
      <c r="Q42" s="125"/>
      <c r="R42" s="125"/>
      <c r="S42" s="125"/>
    </row>
    <row r="43" spans="1:19" hidden="1" outlineLevel="1">
      <c r="A43" s="8">
        <v>41518</v>
      </c>
      <c r="B43" s="125">
        <v>7795.0724424</v>
      </c>
      <c r="C43" s="125">
        <v>7.6767566299999999</v>
      </c>
      <c r="D43" s="125">
        <v>1.5044444100000001</v>
      </c>
      <c r="E43" s="125">
        <v>6.1723122200000002</v>
      </c>
      <c r="F43" s="125">
        <v>1.9666300000000001E-2</v>
      </c>
      <c r="G43" s="125">
        <v>4.96482E-3</v>
      </c>
      <c r="H43" s="125">
        <v>1.4701479999999999E-2</v>
      </c>
      <c r="I43" s="125">
        <v>3543.2591605299999</v>
      </c>
      <c r="J43" s="125">
        <v>83.223781189999997</v>
      </c>
      <c r="K43" s="125">
        <v>3460.03537934</v>
      </c>
      <c r="L43" s="125">
        <v>4244.1168589400004</v>
      </c>
      <c r="M43" s="125">
        <v>4243.9026317099997</v>
      </c>
      <c r="N43" s="125">
        <v>0.21422722999999999</v>
      </c>
      <c r="O43" s="125">
        <v>0</v>
      </c>
      <c r="P43" s="125">
        <v>1.0875800000000001E-3</v>
      </c>
      <c r="Q43" s="125"/>
      <c r="R43" s="125"/>
      <c r="S43" s="125"/>
    </row>
    <row r="44" spans="1:19" hidden="1" outlineLevel="1">
      <c r="A44" s="8">
        <v>41548</v>
      </c>
      <c r="B44" s="125">
        <v>7906.4520756700003</v>
      </c>
      <c r="C44" s="125">
        <v>7.5146424300000003</v>
      </c>
      <c r="D44" s="125">
        <v>2.6924399999999999E-3</v>
      </c>
      <c r="E44" s="125">
        <v>7.5119499899999997</v>
      </c>
      <c r="F44" s="125">
        <v>0.99090007000000002</v>
      </c>
      <c r="G44" s="125">
        <v>0.99090007000000002</v>
      </c>
      <c r="H44" s="125">
        <v>0</v>
      </c>
      <c r="I44" s="125">
        <v>3622.7836245899998</v>
      </c>
      <c r="J44" s="125">
        <v>83.742856880000005</v>
      </c>
      <c r="K44" s="125">
        <v>3539.0407677100002</v>
      </c>
      <c r="L44" s="125">
        <v>4275.1629085799996</v>
      </c>
      <c r="M44" s="125">
        <v>4274.9170679500003</v>
      </c>
      <c r="N44" s="125">
        <v>0.24584063</v>
      </c>
      <c r="O44" s="125">
        <v>0</v>
      </c>
      <c r="P44" s="125">
        <v>1.1972599999999999E-3</v>
      </c>
      <c r="Q44" s="125"/>
      <c r="R44" s="125"/>
      <c r="S44" s="125"/>
    </row>
    <row r="45" spans="1:19" hidden="1" outlineLevel="1">
      <c r="A45" s="8">
        <v>41579</v>
      </c>
      <c r="B45" s="125">
        <v>7798.7619224</v>
      </c>
      <c r="C45" s="125">
        <v>12.866136790000001</v>
      </c>
      <c r="D45" s="125">
        <v>0.81357360000000001</v>
      </c>
      <c r="E45" s="125">
        <v>12.052563190000001</v>
      </c>
      <c r="F45" s="125">
        <v>0.92212826000000003</v>
      </c>
      <c r="G45" s="125">
        <v>0.92205853999999998</v>
      </c>
      <c r="H45" s="125">
        <v>6.9720000000000003E-5</v>
      </c>
      <c r="I45" s="125">
        <v>3600.7397425300001</v>
      </c>
      <c r="J45" s="125">
        <v>88.519358870000005</v>
      </c>
      <c r="K45" s="125">
        <v>3512.2203836600002</v>
      </c>
      <c r="L45" s="125">
        <v>4184.2339148199999</v>
      </c>
      <c r="M45" s="125">
        <v>4183.9342565899997</v>
      </c>
      <c r="N45" s="125">
        <v>0.29965823000000003</v>
      </c>
      <c r="O45" s="125">
        <v>0</v>
      </c>
      <c r="P45" s="125">
        <v>1.48106E-3</v>
      </c>
      <c r="Q45" s="125"/>
      <c r="R45" s="125"/>
      <c r="S45" s="125"/>
    </row>
    <row r="46" spans="1:19" hidden="1" outlineLevel="1">
      <c r="A46" s="8">
        <v>41609</v>
      </c>
      <c r="B46" s="125">
        <v>7714.7963289600002</v>
      </c>
      <c r="C46" s="125">
        <v>12.705511019999999</v>
      </c>
      <c r="D46" s="125">
        <v>0.65187830000000002</v>
      </c>
      <c r="E46" s="125">
        <v>12.05363272</v>
      </c>
      <c r="F46" s="125">
        <v>0.86146244000000005</v>
      </c>
      <c r="G46" s="125">
        <v>0.83123824999999996</v>
      </c>
      <c r="H46" s="125">
        <v>3.0224190000000001E-2</v>
      </c>
      <c r="I46" s="125">
        <v>3558.8505090399999</v>
      </c>
      <c r="J46" s="125">
        <v>87.410477360000002</v>
      </c>
      <c r="K46" s="125">
        <v>3471.4400316800002</v>
      </c>
      <c r="L46" s="125">
        <v>4142.3788464600002</v>
      </c>
      <c r="M46" s="125">
        <v>4141.5685009500003</v>
      </c>
      <c r="N46" s="125">
        <v>0.81034550999999999</v>
      </c>
      <c r="O46" s="125">
        <v>0</v>
      </c>
      <c r="P46" s="125">
        <v>1.50235E-3</v>
      </c>
      <c r="Q46" s="125"/>
      <c r="R46" s="125"/>
      <c r="S46" s="125"/>
    </row>
    <row r="47" spans="1:19" hidden="1" outlineLevel="1">
      <c r="A47" s="8">
        <v>41640</v>
      </c>
      <c r="B47" s="125">
        <v>7694.7211228300002</v>
      </c>
      <c r="C47" s="125">
        <v>12.71572054</v>
      </c>
      <c r="D47" s="125">
        <v>0.65193997999999997</v>
      </c>
      <c r="E47" s="125">
        <v>12.06378056</v>
      </c>
      <c r="F47" s="125">
        <v>0.76387269000000002</v>
      </c>
      <c r="G47" s="125">
        <v>0.76376867999999998</v>
      </c>
      <c r="H47" s="125">
        <v>1.0401E-4</v>
      </c>
      <c r="I47" s="125">
        <v>3529.9616276000002</v>
      </c>
      <c r="J47" s="125">
        <v>91.378998519999996</v>
      </c>
      <c r="K47" s="125">
        <v>3438.5826290800001</v>
      </c>
      <c r="L47" s="125">
        <v>4151.2799020000002</v>
      </c>
      <c r="M47" s="125">
        <v>4150.60546995</v>
      </c>
      <c r="N47" s="125">
        <v>0.67443204999999995</v>
      </c>
      <c r="O47" s="125">
        <v>0</v>
      </c>
      <c r="P47" s="125">
        <v>1.29802E-3</v>
      </c>
      <c r="Q47" s="125"/>
      <c r="R47" s="125"/>
      <c r="S47" s="125"/>
    </row>
    <row r="48" spans="1:19" hidden="1" outlineLevel="1">
      <c r="A48" s="8">
        <v>41671</v>
      </c>
      <c r="B48" s="125">
        <v>8274.6829495099992</v>
      </c>
      <c r="C48" s="125">
        <v>12.72453722</v>
      </c>
      <c r="D48" s="125">
        <v>0.65200095999999996</v>
      </c>
      <c r="E48" s="125">
        <v>12.07253626</v>
      </c>
      <c r="F48" s="125">
        <v>0.66671338999999996</v>
      </c>
      <c r="G48" s="125">
        <v>0.66671338999999996</v>
      </c>
      <c r="H48" s="125">
        <v>0</v>
      </c>
      <c r="I48" s="125">
        <v>3837.7951611899998</v>
      </c>
      <c r="J48" s="125">
        <v>97.30928797</v>
      </c>
      <c r="K48" s="125">
        <v>3740.48587322</v>
      </c>
      <c r="L48" s="125">
        <v>4423.4965377099998</v>
      </c>
      <c r="M48" s="125">
        <v>4422.7463318299997</v>
      </c>
      <c r="N48" s="125">
        <v>0.75020587999999999</v>
      </c>
      <c r="O48" s="125">
        <v>0</v>
      </c>
      <c r="P48" s="125">
        <v>1.297652E-2</v>
      </c>
      <c r="Q48" s="125"/>
      <c r="R48" s="125"/>
      <c r="S48" s="125"/>
    </row>
    <row r="49" spans="1:19" hidden="1" outlineLevel="1">
      <c r="A49" s="8">
        <v>41699</v>
      </c>
      <c r="B49" s="125">
        <v>8522.4394728499992</v>
      </c>
      <c r="C49" s="125">
        <v>13.35998962</v>
      </c>
      <c r="D49" s="125">
        <v>0.60506309999999996</v>
      </c>
      <c r="E49" s="125">
        <v>12.75492652</v>
      </c>
      <c r="F49" s="125">
        <v>0.67793756000000005</v>
      </c>
      <c r="G49" s="125">
        <v>0.67779601</v>
      </c>
      <c r="H49" s="125">
        <v>1.4155E-4</v>
      </c>
      <c r="I49" s="125">
        <v>3985.5228312899999</v>
      </c>
      <c r="J49" s="125">
        <v>97.958079620000007</v>
      </c>
      <c r="K49" s="125">
        <v>3887.5647516700001</v>
      </c>
      <c r="L49" s="125">
        <v>4522.87871438</v>
      </c>
      <c r="M49" s="125">
        <v>4522.5708498100003</v>
      </c>
      <c r="N49" s="125">
        <v>0.30786457</v>
      </c>
      <c r="O49" s="125">
        <v>0</v>
      </c>
      <c r="P49" s="125">
        <v>1.6640699999999999E-3</v>
      </c>
      <c r="Q49" s="125"/>
      <c r="R49" s="125"/>
      <c r="S49" s="125"/>
    </row>
    <row r="50" spans="1:19" hidden="1" outlineLevel="1">
      <c r="A50" s="8">
        <v>41730</v>
      </c>
      <c r="B50" s="125">
        <v>8651.7631997299995</v>
      </c>
      <c r="C50" s="125">
        <v>13.306636109999999</v>
      </c>
      <c r="D50" s="125">
        <v>0.55812978999999996</v>
      </c>
      <c r="E50" s="125">
        <v>12.748506320000001</v>
      </c>
      <c r="F50" s="125">
        <v>0.68827839999999996</v>
      </c>
      <c r="G50" s="125">
        <v>0.68811568999999995</v>
      </c>
      <c r="H50" s="125">
        <v>1.6270999999999999E-4</v>
      </c>
      <c r="I50" s="125">
        <v>4070.4905051800001</v>
      </c>
      <c r="J50" s="125">
        <v>97.545686309999994</v>
      </c>
      <c r="K50" s="125">
        <v>3972.9448188699998</v>
      </c>
      <c r="L50" s="125">
        <v>4567.2777800399999</v>
      </c>
      <c r="M50" s="125">
        <v>4566.9130052</v>
      </c>
      <c r="N50" s="125">
        <v>0.36477483999999999</v>
      </c>
      <c r="O50" s="125">
        <v>0</v>
      </c>
      <c r="P50" s="125">
        <v>1.91468E-3</v>
      </c>
      <c r="Q50" s="125"/>
      <c r="R50" s="125"/>
      <c r="S50" s="125"/>
    </row>
    <row r="51" spans="1:19" hidden="1" outlineLevel="1">
      <c r="A51" s="8">
        <v>41760</v>
      </c>
      <c r="B51" s="125">
        <v>8715.4406679700005</v>
      </c>
      <c r="C51" s="125">
        <v>13.21973002</v>
      </c>
      <c r="D51" s="125">
        <v>0.51119895999999998</v>
      </c>
      <c r="E51" s="125">
        <v>12.70853106</v>
      </c>
      <c r="F51" s="125">
        <v>0.69928199000000002</v>
      </c>
      <c r="G51" s="125">
        <v>0.69909675999999998</v>
      </c>
      <c r="H51" s="125">
        <v>1.8522999999999999E-4</v>
      </c>
      <c r="I51" s="125">
        <v>4096.8745793600001</v>
      </c>
      <c r="J51" s="125">
        <v>94.078471500000006</v>
      </c>
      <c r="K51" s="125">
        <v>4002.7961078600001</v>
      </c>
      <c r="L51" s="125">
        <v>4604.6470766000002</v>
      </c>
      <c r="M51" s="125">
        <v>4604.2955440200003</v>
      </c>
      <c r="N51" s="125">
        <v>0.35153257999999998</v>
      </c>
      <c r="O51" s="125">
        <v>0</v>
      </c>
      <c r="P51" s="125">
        <v>2.1945699999999999E-3</v>
      </c>
      <c r="Q51" s="125"/>
      <c r="R51" s="125"/>
      <c r="S51" s="125"/>
    </row>
    <row r="52" spans="1:19" hidden="1" outlineLevel="1">
      <c r="A52" s="8">
        <v>41791</v>
      </c>
      <c r="B52" s="125">
        <v>8242.3260134299999</v>
      </c>
      <c r="C52" s="125">
        <v>13.282486929999999</v>
      </c>
      <c r="D52" s="125">
        <v>0.51126965999999996</v>
      </c>
      <c r="E52" s="125">
        <v>12.771217269999999</v>
      </c>
      <c r="F52" s="125">
        <v>0.24543209999999999</v>
      </c>
      <c r="G52" s="125">
        <v>0.24522335000000001</v>
      </c>
      <c r="H52" s="125">
        <v>2.0875000000000001E-4</v>
      </c>
      <c r="I52" s="125">
        <v>3927.3376021399999</v>
      </c>
      <c r="J52" s="125">
        <v>94.493512120000005</v>
      </c>
      <c r="K52" s="125">
        <v>3832.8440900199998</v>
      </c>
      <c r="L52" s="125">
        <v>4301.4604922600001</v>
      </c>
      <c r="M52" s="125">
        <v>4301.1489281900003</v>
      </c>
      <c r="N52" s="125">
        <v>0.31156407000000003</v>
      </c>
      <c r="O52" s="125">
        <v>0</v>
      </c>
      <c r="P52" s="125">
        <v>4.3748099999999998E-3</v>
      </c>
      <c r="Q52" s="125"/>
      <c r="R52" s="125"/>
      <c r="S52" s="125"/>
    </row>
    <row r="53" spans="1:19" hidden="1" outlineLevel="1">
      <c r="A53" s="8">
        <v>41821</v>
      </c>
      <c r="B53" s="125">
        <v>9139.9602794799994</v>
      </c>
      <c r="C53" s="125">
        <v>13.27166828</v>
      </c>
      <c r="D53" s="125">
        <v>5.9305999999999996E-4</v>
      </c>
      <c r="E53" s="125">
        <v>13.27107522</v>
      </c>
      <c r="F53" s="125">
        <v>0.79463245999999998</v>
      </c>
      <c r="G53" s="125">
        <v>0.79463245999999998</v>
      </c>
      <c r="H53" s="125">
        <v>0</v>
      </c>
      <c r="I53" s="125">
        <v>4955.6676058900002</v>
      </c>
      <c r="J53" s="125">
        <v>91.472000699999995</v>
      </c>
      <c r="K53" s="125">
        <v>4864.1956051899997</v>
      </c>
      <c r="L53" s="125">
        <v>4170.2263728500002</v>
      </c>
      <c r="M53" s="125">
        <v>4169.9183638499999</v>
      </c>
      <c r="N53" s="125">
        <v>0.30800899999999998</v>
      </c>
      <c r="O53" s="125">
        <v>0</v>
      </c>
      <c r="P53" s="125">
        <v>4.9769799999999998E-3</v>
      </c>
      <c r="Q53" s="125"/>
      <c r="R53" s="125"/>
      <c r="S53" s="125"/>
    </row>
    <row r="54" spans="1:19" hidden="1" outlineLevel="1">
      <c r="A54" s="8">
        <v>41852</v>
      </c>
      <c r="B54" s="125">
        <v>9565.38276615</v>
      </c>
      <c r="C54" s="125">
        <v>13.214233950000001</v>
      </c>
      <c r="D54" s="125">
        <v>6.4260000000000001E-4</v>
      </c>
      <c r="E54" s="125">
        <v>13.21359135</v>
      </c>
      <c r="F54" s="125">
        <v>0.37628076999999999</v>
      </c>
      <c r="G54" s="125">
        <v>0.37628076999999999</v>
      </c>
      <c r="H54" s="125">
        <v>0</v>
      </c>
      <c r="I54" s="125">
        <v>5155.2615858899999</v>
      </c>
      <c r="J54" s="125">
        <v>92.897566589999997</v>
      </c>
      <c r="K54" s="125">
        <v>5062.3640193000001</v>
      </c>
      <c r="L54" s="125">
        <v>4396.53066554</v>
      </c>
      <c r="M54" s="125">
        <v>4396.2100743499996</v>
      </c>
      <c r="N54" s="125">
        <v>0.32059119000000003</v>
      </c>
      <c r="O54" s="125">
        <v>0</v>
      </c>
      <c r="P54" s="125">
        <v>6.5407800000000004E-3</v>
      </c>
      <c r="Q54" s="125"/>
      <c r="R54" s="125"/>
      <c r="S54" s="125"/>
    </row>
    <row r="55" spans="1:19" hidden="1" outlineLevel="1">
      <c r="A55" s="8">
        <v>41883</v>
      </c>
      <c r="B55" s="125">
        <v>9307.1958384999998</v>
      </c>
      <c r="C55" s="125">
        <v>13.205226079999999</v>
      </c>
      <c r="D55" s="125">
        <v>6.9525999999999995E-4</v>
      </c>
      <c r="E55" s="125">
        <v>13.20453082</v>
      </c>
      <c r="F55" s="125">
        <v>9.425087E-2</v>
      </c>
      <c r="G55" s="125">
        <v>9.425087E-2</v>
      </c>
      <c r="H55" s="125">
        <v>0</v>
      </c>
      <c r="I55" s="125">
        <v>4977.2633589300003</v>
      </c>
      <c r="J55" s="125">
        <v>91.634019929999994</v>
      </c>
      <c r="K55" s="125">
        <v>4885.6293390000001</v>
      </c>
      <c r="L55" s="125">
        <v>4316.6330026200003</v>
      </c>
      <c r="M55" s="125">
        <v>4316.2988481299999</v>
      </c>
      <c r="N55" s="125">
        <v>0.33415449000000003</v>
      </c>
      <c r="O55" s="125">
        <v>0</v>
      </c>
      <c r="P55" s="125">
        <v>5.6658400000000001E-3</v>
      </c>
      <c r="Q55" s="125"/>
      <c r="R55" s="125"/>
      <c r="S55" s="125"/>
    </row>
    <row r="56" spans="1:19" hidden="1" outlineLevel="1">
      <c r="A56" s="8">
        <v>41913</v>
      </c>
      <c r="B56" s="125">
        <v>9258.0131442999991</v>
      </c>
      <c r="C56" s="125">
        <v>7.1745302100000004</v>
      </c>
      <c r="D56" s="125">
        <v>7.5268999999999998E-4</v>
      </c>
      <c r="E56" s="125">
        <v>7.1737775199999998</v>
      </c>
      <c r="F56" s="125">
        <v>0</v>
      </c>
      <c r="G56" s="125">
        <v>0</v>
      </c>
      <c r="H56" s="125">
        <v>0</v>
      </c>
      <c r="I56" s="125">
        <v>4942.1785249799996</v>
      </c>
      <c r="J56" s="125">
        <v>84.841826659999995</v>
      </c>
      <c r="K56" s="125">
        <v>4857.3366983200003</v>
      </c>
      <c r="L56" s="125">
        <v>4308.6600891099997</v>
      </c>
      <c r="M56" s="125">
        <v>4308.3166418500005</v>
      </c>
      <c r="N56" s="125">
        <v>0.34344725999999998</v>
      </c>
      <c r="O56" s="125">
        <v>0</v>
      </c>
      <c r="P56" s="125">
        <v>6.1332899999999996E-3</v>
      </c>
      <c r="Q56" s="125"/>
      <c r="R56" s="125"/>
      <c r="S56" s="125"/>
    </row>
    <row r="57" spans="1:19" hidden="1" outlineLevel="1">
      <c r="A57" s="8">
        <v>41944</v>
      </c>
      <c r="B57" s="125">
        <v>9469.1016662900001</v>
      </c>
      <c r="C57" s="125">
        <v>7.1754414799999999</v>
      </c>
      <c r="D57" s="125">
        <v>8.0917999999999995E-4</v>
      </c>
      <c r="E57" s="125">
        <v>7.1746322999999999</v>
      </c>
      <c r="F57" s="125">
        <v>0</v>
      </c>
      <c r="G57" s="125">
        <v>0</v>
      </c>
      <c r="H57" s="125">
        <v>0</v>
      </c>
      <c r="I57" s="125">
        <v>4997.6161068199999</v>
      </c>
      <c r="J57" s="125">
        <v>84.773719799999995</v>
      </c>
      <c r="K57" s="125">
        <v>4912.8423870200004</v>
      </c>
      <c r="L57" s="125">
        <v>4464.3101179900004</v>
      </c>
      <c r="M57" s="125">
        <v>4463.9545362899999</v>
      </c>
      <c r="N57" s="125">
        <v>0.3555817</v>
      </c>
      <c r="O57" s="125">
        <v>0</v>
      </c>
      <c r="P57" s="125">
        <v>3.3671849300000001</v>
      </c>
      <c r="Q57" s="125"/>
      <c r="R57" s="125"/>
      <c r="S57" s="125"/>
    </row>
    <row r="58" spans="1:19" hidden="1" outlineLevel="1">
      <c r="A58" s="8">
        <v>41974</v>
      </c>
      <c r="B58" s="125">
        <v>8811.1184850000009</v>
      </c>
      <c r="C58" s="125">
        <v>7.1655936799999997</v>
      </c>
      <c r="D58" s="125">
        <v>8.7067000000000004E-4</v>
      </c>
      <c r="E58" s="125">
        <v>7.1647230100000003</v>
      </c>
      <c r="F58" s="125">
        <v>0</v>
      </c>
      <c r="G58" s="125">
        <v>0</v>
      </c>
      <c r="H58" s="125">
        <v>0</v>
      </c>
      <c r="I58" s="125">
        <v>4607.3496953399999</v>
      </c>
      <c r="J58" s="125">
        <v>21.16974446</v>
      </c>
      <c r="K58" s="125">
        <v>4586.1799508800004</v>
      </c>
      <c r="L58" s="125">
        <v>4196.6031959800002</v>
      </c>
      <c r="M58" s="125">
        <v>4196.2221924799996</v>
      </c>
      <c r="N58" s="125">
        <v>0.38100349999999999</v>
      </c>
      <c r="O58" s="125">
        <v>0</v>
      </c>
      <c r="P58" s="125">
        <v>3.3486084100000002</v>
      </c>
      <c r="Q58" s="125"/>
      <c r="R58" s="125"/>
      <c r="S58" s="125"/>
    </row>
    <row r="59" spans="1:19" hidden="1" outlineLevel="1">
      <c r="A59" s="8">
        <v>42005</v>
      </c>
      <c r="B59" s="125">
        <v>8799.5767674399995</v>
      </c>
      <c r="C59" s="125">
        <v>7.1522816200000001</v>
      </c>
      <c r="D59" s="125">
        <v>9.3944999999999999E-4</v>
      </c>
      <c r="E59" s="125">
        <v>7.1513421700000004</v>
      </c>
      <c r="F59" s="125">
        <v>0</v>
      </c>
      <c r="G59" s="125">
        <v>0</v>
      </c>
      <c r="H59" s="125">
        <v>0</v>
      </c>
      <c r="I59" s="125">
        <v>4572.9549404199997</v>
      </c>
      <c r="J59" s="125">
        <v>21.17470346</v>
      </c>
      <c r="K59" s="125">
        <v>4551.7802369600004</v>
      </c>
      <c r="L59" s="125">
        <v>4219.4695454000002</v>
      </c>
      <c r="M59" s="125">
        <v>4219.0759427900002</v>
      </c>
      <c r="N59" s="125">
        <v>0.39360261000000002</v>
      </c>
      <c r="O59" s="125">
        <v>0</v>
      </c>
      <c r="P59" s="125">
        <v>3.4321185299999999</v>
      </c>
      <c r="Q59" s="125"/>
      <c r="R59" s="125"/>
      <c r="S59" s="125"/>
    </row>
    <row r="60" spans="1:19" hidden="1" outlineLevel="1">
      <c r="A60" s="8">
        <v>42036</v>
      </c>
      <c r="B60" s="125">
        <v>10815.96538127</v>
      </c>
      <c r="C60" s="125">
        <v>8.5239239300000005</v>
      </c>
      <c r="D60" s="125">
        <v>1.0088600000000001E-3</v>
      </c>
      <c r="E60" s="125">
        <v>8.5229150699999998</v>
      </c>
      <c r="F60" s="125">
        <v>0</v>
      </c>
      <c r="G60" s="125">
        <v>0</v>
      </c>
      <c r="H60" s="125">
        <v>0</v>
      </c>
      <c r="I60" s="125">
        <v>5530.3306313900002</v>
      </c>
      <c r="J60" s="125">
        <v>21.21122999</v>
      </c>
      <c r="K60" s="125">
        <v>5509.1194014000002</v>
      </c>
      <c r="L60" s="125">
        <v>5277.1108259499997</v>
      </c>
      <c r="M60" s="125">
        <v>5276.7069428900004</v>
      </c>
      <c r="N60" s="125">
        <v>0.40388306000000002</v>
      </c>
      <c r="O60" s="125">
        <v>0</v>
      </c>
      <c r="P60" s="125">
        <v>5.2449324400000004</v>
      </c>
      <c r="Q60" s="125"/>
      <c r="R60" s="125"/>
      <c r="S60" s="125"/>
    </row>
    <row r="61" spans="1:19" hidden="1" outlineLevel="1">
      <c r="A61" s="8">
        <v>42064</v>
      </c>
      <c r="B61" s="125">
        <v>9952.3023435199993</v>
      </c>
      <c r="C61" s="125">
        <v>8.4787576500000004</v>
      </c>
      <c r="D61" s="125">
        <v>1.0784E-3</v>
      </c>
      <c r="E61" s="125">
        <v>8.4776792499999996</v>
      </c>
      <c r="F61" s="125">
        <v>0</v>
      </c>
      <c r="G61" s="125">
        <v>0</v>
      </c>
      <c r="H61" s="125">
        <v>0</v>
      </c>
      <c r="I61" s="125">
        <v>5152.6094265600004</v>
      </c>
      <c r="J61" s="125">
        <v>21.2306089</v>
      </c>
      <c r="K61" s="125">
        <v>5131.3788176600001</v>
      </c>
      <c r="L61" s="125">
        <v>4791.2141593099996</v>
      </c>
      <c r="M61" s="125">
        <v>4790.7953847099998</v>
      </c>
      <c r="N61" s="125">
        <v>0.4187746</v>
      </c>
      <c r="O61" s="125">
        <v>0</v>
      </c>
      <c r="P61" s="125">
        <v>4.6097157800000002</v>
      </c>
      <c r="Q61" s="125"/>
      <c r="R61" s="125"/>
      <c r="S61" s="125"/>
    </row>
    <row r="62" spans="1:19" hidden="1" outlineLevel="1">
      <c r="A62" s="8">
        <v>42095</v>
      </c>
      <c r="B62" s="125">
        <v>9564.9095677700006</v>
      </c>
      <c r="C62" s="125">
        <v>8.46169364</v>
      </c>
      <c r="D62" s="125">
        <v>1.1584399999999999E-3</v>
      </c>
      <c r="E62" s="125">
        <v>8.4605352000000007</v>
      </c>
      <c r="F62" s="125">
        <v>0</v>
      </c>
      <c r="G62" s="125">
        <v>0</v>
      </c>
      <c r="H62" s="125">
        <v>0</v>
      </c>
      <c r="I62" s="125">
        <v>4988.7163906400001</v>
      </c>
      <c r="J62" s="125">
        <v>21.284893</v>
      </c>
      <c r="K62" s="125">
        <v>4967.4314976400001</v>
      </c>
      <c r="L62" s="125">
        <v>4567.7314834899998</v>
      </c>
      <c r="M62" s="125">
        <v>4567.3084009800004</v>
      </c>
      <c r="N62" s="125">
        <v>0.42308251000000002</v>
      </c>
      <c r="O62" s="125">
        <v>0</v>
      </c>
      <c r="P62" s="125">
        <v>4.2662165999999999</v>
      </c>
      <c r="Q62" s="125"/>
      <c r="R62" s="125"/>
      <c r="S62" s="125"/>
    </row>
    <row r="63" spans="1:19" hidden="1" outlineLevel="1">
      <c r="A63" s="8">
        <v>42125</v>
      </c>
      <c r="B63" s="125">
        <v>8205.5575175600006</v>
      </c>
      <c r="C63" s="125">
        <v>3.3298399999999999E-2</v>
      </c>
      <c r="D63" s="125">
        <v>1.24117E-3</v>
      </c>
      <c r="E63" s="125">
        <v>3.2057229999999999E-2</v>
      </c>
      <c r="F63" s="125">
        <v>0</v>
      </c>
      <c r="G63" s="125">
        <v>0</v>
      </c>
      <c r="H63" s="125">
        <v>0</v>
      </c>
      <c r="I63" s="125">
        <v>4457.0868997199996</v>
      </c>
      <c r="J63" s="125">
        <v>6.5397757399999996</v>
      </c>
      <c r="K63" s="125">
        <v>4450.5471239799999</v>
      </c>
      <c r="L63" s="125">
        <v>3748.43731944</v>
      </c>
      <c r="M63" s="125">
        <v>3748.0011266400002</v>
      </c>
      <c r="N63" s="125">
        <v>0.43619279999999999</v>
      </c>
      <c r="O63" s="125">
        <v>0</v>
      </c>
      <c r="P63" s="125">
        <v>4.2944556499999997</v>
      </c>
      <c r="Q63" s="125"/>
      <c r="R63" s="125"/>
      <c r="S63" s="125"/>
    </row>
    <row r="64" spans="1:19" hidden="1" outlineLevel="1">
      <c r="A64" s="8">
        <v>42156</v>
      </c>
      <c r="B64" s="125">
        <v>8253.8621691600001</v>
      </c>
      <c r="C64" s="125">
        <v>3.4391430000000001E-2</v>
      </c>
      <c r="D64" s="125">
        <v>1.3314399999999999E-3</v>
      </c>
      <c r="E64" s="125">
        <v>3.3059989999999997E-2</v>
      </c>
      <c r="F64" s="125">
        <v>0</v>
      </c>
      <c r="G64" s="125">
        <v>0</v>
      </c>
      <c r="H64" s="125">
        <v>0</v>
      </c>
      <c r="I64" s="125">
        <v>4504.6213365599997</v>
      </c>
      <c r="J64" s="125">
        <v>6.5838098299999999</v>
      </c>
      <c r="K64" s="125">
        <v>4498.0375267299996</v>
      </c>
      <c r="L64" s="125">
        <v>3749.2064411699998</v>
      </c>
      <c r="M64" s="125">
        <v>3748.7596452299999</v>
      </c>
      <c r="N64" s="125">
        <v>0.44679594</v>
      </c>
      <c r="O64" s="125">
        <v>0</v>
      </c>
      <c r="P64" s="125">
        <v>4.3165190600000001</v>
      </c>
      <c r="Q64" s="125"/>
      <c r="R64" s="125"/>
      <c r="S64" s="125"/>
    </row>
    <row r="65" spans="1:19" hidden="1" outlineLevel="1">
      <c r="A65" s="8">
        <v>42186</v>
      </c>
      <c r="B65" s="125">
        <v>8295.2093542900002</v>
      </c>
      <c r="C65" s="125">
        <v>3.5479990000000003E-2</v>
      </c>
      <c r="D65" s="125">
        <v>1.4246899999999999E-3</v>
      </c>
      <c r="E65" s="125">
        <v>3.4055299999999997E-2</v>
      </c>
      <c r="F65" s="125">
        <v>0</v>
      </c>
      <c r="G65" s="125">
        <v>0</v>
      </c>
      <c r="H65" s="125">
        <v>0</v>
      </c>
      <c r="I65" s="125">
        <v>4559.2810880200004</v>
      </c>
      <c r="J65" s="125">
        <v>6.6240307500000002</v>
      </c>
      <c r="K65" s="125">
        <v>4552.6570572700002</v>
      </c>
      <c r="L65" s="125">
        <v>3735.8927862800001</v>
      </c>
      <c r="M65" s="125">
        <v>3735.4325440299999</v>
      </c>
      <c r="N65" s="125">
        <v>0.46024225000000002</v>
      </c>
      <c r="O65" s="125">
        <v>0</v>
      </c>
      <c r="P65" s="125">
        <v>4.4394818100000002</v>
      </c>
      <c r="Q65" s="125"/>
      <c r="R65" s="125"/>
      <c r="S65" s="125"/>
    </row>
    <row r="66" spans="1:19" hidden="1" outlineLevel="1">
      <c r="A66" s="8">
        <v>42217</v>
      </c>
      <c r="B66" s="125">
        <v>8259.0200801400006</v>
      </c>
      <c r="C66" s="125">
        <v>3.6571090000000001E-2</v>
      </c>
      <c r="D66" s="125">
        <v>1.5293800000000001E-3</v>
      </c>
      <c r="E66" s="125">
        <v>3.5041709999999997E-2</v>
      </c>
      <c r="F66" s="125">
        <v>0</v>
      </c>
      <c r="G66" s="125">
        <v>0</v>
      </c>
      <c r="H66" s="125">
        <v>0</v>
      </c>
      <c r="I66" s="125">
        <v>4546.4565341099997</v>
      </c>
      <c r="J66" s="125">
        <v>6.65502927</v>
      </c>
      <c r="K66" s="125">
        <v>4539.8015048400002</v>
      </c>
      <c r="L66" s="125">
        <v>3712.5269749399999</v>
      </c>
      <c r="M66" s="125">
        <v>3712.05240344</v>
      </c>
      <c r="N66" s="125">
        <v>0.47457149999999998</v>
      </c>
      <c r="O66" s="125">
        <v>0</v>
      </c>
      <c r="P66" s="125">
        <v>4.4002242999999996</v>
      </c>
      <c r="Q66" s="125"/>
      <c r="R66" s="125"/>
      <c r="S66" s="125"/>
    </row>
    <row r="67" spans="1:19" hidden="1" outlineLevel="1">
      <c r="A67" s="8">
        <v>42248</v>
      </c>
      <c r="B67" s="125">
        <v>8167.7698947099998</v>
      </c>
      <c r="C67" s="125">
        <v>3.7606800000000003E-2</v>
      </c>
      <c r="D67" s="125">
        <v>1.63467E-3</v>
      </c>
      <c r="E67" s="125">
        <v>3.5972129999999998E-2</v>
      </c>
      <c r="F67" s="125">
        <v>0</v>
      </c>
      <c r="G67" s="125">
        <v>0</v>
      </c>
      <c r="H67" s="125">
        <v>0</v>
      </c>
      <c r="I67" s="125">
        <v>4574.3501574100001</v>
      </c>
      <c r="J67" s="125">
        <v>6.5799945800000001</v>
      </c>
      <c r="K67" s="125">
        <v>4567.7701628300001</v>
      </c>
      <c r="L67" s="125">
        <v>3593.3821305000001</v>
      </c>
      <c r="M67" s="125">
        <v>3592.8939336100002</v>
      </c>
      <c r="N67" s="125">
        <v>0.48819688999999999</v>
      </c>
      <c r="O67" s="125">
        <v>0</v>
      </c>
      <c r="P67" s="125">
        <v>4.4827323000000003</v>
      </c>
      <c r="Q67" s="125"/>
      <c r="R67" s="125"/>
      <c r="S67" s="125"/>
    </row>
    <row r="68" spans="1:19" hidden="1" outlineLevel="1">
      <c r="A68" s="8">
        <v>42278</v>
      </c>
      <c r="B68" s="125">
        <v>8263.6753491899999</v>
      </c>
      <c r="C68" s="125">
        <v>3.6925090000000001E-2</v>
      </c>
      <c r="D68" s="125">
        <v>0</v>
      </c>
      <c r="E68" s="125">
        <v>3.6925090000000001E-2</v>
      </c>
      <c r="F68" s="125">
        <v>0</v>
      </c>
      <c r="G68" s="125">
        <v>0</v>
      </c>
      <c r="H68" s="125">
        <v>0</v>
      </c>
      <c r="I68" s="125">
        <v>4602.7544665699997</v>
      </c>
      <c r="J68" s="125">
        <v>6.6384855299999996</v>
      </c>
      <c r="K68" s="125">
        <v>4596.1159810400004</v>
      </c>
      <c r="L68" s="125">
        <v>3660.8839575299999</v>
      </c>
      <c r="M68" s="125">
        <v>3660.3818553800002</v>
      </c>
      <c r="N68" s="125">
        <v>0.50210215000000002</v>
      </c>
      <c r="O68" s="125">
        <v>0</v>
      </c>
      <c r="P68" s="125">
        <v>4.7341769500000002</v>
      </c>
      <c r="Q68" s="125"/>
      <c r="R68" s="125"/>
      <c r="S68" s="125"/>
    </row>
    <row r="69" spans="1:19" hidden="1" outlineLevel="1">
      <c r="A69" s="8">
        <v>42309</v>
      </c>
      <c r="B69" s="125">
        <v>8234.24671175</v>
      </c>
      <c r="C69" s="125">
        <v>3.9773049999999997E-2</v>
      </c>
      <c r="D69" s="125">
        <v>1.86838E-3</v>
      </c>
      <c r="E69" s="125">
        <v>3.7904670000000001E-2</v>
      </c>
      <c r="F69" s="125">
        <v>0</v>
      </c>
      <c r="G69" s="125">
        <v>0</v>
      </c>
      <c r="H69" s="125">
        <v>0</v>
      </c>
      <c r="I69" s="125">
        <v>4476.78557249</v>
      </c>
      <c r="J69" s="125">
        <v>6.6270294400000003</v>
      </c>
      <c r="K69" s="125">
        <v>4470.1585430499999</v>
      </c>
      <c r="L69" s="125">
        <v>3757.4213662100001</v>
      </c>
      <c r="M69" s="125">
        <v>3756.8877788099999</v>
      </c>
      <c r="N69" s="125">
        <v>0.53358740000000004</v>
      </c>
      <c r="O69" s="125">
        <v>0</v>
      </c>
      <c r="P69" s="125">
        <v>4.9228679499999997</v>
      </c>
      <c r="Q69" s="125"/>
      <c r="R69" s="125"/>
      <c r="S69" s="125"/>
    </row>
    <row r="70" spans="1:19" hidden="1" outlineLevel="1">
      <c r="A70" s="8">
        <v>42339</v>
      </c>
      <c r="B70" s="125">
        <v>6763.3718353800004</v>
      </c>
      <c r="C70" s="125">
        <v>2.3056710000000001E-2</v>
      </c>
      <c r="D70" s="125">
        <v>1.9942800000000002E-3</v>
      </c>
      <c r="E70" s="125">
        <v>2.106243E-2</v>
      </c>
      <c r="F70" s="125">
        <v>0</v>
      </c>
      <c r="G70" s="125">
        <v>0</v>
      </c>
      <c r="H70" s="125">
        <v>0</v>
      </c>
      <c r="I70" s="125">
        <v>3420.12485345</v>
      </c>
      <c r="J70" s="125">
        <v>6.5876648199999996</v>
      </c>
      <c r="K70" s="125">
        <v>3413.5371886299999</v>
      </c>
      <c r="L70" s="125">
        <v>3343.2239252200002</v>
      </c>
      <c r="M70" s="125">
        <v>3342.7303987800001</v>
      </c>
      <c r="N70" s="125">
        <v>0.49352644000000001</v>
      </c>
      <c r="O70" s="125">
        <v>0</v>
      </c>
      <c r="P70" s="125">
        <v>0.50091912000000005</v>
      </c>
      <c r="Q70" s="125"/>
      <c r="R70" s="125"/>
      <c r="S70" s="125"/>
    </row>
    <row r="71" spans="1:19" hidden="1" outlineLevel="1">
      <c r="A71" s="8">
        <v>42370</v>
      </c>
      <c r="B71" s="125">
        <v>6897.0684616199997</v>
      </c>
      <c r="C71" s="125">
        <v>2.4128279999999998E-2</v>
      </c>
      <c r="D71" s="125">
        <v>2.13189E-3</v>
      </c>
      <c r="E71" s="125">
        <v>2.1996390000000001E-2</v>
      </c>
      <c r="F71" s="125">
        <v>0</v>
      </c>
      <c r="G71" s="125">
        <v>0</v>
      </c>
      <c r="H71" s="125">
        <v>0</v>
      </c>
      <c r="I71" s="125">
        <v>3487.5201268300002</v>
      </c>
      <c r="J71" s="125">
        <v>6.3969737999999996</v>
      </c>
      <c r="K71" s="125">
        <v>3481.1231530300001</v>
      </c>
      <c r="L71" s="125">
        <v>3409.5242065100001</v>
      </c>
      <c r="M71" s="125">
        <v>3409.0277887900002</v>
      </c>
      <c r="N71" s="125">
        <v>0.49641772000000001</v>
      </c>
      <c r="O71" s="125">
        <v>0</v>
      </c>
      <c r="P71" s="125">
        <v>0.51113562999999995</v>
      </c>
      <c r="Q71" s="125"/>
      <c r="R71" s="125"/>
      <c r="S71" s="125"/>
    </row>
    <row r="72" spans="1:19" hidden="1" outlineLevel="1">
      <c r="A72" s="8">
        <v>42401</v>
      </c>
      <c r="B72" s="125">
        <v>6855.5477232399999</v>
      </c>
      <c r="C72" s="125">
        <v>2.5465430000000001E-2</v>
      </c>
      <c r="D72" s="125">
        <v>2.2777800000000001E-3</v>
      </c>
      <c r="E72" s="125">
        <v>2.3187650000000001E-2</v>
      </c>
      <c r="F72" s="125">
        <v>0</v>
      </c>
      <c r="G72" s="125">
        <v>0</v>
      </c>
      <c r="H72" s="125">
        <v>0</v>
      </c>
      <c r="I72" s="125">
        <v>3391.2329347999998</v>
      </c>
      <c r="J72" s="125">
        <v>1.6150956999999999</v>
      </c>
      <c r="K72" s="125">
        <v>3389.6178390999999</v>
      </c>
      <c r="L72" s="125">
        <v>3464.2893230099999</v>
      </c>
      <c r="M72" s="125">
        <v>3463.7769189000001</v>
      </c>
      <c r="N72" s="125">
        <v>0.51240410999999997</v>
      </c>
      <c r="O72" s="125">
        <v>0</v>
      </c>
      <c r="P72" s="125">
        <v>0.52018977</v>
      </c>
      <c r="Q72" s="125"/>
      <c r="R72" s="125"/>
      <c r="S72" s="125"/>
    </row>
    <row r="73" spans="1:19" hidden="1" outlineLevel="1">
      <c r="A73" s="8">
        <v>42430</v>
      </c>
      <c r="B73" s="125">
        <v>6364.23816592</v>
      </c>
      <c r="C73" s="125">
        <v>2.6089589999999999E-2</v>
      </c>
      <c r="D73" s="125">
        <v>2.4113300000000002E-3</v>
      </c>
      <c r="E73" s="125">
        <v>2.367826E-2</v>
      </c>
      <c r="F73" s="125">
        <v>0</v>
      </c>
      <c r="G73" s="125">
        <v>0</v>
      </c>
      <c r="H73" s="125">
        <v>0</v>
      </c>
      <c r="I73" s="125">
        <v>3217.2570662500002</v>
      </c>
      <c r="J73" s="125">
        <v>0.99614093000000004</v>
      </c>
      <c r="K73" s="125">
        <v>3216.2609253199998</v>
      </c>
      <c r="L73" s="125">
        <v>3146.9550100800002</v>
      </c>
      <c r="M73" s="125">
        <v>3146.4501950899999</v>
      </c>
      <c r="N73" s="125">
        <v>0.50481498999999996</v>
      </c>
      <c r="O73" s="125">
        <v>0</v>
      </c>
      <c r="P73" s="125">
        <v>0.51512026</v>
      </c>
      <c r="Q73" s="125"/>
      <c r="R73" s="125"/>
      <c r="S73" s="125"/>
    </row>
    <row r="74" spans="1:19" hidden="1" outlineLevel="1">
      <c r="A74" s="8">
        <v>42461</v>
      </c>
      <c r="B74" s="125">
        <v>6257.7133899</v>
      </c>
      <c r="C74" s="125">
        <v>2.6322470000000001E-2</v>
      </c>
      <c r="D74" s="125">
        <v>2.5624599999999999E-3</v>
      </c>
      <c r="E74" s="125">
        <v>2.3760010000000002E-2</v>
      </c>
      <c r="F74" s="125">
        <v>0</v>
      </c>
      <c r="G74" s="125">
        <v>0</v>
      </c>
      <c r="H74" s="125">
        <v>0</v>
      </c>
      <c r="I74" s="125">
        <v>3158.4204091299998</v>
      </c>
      <c r="J74" s="125">
        <v>0.73777141999999996</v>
      </c>
      <c r="K74" s="125">
        <v>3157.6826377100001</v>
      </c>
      <c r="L74" s="125">
        <v>3099.2666583</v>
      </c>
      <c r="M74" s="125">
        <v>3098.7778083200001</v>
      </c>
      <c r="N74" s="125">
        <v>0.48884998000000002</v>
      </c>
      <c r="O74" s="125">
        <v>0</v>
      </c>
      <c r="P74" s="125">
        <v>0.50959270000000001</v>
      </c>
      <c r="Q74" s="125"/>
      <c r="R74" s="125"/>
      <c r="S74" s="125"/>
    </row>
    <row r="75" spans="1:19" hidden="1" outlineLevel="1">
      <c r="A75" s="8">
        <v>42491</v>
      </c>
      <c r="B75" s="125">
        <v>6253.2969114699999</v>
      </c>
      <c r="C75" s="125">
        <v>2.6498339999999999E-2</v>
      </c>
      <c r="D75" s="125">
        <v>2.7178900000000001E-3</v>
      </c>
      <c r="E75" s="125">
        <v>2.3780450000000002E-2</v>
      </c>
      <c r="F75" s="125">
        <v>0</v>
      </c>
      <c r="G75" s="125">
        <v>0</v>
      </c>
      <c r="H75" s="125">
        <v>0</v>
      </c>
      <c r="I75" s="125">
        <v>3159.7746631099999</v>
      </c>
      <c r="J75" s="125">
        <v>0.75783535000000002</v>
      </c>
      <c r="K75" s="125">
        <v>3159.0168277600001</v>
      </c>
      <c r="L75" s="125">
        <v>3093.4957500199998</v>
      </c>
      <c r="M75" s="125">
        <v>3093.0065101999999</v>
      </c>
      <c r="N75" s="125">
        <v>0.48923981999999999</v>
      </c>
      <c r="O75" s="125">
        <v>0</v>
      </c>
      <c r="P75" s="125">
        <v>0.51121601000000005</v>
      </c>
      <c r="Q75" s="125"/>
      <c r="R75" s="125"/>
      <c r="S75" s="125"/>
    </row>
    <row r="76" spans="1:19" hidden="1" outlineLevel="1">
      <c r="A76" s="8">
        <v>42522</v>
      </c>
      <c r="B76" s="125">
        <v>4811.1014490899997</v>
      </c>
      <c r="C76" s="125">
        <v>2.6648249999999998E-2</v>
      </c>
      <c r="D76" s="125">
        <v>2.8882399999999998E-3</v>
      </c>
      <c r="E76" s="125">
        <v>2.3760010000000002E-2</v>
      </c>
      <c r="F76" s="125">
        <v>0</v>
      </c>
      <c r="G76" s="125">
        <v>0</v>
      </c>
      <c r="H76" s="125">
        <v>0</v>
      </c>
      <c r="I76" s="125">
        <v>1829.9210281600001</v>
      </c>
      <c r="J76" s="125">
        <v>0.81624311000000005</v>
      </c>
      <c r="K76" s="125">
        <v>1829.1047850499999</v>
      </c>
      <c r="L76" s="125">
        <v>2981.1537726800002</v>
      </c>
      <c r="M76" s="125">
        <v>2980.6645700200002</v>
      </c>
      <c r="N76" s="125">
        <v>0.48920266000000001</v>
      </c>
      <c r="O76" s="125">
        <v>0</v>
      </c>
      <c r="P76" s="125">
        <v>0.50983604000000005</v>
      </c>
      <c r="Q76" s="125"/>
      <c r="R76" s="125"/>
      <c r="S76" s="125"/>
    </row>
    <row r="77" spans="1:19" hidden="1" outlineLevel="1">
      <c r="A77" s="8">
        <v>42552</v>
      </c>
      <c r="B77" s="125">
        <v>4797.8708523699997</v>
      </c>
      <c r="C77" s="125">
        <v>2.6721269999999998E-2</v>
      </c>
      <c r="D77" s="125">
        <v>3.0634400000000002E-3</v>
      </c>
      <c r="E77" s="125">
        <v>2.3657830000000001E-2</v>
      </c>
      <c r="F77" s="125">
        <v>0</v>
      </c>
      <c r="G77" s="125">
        <v>0</v>
      </c>
      <c r="H77" s="125">
        <v>0</v>
      </c>
      <c r="I77" s="125">
        <v>1842.28967543</v>
      </c>
      <c r="J77" s="125">
        <v>0.93759742999999995</v>
      </c>
      <c r="K77" s="125">
        <v>1841.3520779999999</v>
      </c>
      <c r="L77" s="125">
        <v>2955.5544556700002</v>
      </c>
      <c r="M77" s="125">
        <v>2955.0657486999999</v>
      </c>
      <c r="N77" s="125">
        <v>0.48870697000000002</v>
      </c>
      <c r="O77" s="125">
        <v>0</v>
      </c>
      <c r="P77" s="125">
        <v>0.50709404999999996</v>
      </c>
      <c r="Q77" s="125"/>
      <c r="R77" s="125"/>
      <c r="S77" s="125"/>
    </row>
    <row r="78" spans="1:19" hidden="1" outlineLevel="1">
      <c r="A78" s="8">
        <v>42583</v>
      </c>
      <c r="B78" s="125">
        <v>4760.4588768599997</v>
      </c>
      <c r="C78" s="125">
        <v>2.7987649999999999E-2</v>
      </c>
      <c r="D78" s="125">
        <v>3.25545E-3</v>
      </c>
      <c r="E78" s="125">
        <v>2.4732199999999999E-2</v>
      </c>
      <c r="F78" s="125">
        <v>0</v>
      </c>
      <c r="G78" s="125">
        <v>0</v>
      </c>
      <c r="H78" s="125">
        <v>0</v>
      </c>
      <c r="I78" s="125">
        <v>1780.4188271</v>
      </c>
      <c r="J78" s="125">
        <v>0.95715583999999998</v>
      </c>
      <c r="K78" s="125">
        <v>1779.46167126</v>
      </c>
      <c r="L78" s="125">
        <v>2980.01206211</v>
      </c>
      <c r="M78" s="125">
        <v>2979.5159605600002</v>
      </c>
      <c r="N78" s="125">
        <v>0.49610155</v>
      </c>
      <c r="O78" s="125">
        <v>0</v>
      </c>
      <c r="P78" s="125">
        <v>0.51446966999999999</v>
      </c>
      <c r="Q78" s="125"/>
      <c r="R78" s="125"/>
      <c r="S78" s="125"/>
    </row>
    <row r="79" spans="1:19" hidden="1" outlineLevel="1">
      <c r="A79" s="8">
        <v>42614</v>
      </c>
      <c r="B79" s="125">
        <v>4737.2773739699996</v>
      </c>
      <c r="C79" s="125">
        <v>2.7246510000000002E-2</v>
      </c>
      <c r="D79" s="125">
        <v>3.4660699999999999E-3</v>
      </c>
      <c r="E79" s="125">
        <v>2.378044E-2</v>
      </c>
      <c r="F79" s="125">
        <v>0</v>
      </c>
      <c r="G79" s="125">
        <v>0</v>
      </c>
      <c r="H79" s="125">
        <v>0</v>
      </c>
      <c r="I79" s="125">
        <v>1781.89140262</v>
      </c>
      <c r="J79" s="125">
        <v>0.93047566999999998</v>
      </c>
      <c r="K79" s="125">
        <v>1780.9609269499999</v>
      </c>
      <c r="L79" s="125">
        <v>2955.3587248399999</v>
      </c>
      <c r="M79" s="125">
        <v>2954.8403945099999</v>
      </c>
      <c r="N79" s="125">
        <v>0.51833032999999995</v>
      </c>
      <c r="O79" s="125">
        <v>0</v>
      </c>
      <c r="P79" s="125">
        <v>0.51745450000000004</v>
      </c>
      <c r="Q79" s="125"/>
      <c r="R79" s="125"/>
      <c r="S79" s="125"/>
    </row>
    <row r="80" spans="1:19" hidden="1" outlineLevel="1">
      <c r="A80" s="8">
        <v>42644</v>
      </c>
      <c r="B80" s="125">
        <v>4550.9523190099999</v>
      </c>
      <c r="C80" s="125">
        <v>2.738844E-2</v>
      </c>
      <c r="D80" s="125">
        <v>3.6692999999999999E-3</v>
      </c>
      <c r="E80" s="125">
        <v>2.371914E-2</v>
      </c>
      <c r="F80" s="125">
        <v>0</v>
      </c>
      <c r="G80" s="125">
        <v>0</v>
      </c>
      <c r="H80" s="125">
        <v>0</v>
      </c>
      <c r="I80" s="125">
        <v>1620.6934370700001</v>
      </c>
      <c r="J80" s="125">
        <v>0.76734011000000002</v>
      </c>
      <c r="K80" s="125">
        <v>1619.92609696</v>
      </c>
      <c r="L80" s="125">
        <v>2930.2314934999999</v>
      </c>
      <c r="M80" s="125">
        <v>2929.7137344399998</v>
      </c>
      <c r="N80" s="125">
        <v>0.51775906000000005</v>
      </c>
      <c r="O80" s="125">
        <v>0</v>
      </c>
      <c r="P80" s="125">
        <v>0.51461546999999996</v>
      </c>
      <c r="Q80" s="125"/>
      <c r="R80" s="125"/>
      <c r="S80" s="125"/>
    </row>
    <row r="81" spans="1:19" hidden="1" outlineLevel="1">
      <c r="A81" s="8">
        <v>42675</v>
      </c>
      <c r="B81" s="125">
        <v>3474.4344471099998</v>
      </c>
      <c r="C81" s="125">
        <v>2.378044E-2</v>
      </c>
      <c r="D81" s="125">
        <v>0</v>
      </c>
      <c r="E81" s="125">
        <v>2.378044E-2</v>
      </c>
      <c r="F81" s="125">
        <v>0</v>
      </c>
      <c r="G81" s="125">
        <v>0</v>
      </c>
      <c r="H81" s="125">
        <v>0</v>
      </c>
      <c r="I81" s="125">
        <v>579.82265665</v>
      </c>
      <c r="J81" s="125">
        <v>0.78315694999999996</v>
      </c>
      <c r="K81" s="125">
        <v>579.03949969999996</v>
      </c>
      <c r="L81" s="125">
        <v>2894.5880100200002</v>
      </c>
      <c r="M81" s="125">
        <v>2894.0657404499998</v>
      </c>
      <c r="N81" s="125">
        <v>0.52226956999999996</v>
      </c>
      <c r="O81" s="125">
        <v>0</v>
      </c>
      <c r="P81" s="125">
        <v>0.50507230999999997</v>
      </c>
      <c r="Q81" s="125"/>
      <c r="R81" s="125"/>
      <c r="S81" s="125"/>
    </row>
    <row r="82" spans="1:19" hidden="1" outlineLevel="1">
      <c r="A82" s="8">
        <v>42705</v>
      </c>
      <c r="B82" s="125">
        <v>3220.81230719</v>
      </c>
      <c r="C82" s="125">
        <v>2.3616959999999999E-2</v>
      </c>
      <c r="D82" s="125">
        <v>0</v>
      </c>
      <c r="E82" s="125">
        <v>2.3616959999999999E-2</v>
      </c>
      <c r="F82" s="125">
        <v>0</v>
      </c>
      <c r="G82" s="125">
        <v>0</v>
      </c>
      <c r="H82" s="125">
        <v>0</v>
      </c>
      <c r="I82" s="125">
        <v>523.57551602000001</v>
      </c>
      <c r="J82" s="125">
        <v>0.78488378000000003</v>
      </c>
      <c r="K82" s="125">
        <v>522.79063224000004</v>
      </c>
      <c r="L82" s="125">
        <v>2697.21317421</v>
      </c>
      <c r="M82" s="125">
        <v>2696.7135435599998</v>
      </c>
      <c r="N82" s="125">
        <v>0.49963065000000001</v>
      </c>
      <c r="O82" s="125">
        <v>0</v>
      </c>
      <c r="P82" s="125">
        <v>0.27170559</v>
      </c>
      <c r="Q82" s="125"/>
      <c r="R82" s="125"/>
      <c r="S82" s="125"/>
    </row>
    <row r="83" spans="1:19" hidden="1" outlineLevel="1">
      <c r="A83" s="8">
        <v>42736</v>
      </c>
      <c r="B83" s="125">
        <v>3216.6978205199998</v>
      </c>
      <c r="C83" s="125">
        <v>2.3616959999999999E-2</v>
      </c>
      <c r="D83" s="125">
        <v>0</v>
      </c>
      <c r="E83" s="125">
        <v>2.3616959999999999E-2</v>
      </c>
      <c r="F83" s="125">
        <v>0</v>
      </c>
      <c r="G83" s="125">
        <v>0</v>
      </c>
      <c r="H83" s="125">
        <v>0</v>
      </c>
      <c r="I83" s="125">
        <v>518.29226888999995</v>
      </c>
      <c r="J83" s="125">
        <v>0.78770287999999999</v>
      </c>
      <c r="K83" s="125">
        <v>517.50456600999996</v>
      </c>
      <c r="L83" s="125">
        <v>2698.3819346700002</v>
      </c>
      <c r="M83" s="125">
        <v>2697.88337129</v>
      </c>
      <c r="N83" s="125">
        <v>0.49856338</v>
      </c>
      <c r="O83" s="125">
        <v>0</v>
      </c>
      <c r="P83" s="125">
        <v>0.27207777</v>
      </c>
      <c r="Q83" s="125"/>
      <c r="R83" s="125"/>
      <c r="S83" s="125"/>
    </row>
    <row r="84" spans="1:19" hidden="1" outlineLevel="1">
      <c r="A84" s="8">
        <v>42767</v>
      </c>
      <c r="B84" s="125">
        <v>3227.0253916900001</v>
      </c>
      <c r="C84" s="125">
        <v>2.3637399999999999E-2</v>
      </c>
      <c r="D84" s="125">
        <v>0</v>
      </c>
      <c r="E84" s="125">
        <v>2.3637399999999999E-2</v>
      </c>
      <c r="F84" s="125">
        <v>0</v>
      </c>
      <c r="G84" s="125">
        <v>0</v>
      </c>
      <c r="H84" s="125">
        <v>0</v>
      </c>
      <c r="I84" s="125">
        <v>527.68888988000003</v>
      </c>
      <c r="J84" s="125">
        <v>0.79055238999999999</v>
      </c>
      <c r="K84" s="125">
        <v>526.89833749000002</v>
      </c>
      <c r="L84" s="125">
        <v>2699.3128644100002</v>
      </c>
      <c r="M84" s="125">
        <v>2698.81534766</v>
      </c>
      <c r="N84" s="125">
        <v>0.49751675000000001</v>
      </c>
      <c r="O84" s="125">
        <v>0</v>
      </c>
      <c r="P84" s="125">
        <v>0.27200308000000001</v>
      </c>
      <c r="Q84" s="125"/>
      <c r="R84" s="125"/>
      <c r="S84" s="125"/>
    </row>
    <row r="85" spans="1:19" hidden="1" outlineLevel="1">
      <c r="A85" s="8">
        <v>42795</v>
      </c>
      <c r="B85" s="125">
        <v>3249.6270443600001</v>
      </c>
      <c r="C85" s="125">
        <v>2.3637390000000001E-2</v>
      </c>
      <c r="D85" s="125">
        <v>0</v>
      </c>
      <c r="E85" s="125">
        <v>2.3637390000000001E-2</v>
      </c>
      <c r="F85" s="125">
        <v>0</v>
      </c>
      <c r="G85" s="125">
        <v>0</v>
      </c>
      <c r="H85" s="125">
        <v>0</v>
      </c>
      <c r="I85" s="125">
        <v>531.71996277000005</v>
      </c>
      <c r="J85" s="125">
        <v>0.79133244000000003</v>
      </c>
      <c r="K85" s="125">
        <v>530.92863033000003</v>
      </c>
      <c r="L85" s="125">
        <v>2717.8834442000002</v>
      </c>
      <c r="M85" s="125">
        <v>2717.3877831999998</v>
      </c>
      <c r="N85" s="125">
        <v>0.49566100000000002</v>
      </c>
      <c r="O85" s="125">
        <v>0</v>
      </c>
      <c r="P85" s="125">
        <v>0.27204439000000002</v>
      </c>
      <c r="Q85" s="125"/>
      <c r="R85" s="125"/>
      <c r="S85" s="125"/>
    </row>
    <row r="86" spans="1:19" hidden="1" outlineLevel="1">
      <c r="A86" s="8">
        <v>42826</v>
      </c>
      <c r="B86" s="125">
        <v>3222.0102576300001</v>
      </c>
      <c r="C86" s="125">
        <v>2.3637399999999999E-2</v>
      </c>
      <c r="D86" s="125">
        <v>0</v>
      </c>
      <c r="E86" s="125">
        <v>2.3637399999999999E-2</v>
      </c>
      <c r="F86" s="125">
        <v>0</v>
      </c>
      <c r="G86" s="125">
        <v>0</v>
      </c>
      <c r="H86" s="125">
        <v>0</v>
      </c>
      <c r="I86" s="125">
        <v>522.52510430999996</v>
      </c>
      <c r="J86" s="125">
        <v>0.79204445999999995</v>
      </c>
      <c r="K86" s="125">
        <v>521.73305985000002</v>
      </c>
      <c r="L86" s="125">
        <v>2699.4615159199998</v>
      </c>
      <c r="M86" s="125">
        <v>2698.9734846599999</v>
      </c>
      <c r="N86" s="125">
        <v>0.48803126000000002</v>
      </c>
      <c r="O86" s="125">
        <v>0</v>
      </c>
      <c r="P86" s="125">
        <v>0.27203862000000001</v>
      </c>
      <c r="Q86" s="125"/>
      <c r="R86" s="125"/>
      <c r="S86" s="125"/>
    </row>
    <row r="87" spans="1:19" hidden="1" outlineLevel="1">
      <c r="A87" s="8">
        <v>42856</v>
      </c>
      <c r="B87" s="125">
        <v>3231.2673116300002</v>
      </c>
      <c r="C87" s="125">
        <v>2.3637399999999999E-2</v>
      </c>
      <c r="D87" s="125">
        <v>0</v>
      </c>
      <c r="E87" s="125">
        <v>2.3637399999999999E-2</v>
      </c>
      <c r="F87" s="125">
        <v>0</v>
      </c>
      <c r="G87" s="125">
        <v>0</v>
      </c>
      <c r="H87" s="125">
        <v>0</v>
      </c>
      <c r="I87" s="125">
        <v>528.44560062999994</v>
      </c>
      <c r="J87" s="125">
        <v>0.79260043999999996</v>
      </c>
      <c r="K87" s="125">
        <v>527.65300018999994</v>
      </c>
      <c r="L87" s="125">
        <v>2702.7980736</v>
      </c>
      <c r="M87" s="125">
        <v>2702.3125183100001</v>
      </c>
      <c r="N87" s="125">
        <v>0.48555528999999997</v>
      </c>
      <c r="O87" s="125">
        <v>0</v>
      </c>
      <c r="P87" s="125">
        <v>0.27212629999999999</v>
      </c>
      <c r="Q87" s="125"/>
      <c r="R87" s="125"/>
      <c r="S87" s="125"/>
    </row>
    <row r="88" spans="1:19" hidden="1" outlineLevel="1">
      <c r="A88" s="8">
        <v>42887</v>
      </c>
      <c r="B88" s="125">
        <v>3220.2709111300001</v>
      </c>
      <c r="C88" s="125">
        <v>2.3616959999999999E-2</v>
      </c>
      <c r="D88" s="125">
        <v>0</v>
      </c>
      <c r="E88" s="125">
        <v>2.3616959999999999E-2</v>
      </c>
      <c r="F88" s="125">
        <v>0</v>
      </c>
      <c r="G88" s="125">
        <v>0</v>
      </c>
      <c r="H88" s="125">
        <v>0</v>
      </c>
      <c r="I88" s="125">
        <v>537.69075642999996</v>
      </c>
      <c r="J88" s="125">
        <v>0.79293312999999999</v>
      </c>
      <c r="K88" s="125">
        <v>536.89782330000003</v>
      </c>
      <c r="L88" s="125">
        <v>2682.5565377399998</v>
      </c>
      <c r="M88" s="125">
        <v>2682.0711189200001</v>
      </c>
      <c r="N88" s="125">
        <v>0.48541881999999997</v>
      </c>
      <c r="O88" s="125">
        <v>0</v>
      </c>
      <c r="P88" s="125">
        <v>0.27216785999999998</v>
      </c>
      <c r="Q88" s="125"/>
      <c r="R88" s="125"/>
      <c r="S88" s="125"/>
    </row>
    <row r="89" spans="1:19" hidden="1" outlineLevel="1">
      <c r="A89" s="8">
        <v>42917</v>
      </c>
      <c r="B89" s="125">
        <v>3181.8199079800002</v>
      </c>
      <c r="C89" s="125">
        <v>2.3616959999999999E-2</v>
      </c>
      <c r="D89" s="125">
        <v>0</v>
      </c>
      <c r="E89" s="125">
        <v>2.3616959999999999E-2</v>
      </c>
      <c r="F89" s="125">
        <v>0</v>
      </c>
      <c r="G89" s="125">
        <v>0</v>
      </c>
      <c r="H89" s="125">
        <v>0</v>
      </c>
      <c r="I89" s="125">
        <v>501.86734911000002</v>
      </c>
      <c r="J89" s="125">
        <v>0.78336507</v>
      </c>
      <c r="K89" s="125">
        <v>501.08398404000002</v>
      </c>
      <c r="L89" s="125">
        <v>2679.92894191</v>
      </c>
      <c r="M89" s="125">
        <v>2679.4435696400001</v>
      </c>
      <c r="N89" s="125">
        <v>0.48537226999999999</v>
      </c>
      <c r="O89" s="125">
        <v>0</v>
      </c>
      <c r="P89" s="125">
        <v>0.27223015</v>
      </c>
      <c r="Q89" s="125"/>
      <c r="R89" s="125"/>
      <c r="S89" s="125"/>
    </row>
    <row r="90" spans="1:19" hidden="1" outlineLevel="1">
      <c r="A90" s="8">
        <v>42948</v>
      </c>
      <c r="B90" s="125">
        <v>3190.0761669600001</v>
      </c>
      <c r="C90" s="125">
        <v>2.3616959999999999E-2</v>
      </c>
      <c r="D90" s="125">
        <v>0</v>
      </c>
      <c r="E90" s="125">
        <v>2.3616959999999999E-2</v>
      </c>
      <c r="F90" s="125">
        <v>0</v>
      </c>
      <c r="G90" s="125">
        <v>0</v>
      </c>
      <c r="H90" s="125">
        <v>0</v>
      </c>
      <c r="I90" s="125">
        <v>500.06567072000001</v>
      </c>
      <c r="J90" s="125">
        <v>0.78349279999999999</v>
      </c>
      <c r="K90" s="125">
        <v>499.28217791999998</v>
      </c>
      <c r="L90" s="125">
        <v>2689.9868792799998</v>
      </c>
      <c r="M90" s="125">
        <v>2689.3650622800001</v>
      </c>
      <c r="N90" s="125">
        <v>0.62181699999999995</v>
      </c>
      <c r="O90" s="125">
        <v>0</v>
      </c>
      <c r="P90" s="125">
        <v>0.27230955000000001</v>
      </c>
      <c r="Q90" s="125"/>
      <c r="R90" s="125"/>
      <c r="S90" s="125"/>
    </row>
    <row r="91" spans="1:19" hidden="1" outlineLevel="1">
      <c r="A91" s="8">
        <v>42979</v>
      </c>
      <c r="B91" s="125">
        <v>3207.4205204</v>
      </c>
      <c r="C91" s="125">
        <v>2.3616959999999999E-2</v>
      </c>
      <c r="D91" s="125">
        <v>0</v>
      </c>
      <c r="E91" s="125">
        <v>2.3616959999999999E-2</v>
      </c>
      <c r="F91" s="125">
        <v>0</v>
      </c>
      <c r="G91" s="125">
        <v>0</v>
      </c>
      <c r="H91" s="125">
        <v>0</v>
      </c>
      <c r="I91" s="125">
        <v>494.18653422</v>
      </c>
      <c r="J91" s="125">
        <v>0.78360784999999999</v>
      </c>
      <c r="K91" s="125">
        <v>493.40292636999999</v>
      </c>
      <c r="L91" s="125">
        <v>2713.2103692199998</v>
      </c>
      <c r="M91" s="125">
        <v>2712.5267651700001</v>
      </c>
      <c r="N91" s="125">
        <v>0.68360405000000002</v>
      </c>
      <c r="O91" s="125">
        <v>0</v>
      </c>
      <c r="P91" s="125">
        <v>0.27233698000000001</v>
      </c>
      <c r="Q91" s="125"/>
      <c r="R91" s="125"/>
      <c r="S91" s="125"/>
    </row>
    <row r="92" spans="1:19" hidden="1" outlineLevel="1">
      <c r="A92" s="8">
        <v>43009</v>
      </c>
      <c r="B92" s="125">
        <v>3207.2705592699999</v>
      </c>
      <c r="C92" s="125">
        <v>2.3616959999999999E-2</v>
      </c>
      <c r="D92" s="125">
        <v>0</v>
      </c>
      <c r="E92" s="125">
        <v>2.3616959999999999E-2</v>
      </c>
      <c r="F92" s="125">
        <v>0</v>
      </c>
      <c r="G92" s="125">
        <v>0</v>
      </c>
      <c r="H92" s="125">
        <v>0</v>
      </c>
      <c r="I92" s="125">
        <v>481.08156061</v>
      </c>
      <c r="J92" s="125">
        <v>0.78369650999999996</v>
      </c>
      <c r="K92" s="125">
        <v>480.29786410000003</v>
      </c>
      <c r="L92" s="125">
        <v>2726.1653817000001</v>
      </c>
      <c r="M92" s="125">
        <v>2725.4852106399999</v>
      </c>
      <c r="N92" s="125">
        <v>0.68017106000000005</v>
      </c>
      <c r="O92" s="125">
        <v>0</v>
      </c>
      <c r="P92" s="125">
        <v>0.27239506000000002</v>
      </c>
      <c r="Q92" s="125"/>
      <c r="R92" s="125"/>
      <c r="S92" s="125"/>
    </row>
    <row r="93" spans="1:19" hidden="1" outlineLevel="1">
      <c r="A93" s="8">
        <v>43040</v>
      </c>
      <c r="B93" s="125">
        <v>3198.4209508499998</v>
      </c>
      <c r="C93" s="125">
        <v>2.3616959999999999E-2</v>
      </c>
      <c r="D93" s="125">
        <v>0</v>
      </c>
      <c r="E93" s="125">
        <v>2.3616959999999999E-2</v>
      </c>
      <c r="F93" s="125">
        <v>0</v>
      </c>
      <c r="G93" s="125">
        <v>0</v>
      </c>
      <c r="H93" s="125">
        <v>0</v>
      </c>
      <c r="I93" s="125">
        <v>484.03947791000002</v>
      </c>
      <c r="J93" s="125">
        <v>0.78389238000000006</v>
      </c>
      <c r="K93" s="125">
        <v>483.25558553000002</v>
      </c>
      <c r="L93" s="125">
        <v>2714.3578559799998</v>
      </c>
      <c r="M93" s="125">
        <v>2713.6210898999998</v>
      </c>
      <c r="N93" s="125">
        <v>0.73676607999999999</v>
      </c>
      <c r="O93" s="125">
        <v>0</v>
      </c>
      <c r="P93" s="125">
        <v>0.26862182000000001</v>
      </c>
      <c r="Q93" s="125"/>
      <c r="R93" s="125"/>
      <c r="S93" s="125"/>
    </row>
    <row r="94" spans="1:19" hidden="1" outlineLevel="1">
      <c r="A94" s="8">
        <v>43070</v>
      </c>
      <c r="B94" s="125">
        <v>5131.7749866499998</v>
      </c>
      <c r="C94" s="125">
        <v>6.1374230000000002E-2</v>
      </c>
      <c r="D94" s="125">
        <v>0</v>
      </c>
      <c r="E94" s="125">
        <v>6.1374230000000002E-2</v>
      </c>
      <c r="F94" s="125">
        <v>0</v>
      </c>
      <c r="G94" s="125">
        <v>0</v>
      </c>
      <c r="H94" s="125">
        <v>0</v>
      </c>
      <c r="I94" s="125">
        <v>540.42165107000005</v>
      </c>
      <c r="J94" s="125">
        <v>1.12172417</v>
      </c>
      <c r="K94" s="125">
        <v>539.29992689999995</v>
      </c>
      <c r="L94" s="125">
        <v>4591.2919613499998</v>
      </c>
      <c r="M94" s="125">
        <v>4590.48156741</v>
      </c>
      <c r="N94" s="125">
        <v>0.81039393999999998</v>
      </c>
      <c r="O94" s="125">
        <v>0</v>
      </c>
      <c r="P94" s="125">
        <v>0.26863182000000002</v>
      </c>
      <c r="Q94" s="125"/>
      <c r="R94" s="125"/>
      <c r="S94" s="125"/>
    </row>
    <row r="95" spans="1:19" hidden="1" outlineLevel="1">
      <c r="A95" s="8">
        <v>43101</v>
      </c>
      <c r="B95" s="125">
        <v>5144.0818819899996</v>
      </c>
      <c r="C95" s="125">
        <v>6.1987300000000002E-2</v>
      </c>
      <c r="D95" s="125">
        <v>0</v>
      </c>
      <c r="E95" s="125">
        <v>6.1987300000000002E-2</v>
      </c>
      <c r="F95" s="125">
        <v>0</v>
      </c>
      <c r="G95" s="125">
        <v>0</v>
      </c>
      <c r="H95" s="125">
        <v>0</v>
      </c>
      <c r="I95" s="125">
        <v>551.26679480999996</v>
      </c>
      <c r="J95" s="125">
        <v>1.1278702199999999</v>
      </c>
      <c r="K95" s="125">
        <v>550.13892458999999</v>
      </c>
      <c r="L95" s="125">
        <v>4592.7530998800003</v>
      </c>
      <c r="M95" s="125">
        <v>4591.9453287099996</v>
      </c>
      <c r="N95" s="125">
        <v>0.80777116999999998</v>
      </c>
      <c r="O95" s="125">
        <v>0</v>
      </c>
      <c r="P95" s="125">
        <v>0.32696236000000001</v>
      </c>
      <c r="Q95" s="125"/>
      <c r="R95" s="125"/>
      <c r="S95" s="125"/>
    </row>
    <row r="96" spans="1:19" hidden="1" outlineLevel="1">
      <c r="A96" s="8">
        <v>43132</v>
      </c>
      <c r="B96" s="125">
        <v>5146.1775779</v>
      </c>
      <c r="C96" s="125">
        <v>6.2559500000000004E-2</v>
      </c>
      <c r="D96" s="125">
        <v>0</v>
      </c>
      <c r="E96" s="125">
        <v>6.2559500000000004E-2</v>
      </c>
      <c r="F96" s="125">
        <v>0</v>
      </c>
      <c r="G96" s="125">
        <v>0</v>
      </c>
      <c r="H96" s="125">
        <v>0</v>
      </c>
      <c r="I96" s="125">
        <v>563.54917634000003</v>
      </c>
      <c r="J96" s="125">
        <v>1.18165817</v>
      </c>
      <c r="K96" s="125">
        <v>562.36751817000004</v>
      </c>
      <c r="L96" s="125">
        <v>4582.5658420600003</v>
      </c>
      <c r="M96" s="125">
        <v>4581.7610981300004</v>
      </c>
      <c r="N96" s="125">
        <v>0.80474393</v>
      </c>
      <c r="O96" s="125">
        <v>0</v>
      </c>
      <c r="P96" s="125">
        <v>0.32800636</v>
      </c>
      <c r="Q96" s="125"/>
      <c r="R96" s="125"/>
      <c r="S96" s="125"/>
    </row>
    <row r="97" spans="1:19" hidden="1" outlineLevel="1">
      <c r="A97" s="8">
        <v>43160</v>
      </c>
      <c r="B97" s="125">
        <v>5233.97232377</v>
      </c>
      <c r="C97" s="125">
        <v>6.3343769999999994E-2</v>
      </c>
      <c r="D97" s="125">
        <v>0</v>
      </c>
      <c r="E97" s="125">
        <v>6.3343769999999994E-2</v>
      </c>
      <c r="F97" s="125">
        <v>0</v>
      </c>
      <c r="G97" s="125">
        <v>0</v>
      </c>
      <c r="H97" s="125">
        <v>0</v>
      </c>
      <c r="I97" s="125">
        <v>606.51316179000003</v>
      </c>
      <c r="J97" s="125">
        <v>1.1700884600000001</v>
      </c>
      <c r="K97" s="125">
        <v>605.34307333000004</v>
      </c>
      <c r="L97" s="125">
        <v>4627.3958182099996</v>
      </c>
      <c r="M97" s="125">
        <v>4626.5930708300002</v>
      </c>
      <c r="N97" s="125">
        <v>0.80274738000000001</v>
      </c>
      <c r="O97" s="125">
        <v>0</v>
      </c>
      <c r="P97" s="125">
        <v>0.33558580999999998</v>
      </c>
      <c r="Q97" s="125"/>
      <c r="R97" s="125"/>
      <c r="S97" s="125"/>
    </row>
    <row r="98" spans="1:19" hidden="1" outlineLevel="1">
      <c r="A98" s="8">
        <v>43191</v>
      </c>
      <c r="B98" s="125">
        <v>5266.6513038499997</v>
      </c>
      <c r="C98" s="125">
        <v>6.3915959999999994E-2</v>
      </c>
      <c r="D98" s="125">
        <v>0</v>
      </c>
      <c r="E98" s="125">
        <v>6.3915959999999994E-2</v>
      </c>
      <c r="F98" s="125">
        <v>0</v>
      </c>
      <c r="G98" s="125">
        <v>0</v>
      </c>
      <c r="H98" s="125">
        <v>0</v>
      </c>
      <c r="I98" s="125">
        <v>632.90772938999999</v>
      </c>
      <c r="J98" s="125">
        <v>1.18922266</v>
      </c>
      <c r="K98" s="125">
        <v>631.71850672999994</v>
      </c>
      <c r="L98" s="125">
        <v>4633.6796585000002</v>
      </c>
      <c r="M98" s="125">
        <v>4632.8538766000001</v>
      </c>
      <c r="N98" s="125">
        <v>0.82578189999999996</v>
      </c>
      <c r="O98" s="125">
        <v>0</v>
      </c>
      <c r="P98" s="125">
        <v>0.33878416</v>
      </c>
      <c r="Q98" s="125"/>
      <c r="R98" s="125"/>
      <c r="S98" s="125"/>
    </row>
    <row r="99" spans="1:19" hidden="1" outlineLevel="1">
      <c r="A99" s="8">
        <v>43221</v>
      </c>
      <c r="B99" s="125">
        <v>5298.3695864299998</v>
      </c>
      <c r="C99" s="125">
        <v>6.4610780000000007E-2</v>
      </c>
      <c r="D99" s="125">
        <v>0</v>
      </c>
      <c r="E99" s="125">
        <v>6.4610780000000007E-2</v>
      </c>
      <c r="F99" s="125">
        <v>0</v>
      </c>
      <c r="G99" s="125">
        <v>0</v>
      </c>
      <c r="H99" s="125">
        <v>0</v>
      </c>
      <c r="I99" s="125">
        <v>618.79487558000005</v>
      </c>
      <c r="J99" s="125">
        <v>1.1673460499999999</v>
      </c>
      <c r="K99" s="125">
        <v>617.62752952999995</v>
      </c>
      <c r="L99" s="125">
        <v>4679.5101000699997</v>
      </c>
      <c r="M99" s="125">
        <v>4678.5560465899998</v>
      </c>
      <c r="N99" s="125">
        <v>0.95405348000000001</v>
      </c>
      <c r="O99" s="125">
        <v>0</v>
      </c>
      <c r="P99" s="125">
        <v>0.34227552999999999</v>
      </c>
      <c r="Q99" s="125"/>
      <c r="R99" s="125"/>
      <c r="S99" s="125"/>
    </row>
    <row r="100" spans="1:19" hidden="1" outlineLevel="1">
      <c r="A100" s="8">
        <v>43252</v>
      </c>
      <c r="B100" s="125">
        <v>5339.2103498500001</v>
      </c>
      <c r="C100" s="125">
        <v>6.5162540000000005E-2</v>
      </c>
      <c r="D100" s="125">
        <v>0</v>
      </c>
      <c r="E100" s="125">
        <v>6.5162540000000005E-2</v>
      </c>
      <c r="F100" s="125">
        <v>0</v>
      </c>
      <c r="G100" s="125">
        <v>0</v>
      </c>
      <c r="H100" s="125">
        <v>0</v>
      </c>
      <c r="I100" s="125">
        <v>647.70456306000005</v>
      </c>
      <c r="J100" s="125">
        <v>1.19255811</v>
      </c>
      <c r="K100" s="125">
        <v>646.51200495000001</v>
      </c>
      <c r="L100" s="125">
        <v>4691.4406242499999</v>
      </c>
      <c r="M100" s="125">
        <v>4690.5156730500003</v>
      </c>
      <c r="N100" s="125">
        <v>0.92495119999999997</v>
      </c>
      <c r="O100" s="125">
        <v>0</v>
      </c>
      <c r="P100" s="125">
        <v>0.34543692999999998</v>
      </c>
      <c r="Q100" s="125"/>
      <c r="R100" s="125"/>
      <c r="S100" s="125"/>
    </row>
    <row r="101" spans="1:19" hidden="1" outlineLevel="1">
      <c r="A101" s="8">
        <v>43282</v>
      </c>
      <c r="B101" s="125">
        <v>5387.6770985399999</v>
      </c>
      <c r="C101" s="125">
        <v>6.5857349999999995E-2</v>
      </c>
      <c r="D101" s="125">
        <v>0</v>
      </c>
      <c r="E101" s="125">
        <v>6.5857349999999995E-2</v>
      </c>
      <c r="F101" s="125">
        <v>0</v>
      </c>
      <c r="G101" s="125">
        <v>0</v>
      </c>
      <c r="H101" s="125">
        <v>0</v>
      </c>
      <c r="I101" s="125">
        <v>653.85603473000003</v>
      </c>
      <c r="J101" s="125">
        <v>1.18231676</v>
      </c>
      <c r="K101" s="125">
        <v>652.67371796999998</v>
      </c>
      <c r="L101" s="125">
        <v>4733.7552064600004</v>
      </c>
      <c r="M101" s="125">
        <v>4732.5774494699999</v>
      </c>
      <c r="N101" s="125">
        <v>1.17775699</v>
      </c>
      <c r="O101" s="125">
        <v>0</v>
      </c>
      <c r="P101" s="125">
        <v>0.34892828999999997</v>
      </c>
      <c r="Q101" s="125"/>
      <c r="R101" s="125"/>
      <c r="S101" s="125"/>
    </row>
    <row r="102" spans="1:19" hidden="1" outlineLevel="1">
      <c r="A102" s="8">
        <v>43313</v>
      </c>
      <c r="B102" s="125">
        <v>5711.8894177800003</v>
      </c>
      <c r="C102" s="125">
        <v>6.6490850000000004E-2</v>
      </c>
      <c r="D102" s="125">
        <v>0</v>
      </c>
      <c r="E102" s="125">
        <v>6.6490850000000004E-2</v>
      </c>
      <c r="F102" s="125">
        <v>0</v>
      </c>
      <c r="G102" s="125">
        <v>0</v>
      </c>
      <c r="H102" s="125">
        <v>0</v>
      </c>
      <c r="I102" s="125">
        <v>670.99692182000001</v>
      </c>
      <c r="J102" s="125">
        <v>1.6621191200000001</v>
      </c>
      <c r="K102" s="125">
        <v>669.33480269999995</v>
      </c>
      <c r="L102" s="125">
        <v>5040.8260051099996</v>
      </c>
      <c r="M102" s="125">
        <v>5039.7364324500004</v>
      </c>
      <c r="N102" s="125">
        <v>1.08957266</v>
      </c>
      <c r="O102" s="125">
        <v>0</v>
      </c>
      <c r="P102" s="125">
        <v>0.35205402000000002</v>
      </c>
      <c r="Q102" s="125"/>
      <c r="R102" s="125"/>
      <c r="S102" s="125"/>
    </row>
    <row r="103" spans="1:19" hidden="1" outlineLevel="1">
      <c r="A103" s="8">
        <v>43344</v>
      </c>
      <c r="B103" s="125">
        <v>5613.5931002799998</v>
      </c>
      <c r="C103" s="125">
        <v>6.7124359999999994E-2</v>
      </c>
      <c r="D103" s="125">
        <v>0</v>
      </c>
      <c r="E103" s="125">
        <v>6.7124359999999994E-2</v>
      </c>
      <c r="F103" s="125">
        <v>0</v>
      </c>
      <c r="G103" s="125">
        <v>0</v>
      </c>
      <c r="H103" s="125">
        <v>0</v>
      </c>
      <c r="I103" s="125">
        <v>651.84319388999995</v>
      </c>
      <c r="J103" s="125">
        <v>1.67952876</v>
      </c>
      <c r="K103" s="125">
        <v>650.16366513000003</v>
      </c>
      <c r="L103" s="125">
        <v>4961.6827820300005</v>
      </c>
      <c r="M103" s="125">
        <v>4960.5995496300002</v>
      </c>
      <c r="N103" s="125">
        <v>1.0832324</v>
      </c>
      <c r="O103" s="125">
        <v>0</v>
      </c>
      <c r="P103" s="125">
        <v>0.35524326000000001</v>
      </c>
      <c r="Q103" s="125"/>
      <c r="R103" s="125"/>
      <c r="S103" s="125"/>
    </row>
    <row r="104" spans="1:19" hidden="1" outlineLevel="1">
      <c r="A104" s="8">
        <v>43374</v>
      </c>
      <c r="B104" s="125">
        <v>5637.7264801900001</v>
      </c>
      <c r="C104" s="125">
        <v>6.7737420000000007E-2</v>
      </c>
      <c r="D104" s="125">
        <v>0</v>
      </c>
      <c r="E104" s="125">
        <v>6.7737420000000007E-2</v>
      </c>
      <c r="F104" s="125">
        <v>0</v>
      </c>
      <c r="G104" s="125">
        <v>0</v>
      </c>
      <c r="H104" s="125">
        <v>0</v>
      </c>
      <c r="I104" s="125">
        <v>648.84126245000004</v>
      </c>
      <c r="J104" s="125">
        <v>1.69214325</v>
      </c>
      <c r="K104" s="125">
        <v>647.14911919999997</v>
      </c>
      <c r="L104" s="125">
        <v>4988.81748032</v>
      </c>
      <c r="M104" s="125">
        <v>4987.8637672300001</v>
      </c>
      <c r="N104" s="125">
        <v>0.95371309000000004</v>
      </c>
      <c r="O104" s="125">
        <v>0</v>
      </c>
      <c r="P104" s="125">
        <v>0.35868885</v>
      </c>
      <c r="Q104" s="125"/>
      <c r="R104" s="125"/>
      <c r="S104" s="125"/>
    </row>
    <row r="105" spans="1:19" hidden="1" outlineLevel="1">
      <c r="A105" s="8">
        <v>43405</v>
      </c>
      <c r="B105" s="125">
        <v>5654.04313198</v>
      </c>
      <c r="C105" s="125">
        <v>6.835049E-2</v>
      </c>
      <c r="D105" s="125">
        <v>0</v>
      </c>
      <c r="E105" s="125">
        <v>6.835049E-2</v>
      </c>
      <c r="F105" s="125">
        <v>0</v>
      </c>
      <c r="G105" s="125">
        <v>0</v>
      </c>
      <c r="H105" s="125">
        <v>0</v>
      </c>
      <c r="I105" s="125">
        <v>640.03544912999996</v>
      </c>
      <c r="J105" s="125">
        <v>1.66263279</v>
      </c>
      <c r="K105" s="125">
        <v>638.37281633999999</v>
      </c>
      <c r="L105" s="125">
        <v>5013.9393323599998</v>
      </c>
      <c r="M105" s="125">
        <v>5012.2830758700002</v>
      </c>
      <c r="N105" s="125">
        <v>1.6562564900000001</v>
      </c>
      <c r="O105" s="125">
        <v>0</v>
      </c>
      <c r="P105" s="125">
        <v>0.36195136</v>
      </c>
      <c r="Q105" s="125"/>
      <c r="R105" s="125"/>
      <c r="S105" s="125"/>
    </row>
    <row r="106" spans="1:19" hidden="1" outlineLevel="1">
      <c r="A106" s="8">
        <v>43435</v>
      </c>
      <c r="B106" s="125">
        <v>5553.4119601599996</v>
      </c>
      <c r="C106" s="125">
        <v>6.9004430000000005E-2</v>
      </c>
      <c r="D106" s="125">
        <v>0</v>
      </c>
      <c r="E106" s="125">
        <v>6.9004430000000005E-2</v>
      </c>
      <c r="F106" s="125">
        <v>0</v>
      </c>
      <c r="G106" s="125">
        <v>0</v>
      </c>
      <c r="H106" s="125">
        <v>0</v>
      </c>
      <c r="I106" s="125">
        <v>638.77275570999996</v>
      </c>
      <c r="J106" s="125">
        <v>1.5872031499999999</v>
      </c>
      <c r="K106" s="125">
        <v>637.18555256000002</v>
      </c>
      <c r="L106" s="125">
        <v>4914.5702000199999</v>
      </c>
      <c r="M106" s="125">
        <v>4913.2303218300003</v>
      </c>
      <c r="N106" s="125">
        <v>1.3398781900000001</v>
      </c>
      <c r="O106" s="125">
        <v>0</v>
      </c>
      <c r="P106" s="125">
        <v>0.36535999000000002</v>
      </c>
      <c r="Q106" s="125"/>
      <c r="R106" s="125"/>
      <c r="S106" s="125"/>
    </row>
    <row r="107" spans="1:19" hidden="1" outlineLevel="1">
      <c r="A107" s="8">
        <v>43466</v>
      </c>
      <c r="B107" s="125">
        <v>5578.6169644600004</v>
      </c>
      <c r="C107" s="125">
        <v>6.9828180000000004E-2</v>
      </c>
      <c r="D107" s="125">
        <v>0</v>
      </c>
      <c r="E107" s="125">
        <v>6.9828180000000004E-2</v>
      </c>
      <c r="F107" s="125">
        <v>0</v>
      </c>
      <c r="G107" s="125">
        <v>0</v>
      </c>
      <c r="H107" s="125">
        <v>0</v>
      </c>
      <c r="I107" s="125">
        <v>640.07473661999995</v>
      </c>
      <c r="J107" s="125">
        <v>1.5130782300000001</v>
      </c>
      <c r="K107" s="125">
        <v>638.56165839000005</v>
      </c>
      <c r="L107" s="125">
        <v>4938.4723996599996</v>
      </c>
      <c r="M107" s="125">
        <v>4937.2563375500004</v>
      </c>
      <c r="N107" s="125">
        <v>1.21606211</v>
      </c>
      <c r="O107" s="125">
        <v>0</v>
      </c>
      <c r="P107" s="125">
        <v>0.36869469999999999</v>
      </c>
      <c r="Q107" s="125"/>
      <c r="R107" s="125"/>
      <c r="S107" s="125"/>
    </row>
    <row r="108" spans="1:19" hidden="1" outlineLevel="1">
      <c r="A108" s="8">
        <v>43497</v>
      </c>
      <c r="B108" s="125">
        <v>5568.2741754099998</v>
      </c>
      <c r="C108" s="125">
        <v>7.0400370000000004E-2</v>
      </c>
      <c r="D108" s="125">
        <v>0</v>
      </c>
      <c r="E108" s="125">
        <v>7.0400370000000004E-2</v>
      </c>
      <c r="F108" s="125">
        <v>0</v>
      </c>
      <c r="G108" s="125">
        <v>0</v>
      </c>
      <c r="H108" s="125">
        <v>0</v>
      </c>
      <c r="I108" s="125">
        <v>647.30383352000001</v>
      </c>
      <c r="J108" s="125">
        <v>1.5672822</v>
      </c>
      <c r="K108" s="125">
        <v>645.73655131999999</v>
      </c>
      <c r="L108" s="125">
        <v>4920.8999415199996</v>
      </c>
      <c r="M108" s="125">
        <v>4919.7229061899998</v>
      </c>
      <c r="N108" s="125">
        <v>1.17703533</v>
      </c>
      <c r="O108" s="125">
        <v>0</v>
      </c>
      <c r="P108" s="125">
        <v>0.37174017999999998</v>
      </c>
      <c r="Q108" s="125"/>
      <c r="R108" s="125"/>
      <c r="S108" s="125"/>
    </row>
    <row r="109" spans="1:19" hidden="1" outlineLevel="1">
      <c r="A109" s="8">
        <v>43525</v>
      </c>
      <c r="B109" s="125">
        <v>5790.2475175400004</v>
      </c>
      <c r="C109" s="125">
        <v>7.1033879999999994E-2</v>
      </c>
      <c r="D109" s="125">
        <v>0</v>
      </c>
      <c r="E109" s="125">
        <v>7.1033879999999994E-2</v>
      </c>
      <c r="F109" s="125">
        <v>0</v>
      </c>
      <c r="G109" s="125">
        <v>0</v>
      </c>
      <c r="H109" s="125">
        <v>0</v>
      </c>
      <c r="I109" s="125">
        <v>830.08167123999999</v>
      </c>
      <c r="J109" s="125">
        <v>137.76959714</v>
      </c>
      <c r="K109" s="125">
        <v>692.31207410000002</v>
      </c>
      <c r="L109" s="125">
        <v>4960.0948124200004</v>
      </c>
      <c r="M109" s="125">
        <v>4958.9417847499999</v>
      </c>
      <c r="N109" s="125">
        <v>1.1530276699999999</v>
      </c>
      <c r="O109" s="125">
        <v>0</v>
      </c>
      <c r="P109" s="125">
        <v>0.37503793000000002</v>
      </c>
      <c r="Q109" s="125"/>
      <c r="R109" s="125"/>
      <c r="S109" s="125"/>
    </row>
    <row r="110" spans="1:19" hidden="1" outlineLevel="1">
      <c r="A110" s="8">
        <v>43556</v>
      </c>
      <c r="B110" s="125">
        <v>5589.3573280299997</v>
      </c>
      <c r="C110" s="125">
        <v>7.1033879999999994E-2</v>
      </c>
      <c r="D110" s="125">
        <v>0</v>
      </c>
      <c r="E110" s="125">
        <v>7.1033879999999994E-2</v>
      </c>
      <c r="F110" s="125">
        <v>0</v>
      </c>
      <c r="G110" s="125">
        <v>0</v>
      </c>
      <c r="H110" s="125">
        <v>0</v>
      </c>
      <c r="I110" s="125">
        <v>815.00526594999997</v>
      </c>
      <c r="J110" s="125">
        <v>99.876317189999995</v>
      </c>
      <c r="K110" s="125">
        <v>715.12894875999996</v>
      </c>
      <c r="L110" s="125">
        <v>4774.2810282</v>
      </c>
      <c r="M110" s="125">
        <v>4773.1448592699999</v>
      </c>
      <c r="N110" s="125">
        <v>1.13616893</v>
      </c>
      <c r="O110" s="125">
        <v>0</v>
      </c>
      <c r="P110" s="125">
        <v>0.38735604000000001</v>
      </c>
      <c r="Q110" s="125"/>
      <c r="R110" s="125"/>
      <c r="S110" s="125"/>
    </row>
    <row r="111" spans="1:19" hidden="1" outlineLevel="1">
      <c r="A111" s="8">
        <v>43586</v>
      </c>
      <c r="B111" s="125">
        <v>5615.1366889999999</v>
      </c>
      <c r="C111" s="125">
        <v>7.1033879999999994E-2</v>
      </c>
      <c r="D111" s="125">
        <v>0</v>
      </c>
      <c r="E111" s="125">
        <v>7.1033879999999994E-2</v>
      </c>
      <c r="F111" s="125">
        <v>0</v>
      </c>
      <c r="G111" s="125">
        <v>0</v>
      </c>
      <c r="H111" s="125">
        <v>0</v>
      </c>
      <c r="I111" s="125">
        <v>798.35148823999998</v>
      </c>
      <c r="J111" s="125">
        <v>54.192695139999998</v>
      </c>
      <c r="K111" s="125">
        <v>744.15879310000003</v>
      </c>
      <c r="L111" s="125">
        <v>4816.7141668800004</v>
      </c>
      <c r="M111" s="125">
        <v>4814.7412352000001</v>
      </c>
      <c r="N111" s="125">
        <v>1.9729316800000001</v>
      </c>
      <c r="O111" s="125">
        <v>0</v>
      </c>
      <c r="P111" s="125">
        <v>0.38174667000000001</v>
      </c>
      <c r="Q111" s="125"/>
      <c r="R111" s="125"/>
      <c r="S111" s="125"/>
    </row>
    <row r="112" spans="1:19" hidden="1" outlineLevel="1">
      <c r="A112" s="8">
        <v>43617</v>
      </c>
      <c r="B112" s="125">
        <v>5206.0030162200001</v>
      </c>
      <c r="C112" s="125">
        <v>7.1033879999999994E-2</v>
      </c>
      <c r="D112" s="125">
        <v>0</v>
      </c>
      <c r="E112" s="125">
        <v>7.1033879999999994E-2</v>
      </c>
      <c r="F112" s="125">
        <v>0</v>
      </c>
      <c r="G112" s="125">
        <v>0</v>
      </c>
      <c r="H112" s="125">
        <v>0</v>
      </c>
      <c r="I112" s="125">
        <v>845.07934230000001</v>
      </c>
      <c r="J112" s="125">
        <v>94.645605529999997</v>
      </c>
      <c r="K112" s="125">
        <v>750.43373677</v>
      </c>
      <c r="L112" s="125">
        <v>4360.8526400399996</v>
      </c>
      <c r="M112" s="125">
        <v>4357.87076806</v>
      </c>
      <c r="N112" s="125">
        <v>2.9818719800000002</v>
      </c>
      <c r="O112" s="125">
        <v>0</v>
      </c>
      <c r="P112" s="125">
        <v>9.5660460000000003E-2</v>
      </c>
      <c r="Q112" s="125"/>
      <c r="R112" s="125"/>
      <c r="S112" s="125"/>
    </row>
    <row r="113" spans="1:19" hidden="1" outlineLevel="1">
      <c r="A113" s="8">
        <v>43647</v>
      </c>
      <c r="B113" s="125">
        <v>5139.9155914800003</v>
      </c>
      <c r="C113" s="125">
        <v>7.1033879999999994E-2</v>
      </c>
      <c r="D113" s="125">
        <v>0</v>
      </c>
      <c r="E113" s="125">
        <v>7.1033879999999994E-2</v>
      </c>
      <c r="F113" s="125">
        <v>0</v>
      </c>
      <c r="G113" s="125">
        <v>0</v>
      </c>
      <c r="H113" s="125">
        <v>0</v>
      </c>
      <c r="I113" s="125">
        <v>777.61215562999996</v>
      </c>
      <c r="J113" s="125">
        <v>2.5995605400000001</v>
      </c>
      <c r="K113" s="125">
        <v>775.01259508999999</v>
      </c>
      <c r="L113" s="125">
        <v>4362.23240197</v>
      </c>
      <c r="M113" s="125">
        <v>4359.3528938400004</v>
      </c>
      <c r="N113" s="125">
        <v>2.8795081300000001</v>
      </c>
      <c r="O113" s="125">
        <v>0</v>
      </c>
      <c r="P113" s="125">
        <v>1.0945315799999999</v>
      </c>
      <c r="Q113" s="125"/>
      <c r="R113" s="125"/>
      <c r="S113" s="125"/>
    </row>
    <row r="114" spans="1:19" hidden="1" outlineLevel="1">
      <c r="A114" s="8">
        <v>43678</v>
      </c>
      <c r="B114" s="125">
        <v>5160.2645329200004</v>
      </c>
      <c r="C114" s="125">
        <v>7.1033879999999994E-2</v>
      </c>
      <c r="D114" s="125">
        <v>0</v>
      </c>
      <c r="E114" s="125">
        <v>7.1033879999999994E-2</v>
      </c>
      <c r="F114" s="125">
        <v>0</v>
      </c>
      <c r="G114" s="125">
        <v>0</v>
      </c>
      <c r="H114" s="125">
        <v>0</v>
      </c>
      <c r="I114" s="125">
        <v>778.11751500000003</v>
      </c>
      <c r="J114" s="125">
        <v>2.4485568799999999</v>
      </c>
      <c r="K114" s="125">
        <v>775.66895811999996</v>
      </c>
      <c r="L114" s="125">
        <v>4382.0759840399996</v>
      </c>
      <c r="M114" s="125">
        <v>4378.8733907899996</v>
      </c>
      <c r="N114" s="125">
        <v>3.2025932500000001</v>
      </c>
      <c r="O114" s="125">
        <v>0</v>
      </c>
      <c r="P114" s="125">
        <v>1.09549926</v>
      </c>
      <c r="Q114" s="125"/>
      <c r="R114" s="125"/>
      <c r="S114" s="125"/>
    </row>
    <row r="115" spans="1:19" hidden="1" outlineLevel="1">
      <c r="A115" s="8">
        <v>43709</v>
      </c>
      <c r="B115" s="125">
        <v>5390.2592649899998</v>
      </c>
      <c r="C115" s="125">
        <v>7.1041919999999995E-2</v>
      </c>
      <c r="D115" s="125">
        <v>0</v>
      </c>
      <c r="E115" s="125">
        <v>7.1041919999999995E-2</v>
      </c>
      <c r="F115" s="125">
        <v>0</v>
      </c>
      <c r="G115" s="125">
        <v>0</v>
      </c>
      <c r="H115" s="125">
        <v>0</v>
      </c>
      <c r="I115" s="125">
        <v>1007.98351613</v>
      </c>
      <c r="J115" s="125">
        <v>244.31884371000001</v>
      </c>
      <c r="K115" s="125">
        <v>763.66467241999999</v>
      </c>
      <c r="L115" s="125">
        <v>4382.2047069399996</v>
      </c>
      <c r="M115" s="125">
        <v>4379.2969154399998</v>
      </c>
      <c r="N115" s="125">
        <v>2.9077915000000001</v>
      </c>
      <c r="O115" s="125">
        <v>0</v>
      </c>
      <c r="P115" s="125">
        <v>1.09346554</v>
      </c>
      <c r="Q115" s="125"/>
      <c r="R115" s="125"/>
      <c r="S115" s="125"/>
    </row>
    <row r="116" spans="1:19" hidden="1" outlineLevel="1">
      <c r="A116" s="8">
        <v>43739</v>
      </c>
      <c r="B116" s="125">
        <v>5474.6280622300001</v>
      </c>
      <c r="C116" s="125">
        <v>7.1079649999999994E-2</v>
      </c>
      <c r="D116" s="125">
        <v>0</v>
      </c>
      <c r="E116" s="125">
        <v>7.1079649999999994E-2</v>
      </c>
      <c r="F116" s="125">
        <v>0</v>
      </c>
      <c r="G116" s="125">
        <v>0</v>
      </c>
      <c r="H116" s="125">
        <v>0</v>
      </c>
      <c r="I116" s="125">
        <v>1063.1477286899999</v>
      </c>
      <c r="J116" s="125">
        <v>2.51771374</v>
      </c>
      <c r="K116" s="125">
        <v>1060.63001495</v>
      </c>
      <c r="L116" s="125">
        <v>4411.4092538900004</v>
      </c>
      <c r="M116" s="125">
        <v>4408.3096117599998</v>
      </c>
      <c r="N116" s="125">
        <v>3.0996421299999999</v>
      </c>
      <c r="O116" s="125">
        <v>0</v>
      </c>
      <c r="P116" s="125">
        <v>1.1169457</v>
      </c>
      <c r="Q116" s="125"/>
      <c r="R116" s="125"/>
      <c r="S116" s="125"/>
    </row>
    <row r="117" spans="1:19" hidden="1" outlineLevel="1">
      <c r="A117" s="8">
        <v>43770</v>
      </c>
      <c r="B117" s="125">
        <v>5199.1818961700001</v>
      </c>
      <c r="C117" s="125">
        <v>7.1165770000000003E-2</v>
      </c>
      <c r="D117" s="125">
        <v>0</v>
      </c>
      <c r="E117" s="125">
        <v>7.1165770000000003E-2</v>
      </c>
      <c r="F117" s="125">
        <v>0</v>
      </c>
      <c r="G117" s="125">
        <v>0</v>
      </c>
      <c r="H117" s="125">
        <v>0</v>
      </c>
      <c r="I117" s="125">
        <v>804.56295226999998</v>
      </c>
      <c r="J117" s="125">
        <v>2.4387660900000001</v>
      </c>
      <c r="K117" s="125">
        <v>802.12418618000004</v>
      </c>
      <c r="L117" s="125">
        <v>4394.5477781299996</v>
      </c>
      <c r="M117" s="125">
        <v>4391.7163535899999</v>
      </c>
      <c r="N117" s="125">
        <v>2.83142454</v>
      </c>
      <c r="O117" s="125">
        <v>0</v>
      </c>
      <c r="P117" s="125">
        <v>1.09765724</v>
      </c>
      <c r="Q117" s="125"/>
      <c r="R117" s="125"/>
      <c r="S117" s="125"/>
    </row>
    <row r="118" spans="1:19" hidden="1" outlineLevel="1">
      <c r="A118" s="8">
        <v>43800</v>
      </c>
      <c r="B118" s="125">
        <v>5056.0786352499999</v>
      </c>
      <c r="C118" s="125">
        <v>7.1251910000000002E-2</v>
      </c>
      <c r="D118" s="125">
        <v>0</v>
      </c>
      <c r="E118" s="125">
        <v>7.1251910000000002E-2</v>
      </c>
      <c r="F118" s="125">
        <v>0</v>
      </c>
      <c r="G118" s="125">
        <v>0</v>
      </c>
      <c r="H118" s="125">
        <v>0</v>
      </c>
      <c r="I118" s="125">
        <v>859.74286833999997</v>
      </c>
      <c r="J118" s="125">
        <v>2.4979367799999999</v>
      </c>
      <c r="K118" s="125">
        <v>857.24493156000005</v>
      </c>
      <c r="L118" s="125">
        <v>4196.2645149999998</v>
      </c>
      <c r="M118" s="125">
        <v>4193.92090525</v>
      </c>
      <c r="N118" s="125">
        <v>2.3436097500000002</v>
      </c>
      <c r="O118" s="125">
        <v>0</v>
      </c>
      <c r="P118" s="125">
        <v>0.98331763999999999</v>
      </c>
      <c r="Q118" s="125"/>
      <c r="R118" s="125"/>
      <c r="S118" s="125"/>
    </row>
    <row r="119" spans="1:19" hidden="1" outlineLevel="1">
      <c r="A119" s="8">
        <v>43831</v>
      </c>
      <c r="B119" s="125">
        <v>4983.1234472400001</v>
      </c>
      <c r="C119" s="125">
        <v>7.133805E-2</v>
      </c>
      <c r="D119" s="125">
        <v>0</v>
      </c>
      <c r="E119" s="125">
        <v>7.133805E-2</v>
      </c>
      <c r="F119" s="125">
        <v>0</v>
      </c>
      <c r="G119" s="125">
        <v>0</v>
      </c>
      <c r="H119" s="125">
        <v>0</v>
      </c>
      <c r="I119" s="125">
        <v>754.45228283999995</v>
      </c>
      <c r="J119" s="125">
        <v>2.4940792699999998</v>
      </c>
      <c r="K119" s="125">
        <v>751.95820357000002</v>
      </c>
      <c r="L119" s="125">
        <v>4228.5998263499996</v>
      </c>
      <c r="M119" s="125">
        <v>4226.3151987600004</v>
      </c>
      <c r="N119" s="125">
        <v>2.2846275899999999</v>
      </c>
      <c r="O119" s="125">
        <v>0</v>
      </c>
      <c r="P119" s="125">
        <v>0.98583971999999997</v>
      </c>
      <c r="Q119" s="125"/>
      <c r="R119" s="125"/>
      <c r="S119" s="125"/>
    </row>
    <row r="120" spans="1:19" hidden="1" outlineLevel="1">
      <c r="A120" s="8">
        <v>43862</v>
      </c>
      <c r="B120" s="125">
        <v>5008.4641232399999</v>
      </c>
      <c r="C120" s="125">
        <v>7.1424150000000006E-2</v>
      </c>
      <c r="D120" s="125">
        <v>0</v>
      </c>
      <c r="E120" s="125">
        <v>7.1424150000000006E-2</v>
      </c>
      <c r="F120" s="125">
        <v>0</v>
      </c>
      <c r="G120" s="125">
        <v>0</v>
      </c>
      <c r="H120" s="125">
        <v>0</v>
      </c>
      <c r="I120" s="125">
        <v>774.20803164999995</v>
      </c>
      <c r="J120" s="125">
        <v>2.2283352600000002</v>
      </c>
      <c r="K120" s="125">
        <v>771.97969638999996</v>
      </c>
      <c r="L120" s="125">
        <v>4234.1846674400003</v>
      </c>
      <c r="M120" s="125">
        <v>4231.9416656699996</v>
      </c>
      <c r="N120" s="125">
        <v>2.2430017699999998</v>
      </c>
      <c r="O120" s="125">
        <v>0</v>
      </c>
      <c r="P120" s="125">
        <v>0.97798313999999997</v>
      </c>
      <c r="Q120" s="125"/>
      <c r="R120" s="125"/>
      <c r="S120" s="125"/>
    </row>
    <row r="121" spans="1:19" hidden="1" outlineLevel="1">
      <c r="A121" s="8">
        <v>43891</v>
      </c>
      <c r="B121" s="125">
        <v>5083.7456000700004</v>
      </c>
      <c r="C121" s="125">
        <v>7.1595889999999995E-2</v>
      </c>
      <c r="D121" s="125">
        <v>0</v>
      </c>
      <c r="E121" s="125">
        <v>7.1595889999999995E-2</v>
      </c>
      <c r="F121" s="125">
        <v>0</v>
      </c>
      <c r="G121" s="125">
        <v>0</v>
      </c>
      <c r="H121" s="125">
        <v>0</v>
      </c>
      <c r="I121" s="125">
        <v>785.45052835000001</v>
      </c>
      <c r="J121" s="125">
        <v>2.45744644</v>
      </c>
      <c r="K121" s="125">
        <v>782.99308191</v>
      </c>
      <c r="L121" s="125">
        <v>4298.2234758300001</v>
      </c>
      <c r="M121" s="125">
        <v>4296.0166671799998</v>
      </c>
      <c r="N121" s="125">
        <v>2.2068086500000001</v>
      </c>
      <c r="O121" s="125">
        <v>0</v>
      </c>
      <c r="P121" s="125">
        <v>1.0554540100000001</v>
      </c>
      <c r="Q121" s="125"/>
      <c r="R121" s="125"/>
      <c r="S121" s="125"/>
    </row>
    <row r="122" spans="1:19" hidden="1" outlineLevel="1">
      <c r="A122" s="8">
        <v>43922</v>
      </c>
      <c r="B122" s="125">
        <v>5061.6634091599999</v>
      </c>
      <c r="C122" s="125">
        <v>7.1596409999999999E-2</v>
      </c>
      <c r="D122" s="125">
        <v>0</v>
      </c>
      <c r="E122" s="125">
        <v>7.1596409999999999E-2</v>
      </c>
      <c r="F122" s="125">
        <v>0</v>
      </c>
      <c r="G122" s="125">
        <v>0</v>
      </c>
      <c r="H122" s="125">
        <v>0</v>
      </c>
      <c r="I122" s="125">
        <v>802.10784192000006</v>
      </c>
      <c r="J122" s="125">
        <v>2.4058758899999999</v>
      </c>
      <c r="K122" s="125">
        <v>799.70196602999999</v>
      </c>
      <c r="L122" s="125">
        <v>4259.4839708299996</v>
      </c>
      <c r="M122" s="125">
        <v>4256.9364330400003</v>
      </c>
      <c r="N122" s="125">
        <v>2.5475377899999998</v>
      </c>
      <c r="O122" s="125">
        <v>0</v>
      </c>
      <c r="P122" s="125">
        <v>1.02307215</v>
      </c>
      <c r="Q122" s="125"/>
      <c r="R122" s="125"/>
      <c r="S122" s="125"/>
    </row>
    <row r="123" spans="1:19" hidden="1" outlineLevel="1">
      <c r="A123" s="8">
        <v>43952</v>
      </c>
      <c r="B123" s="125">
        <v>5090.8550621200002</v>
      </c>
      <c r="C123" s="125">
        <v>7.1596950000000006E-2</v>
      </c>
      <c r="D123" s="125">
        <v>0</v>
      </c>
      <c r="E123" s="125">
        <v>7.1596950000000006E-2</v>
      </c>
      <c r="F123" s="125">
        <v>0</v>
      </c>
      <c r="G123" s="125">
        <v>0</v>
      </c>
      <c r="H123" s="125">
        <v>0</v>
      </c>
      <c r="I123" s="125">
        <v>826.00155329999996</v>
      </c>
      <c r="J123" s="125">
        <v>6.8401988300000003</v>
      </c>
      <c r="K123" s="125">
        <v>819.16135446999999</v>
      </c>
      <c r="L123" s="125">
        <v>4264.7819118699999</v>
      </c>
      <c r="M123" s="125">
        <v>4260.0154514300002</v>
      </c>
      <c r="N123" s="125">
        <v>4.7664604400000004</v>
      </c>
      <c r="O123" s="125">
        <v>0</v>
      </c>
      <c r="P123" s="125">
        <v>1.02526176</v>
      </c>
      <c r="Q123" s="125"/>
      <c r="R123" s="125"/>
      <c r="S123" s="125"/>
    </row>
    <row r="124" spans="1:19" hidden="1" outlineLevel="1">
      <c r="A124" s="8">
        <v>43983</v>
      </c>
      <c r="B124" s="125">
        <v>5129.99632139</v>
      </c>
      <c r="C124" s="125">
        <v>7.1597469999999996E-2</v>
      </c>
      <c r="D124" s="125">
        <v>0</v>
      </c>
      <c r="E124" s="125">
        <v>7.1597469999999996E-2</v>
      </c>
      <c r="F124" s="125">
        <v>0</v>
      </c>
      <c r="G124" s="125">
        <v>0</v>
      </c>
      <c r="H124" s="125">
        <v>0</v>
      </c>
      <c r="I124" s="125">
        <v>855.62225520000004</v>
      </c>
      <c r="J124" s="125">
        <v>7.0150374199999996</v>
      </c>
      <c r="K124" s="125">
        <v>848.60721778000004</v>
      </c>
      <c r="L124" s="125">
        <v>4274.3024687200004</v>
      </c>
      <c r="M124" s="125">
        <v>4269.7078494699999</v>
      </c>
      <c r="N124" s="125">
        <v>4.59461925</v>
      </c>
      <c r="O124" s="125">
        <v>0</v>
      </c>
      <c r="P124" s="125">
        <v>1.02531569</v>
      </c>
      <c r="Q124" s="125"/>
      <c r="R124" s="125"/>
      <c r="S124" s="125"/>
    </row>
    <row r="125" spans="1:19" hidden="1" outlineLevel="1">
      <c r="A125" s="8">
        <v>44013</v>
      </c>
      <c r="B125" s="125">
        <v>5209.7828411500004</v>
      </c>
      <c r="C125" s="125">
        <v>7.1598010000000004E-2</v>
      </c>
      <c r="D125" s="125">
        <v>0</v>
      </c>
      <c r="E125" s="125">
        <v>7.1598010000000004E-2</v>
      </c>
      <c r="F125" s="125">
        <v>0</v>
      </c>
      <c r="G125" s="125">
        <v>0</v>
      </c>
      <c r="H125" s="125">
        <v>0</v>
      </c>
      <c r="I125" s="125">
        <v>918.37569738000002</v>
      </c>
      <c r="J125" s="125">
        <v>6.7065812899999999</v>
      </c>
      <c r="K125" s="125">
        <v>911.66911608999999</v>
      </c>
      <c r="L125" s="125">
        <v>4291.3355457600001</v>
      </c>
      <c r="M125" s="125">
        <v>4288.0885046200001</v>
      </c>
      <c r="N125" s="125">
        <v>3.2470411399999999</v>
      </c>
      <c r="O125" s="125">
        <v>0</v>
      </c>
      <c r="P125" s="125">
        <v>1.0556647699999999</v>
      </c>
      <c r="Q125" s="125"/>
      <c r="R125" s="125"/>
      <c r="S125" s="125"/>
    </row>
    <row r="126" spans="1:19" hidden="1" outlineLevel="1">
      <c r="A126" s="8">
        <v>44044</v>
      </c>
      <c r="B126" s="125">
        <v>5255.5910891900003</v>
      </c>
      <c r="C126" s="125">
        <v>7.1598549999999997E-2</v>
      </c>
      <c r="D126" s="125">
        <v>0</v>
      </c>
      <c r="E126" s="125">
        <v>7.1598549999999997E-2</v>
      </c>
      <c r="F126" s="125">
        <v>0</v>
      </c>
      <c r="G126" s="125">
        <v>0</v>
      </c>
      <c r="H126" s="125">
        <v>0</v>
      </c>
      <c r="I126" s="125">
        <v>952.00324204000003</v>
      </c>
      <c r="J126" s="125">
        <v>2.1602725399999998</v>
      </c>
      <c r="K126" s="125">
        <v>949.84296949999998</v>
      </c>
      <c r="L126" s="125">
        <v>4303.5162485999999</v>
      </c>
      <c r="M126" s="125">
        <v>4300.3210223799997</v>
      </c>
      <c r="N126" s="125">
        <v>3.1952262199999999</v>
      </c>
      <c r="O126" s="125">
        <v>0</v>
      </c>
      <c r="P126" s="125">
        <v>1.0540875000000001</v>
      </c>
      <c r="Q126" s="125"/>
      <c r="R126" s="125"/>
      <c r="S126" s="125"/>
    </row>
    <row r="127" spans="1:19" hidden="1" outlineLevel="1">
      <c r="A127" s="8">
        <v>44075</v>
      </c>
      <c r="B127" s="125">
        <v>4688.4145062400003</v>
      </c>
      <c r="C127" s="125">
        <v>7.1599070000000001E-2</v>
      </c>
      <c r="D127" s="125">
        <v>0</v>
      </c>
      <c r="E127" s="125">
        <v>7.1599070000000001E-2</v>
      </c>
      <c r="F127" s="125">
        <v>0</v>
      </c>
      <c r="G127" s="125">
        <v>0</v>
      </c>
      <c r="H127" s="125">
        <v>0</v>
      </c>
      <c r="I127" s="125">
        <v>795.05460943000003</v>
      </c>
      <c r="J127" s="125">
        <v>2.2230376199999999</v>
      </c>
      <c r="K127" s="125">
        <v>792.83157181000001</v>
      </c>
      <c r="L127" s="125">
        <v>3893.28829774</v>
      </c>
      <c r="M127" s="125">
        <v>3889.64987784</v>
      </c>
      <c r="N127" s="125">
        <v>3.6384199000000002</v>
      </c>
      <c r="O127" s="125">
        <v>0</v>
      </c>
      <c r="P127" s="125">
        <v>1.03058308</v>
      </c>
      <c r="Q127" s="125"/>
      <c r="R127" s="125"/>
      <c r="S127" s="125"/>
    </row>
    <row r="128" spans="1:19" hidden="1" outlineLevel="1">
      <c r="A128" s="8">
        <v>44105</v>
      </c>
      <c r="B128" s="125">
        <v>2133.6414041899998</v>
      </c>
      <c r="C128" s="125">
        <v>2.4237E-4</v>
      </c>
      <c r="D128" s="125">
        <v>0</v>
      </c>
      <c r="E128" s="125">
        <v>2.4237E-4</v>
      </c>
      <c r="F128" s="125">
        <v>0</v>
      </c>
      <c r="G128" s="125">
        <v>0</v>
      </c>
      <c r="H128" s="125">
        <v>0</v>
      </c>
      <c r="I128" s="125">
        <v>831.5327274</v>
      </c>
      <c r="J128" s="125">
        <v>1.0164197699999999</v>
      </c>
      <c r="K128" s="125">
        <v>830.51630763000003</v>
      </c>
      <c r="L128" s="125">
        <v>1302.1084344200001</v>
      </c>
      <c r="M128" s="125">
        <v>1299.1793462600001</v>
      </c>
      <c r="N128" s="125">
        <v>2.9290881600000001</v>
      </c>
      <c r="O128" s="125">
        <v>0</v>
      </c>
      <c r="P128" s="125">
        <v>0.36370708000000002</v>
      </c>
      <c r="Q128" s="125"/>
      <c r="R128" s="125"/>
      <c r="S128" s="125"/>
    </row>
    <row r="129" spans="1:19" hidden="1" outlineLevel="1">
      <c r="A129" s="8">
        <v>44136</v>
      </c>
      <c r="B129" s="125">
        <v>1889.0378828800001</v>
      </c>
      <c r="C129" s="125">
        <v>0.19917376000000001</v>
      </c>
      <c r="D129" s="125">
        <v>0</v>
      </c>
      <c r="E129" s="125">
        <v>0.19917376000000001</v>
      </c>
      <c r="F129" s="125">
        <v>0</v>
      </c>
      <c r="G129" s="125">
        <v>0</v>
      </c>
      <c r="H129" s="125">
        <v>0</v>
      </c>
      <c r="I129" s="125">
        <v>785.38068564000002</v>
      </c>
      <c r="J129" s="125">
        <v>1.01884456</v>
      </c>
      <c r="K129" s="125">
        <v>784.36184107999998</v>
      </c>
      <c r="L129" s="125">
        <v>1103.4580234800001</v>
      </c>
      <c r="M129" s="125">
        <v>1100.7267722199999</v>
      </c>
      <c r="N129" s="125">
        <v>2.7312512600000001</v>
      </c>
      <c r="O129" s="125">
        <v>0</v>
      </c>
      <c r="P129" s="125">
        <v>0.35121253000000002</v>
      </c>
      <c r="Q129" s="125"/>
      <c r="R129" s="125"/>
      <c r="S129" s="125"/>
    </row>
    <row r="130" spans="1:19" hidden="1" outlineLevel="1">
      <c r="A130" s="8">
        <v>44166</v>
      </c>
      <c r="B130" s="125">
        <v>1689.87998135</v>
      </c>
      <c r="C130" s="125">
        <v>2.4342999999999999E-4</v>
      </c>
      <c r="D130" s="125">
        <v>0</v>
      </c>
      <c r="E130" s="125">
        <v>2.4342999999999999E-4</v>
      </c>
      <c r="F130" s="125">
        <v>0</v>
      </c>
      <c r="G130" s="125">
        <v>0</v>
      </c>
      <c r="H130" s="125">
        <v>0</v>
      </c>
      <c r="I130" s="125">
        <v>645.22470565000003</v>
      </c>
      <c r="J130" s="125">
        <v>2.7363418899999998</v>
      </c>
      <c r="K130" s="125">
        <v>642.48836375999997</v>
      </c>
      <c r="L130" s="125">
        <v>1044.65503227</v>
      </c>
      <c r="M130" s="125">
        <v>1042.39990844</v>
      </c>
      <c r="N130" s="125">
        <v>2.2551238300000001</v>
      </c>
      <c r="O130" s="125">
        <v>0</v>
      </c>
      <c r="P130" s="125">
        <v>5.7261380000000001E-2</v>
      </c>
      <c r="Q130" s="125"/>
      <c r="R130" s="125"/>
      <c r="S130" s="125"/>
    </row>
    <row r="131" spans="1:19" hidden="1" outlineLevel="1">
      <c r="A131" s="8">
        <v>44197</v>
      </c>
      <c r="B131" s="125">
        <v>1697.8943113400001</v>
      </c>
      <c r="C131" s="125">
        <v>5.3730000000000002E-5</v>
      </c>
      <c r="D131" s="125">
        <v>0</v>
      </c>
      <c r="E131" s="125">
        <v>5.3730000000000002E-5</v>
      </c>
      <c r="F131" s="125">
        <v>0</v>
      </c>
      <c r="G131" s="125">
        <v>0</v>
      </c>
      <c r="H131" s="125">
        <v>0</v>
      </c>
      <c r="I131" s="125">
        <v>647.03876116000004</v>
      </c>
      <c r="J131" s="125">
        <v>2.7437621499999998</v>
      </c>
      <c r="K131" s="125">
        <v>644.29499900999997</v>
      </c>
      <c r="L131" s="125">
        <v>1050.8554964499999</v>
      </c>
      <c r="M131" s="125">
        <v>1048.71500154</v>
      </c>
      <c r="N131" s="125">
        <v>2.1404949100000001</v>
      </c>
      <c r="O131" s="125">
        <v>0</v>
      </c>
      <c r="P131" s="125">
        <v>5.0870510000000001E-2</v>
      </c>
      <c r="Q131" s="125"/>
      <c r="R131" s="125"/>
      <c r="S131" s="125"/>
    </row>
    <row r="132" spans="1:19" hidden="1" outlineLevel="1">
      <c r="A132" s="8">
        <v>44228</v>
      </c>
      <c r="B132" s="125">
        <v>1722.4942263299999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751.44349543999999</v>
      </c>
      <c r="J132" s="125">
        <v>2.6104842499999998</v>
      </c>
      <c r="K132" s="125">
        <v>748.83301118999998</v>
      </c>
      <c r="L132" s="125">
        <v>971.05073088999995</v>
      </c>
      <c r="M132" s="125">
        <v>969.07708591000005</v>
      </c>
      <c r="N132" s="125">
        <v>1.97364498</v>
      </c>
      <c r="O132" s="125">
        <v>0</v>
      </c>
      <c r="P132" s="125">
        <v>5.1806699999999997E-2</v>
      </c>
      <c r="Q132" s="125"/>
      <c r="R132" s="125"/>
      <c r="S132" s="125"/>
    </row>
    <row r="133" spans="1:19" hidden="1" outlineLevel="1">
      <c r="A133" s="8">
        <v>44256</v>
      </c>
      <c r="B133" s="125">
        <v>1681.2847843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679.71365277999996</v>
      </c>
      <c r="J133" s="125">
        <v>2.5482671300000002</v>
      </c>
      <c r="K133" s="125">
        <v>677.16538564999996</v>
      </c>
      <c r="L133" s="125">
        <v>1001.57113152</v>
      </c>
      <c r="M133" s="125">
        <v>999.72859043999995</v>
      </c>
      <c r="N133" s="125">
        <v>1.8425410799999999</v>
      </c>
      <c r="O133" s="125">
        <v>0</v>
      </c>
      <c r="P133" s="125">
        <v>6.3701590000000002E-2</v>
      </c>
      <c r="Q133" s="125"/>
      <c r="R133" s="125"/>
      <c r="S133" s="125"/>
    </row>
    <row r="134" spans="1:19" hidden="1" outlineLevel="1">
      <c r="A134" s="8">
        <v>44287</v>
      </c>
      <c r="B134" s="125">
        <v>1900.39337686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879.79936242999997</v>
      </c>
      <c r="J134" s="125">
        <v>2.5112580499999999</v>
      </c>
      <c r="K134" s="125">
        <v>877.28810438000005</v>
      </c>
      <c r="L134" s="125">
        <v>1020.59401443</v>
      </c>
      <c r="M134" s="125">
        <v>1018.81388643</v>
      </c>
      <c r="N134" s="125">
        <v>1.7801279999999999</v>
      </c>
      <c r="O134" s="125">
        <v>0</v>
      </c>
      <c r="P134" s="125">
        <v>8.9378089999999993E-2</v>
      </c>
      <c r="Q134" s="125"/>
      <c r="R134" s="125"/>
      <c r="S134" s="125"/>
    </row>
    <row r="135" spans="1:19" hidden="1" outlineLevel="1">
      <c r="A135" s="8">
        <v>44317</v>
      </c>
      <c r="B135" s="125">
        <v>1917.51201285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868.84071329000005</v>
      </c>
      <c r="J135" s="125">
        <v>2.4333084500000002</v>
      </c>
      <c r="K135" s="125">
        <v>866.40740484000003</v>
      </c>
      <c r="L135" s="125">
        <v>1048.6712995600001</v>
      </c>
      <c r="M135" s="125">
        <v>1046.9376103100001</v>
      </c>
      <c r="N135" s="125">
        <v>1.7336892500000001</v>
      </c>
      <c r="O135" s="125">
        <v>0</v>
      </c>
      <c r="P135" s="125">
        <v>5.5148889999999999E-2</v>
      </c>
      <c r="Q135" s="125"/>
      <c r="R135" s="125"/>
      <c r="S135" s="125"/>
    </row>
    <row r="136" spans="1:19" hidden="1" outlineLevel="1">
      <c r="A136" s="8">
        <v>44348</v>
      </c>
      <c r="B136" s="125">
        <v>1913.5745150499999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833.57833814000003</v>
      </c>
      <c r="J136" s="125">
        <v>0.8701622</v>
      </c>
      <c r="K136" s="125">
        <v>832.70817594000005</v>
      </c>
      <c r="L136" s="125">
        <v>1079.99617691</v>
      </c>
      <c r="M136" s="125">
        <v>1078.2995095000001</v>
      </c>
      <c r="N136" s="125">
        <v>1.6966674100000001</v>
      </c>
      <c r="O136" s="125">
        <v>0</v>
      </c>
      <c r="P136" s="125">
        <v>3.907861E-2</v>
      </c>
      <c r="Q136" s="125"/>
      <c r="R136" s="125"/>
      <c r="S136" s="125"/>
    </row>
    <row r="137" spans="1:19" hidden="1" outlineLevel="1">
      <c r="A137" s="8">
        <v>44378</v>
      </c>
      <c r="B137" s="125">
        <v>2049.7542796799999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937.98210478999999</v>
      </c>
      <c r="J137" s="125">
        <v>0.87060055999999997</v>
      </c>
      <c r="K137" s="125">
        <v>937.11150423000004</v>
      </c>
      <c r="L137" s="125">
        <v>1111.7721748900001</v>
      </c>
      <c r="M137" s="125">
        <v>1110.1130103200001</v>
      </c>
      <c r="N137" s="125">
        <v>1.6591645699999999</v>
      </c>
      <c r="O137" s="125">
        <v>0</v>
      </c>
      <c r="P137" s="125">
        <v>3.7061030000000002E-2</v>
      </c>
      <c r="Q137" s="125"/>
      <c r="R137" s="125"/>
      <c r="S137" s="125"/>
    </row>
    <row r="138" spans="1:19" hidden="1" outlineLevel="1">
      <c r="A138" s="8">
        <v>44409</v>
      </c>
      <c r="B138" s="125">
        <v>2108.33009029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950.86346995999997</v>
      </c>
      <c r="J138" s="125">
        <v>0.87060055999999997</v>
      </c>
      <c r="K138" s="125">
        <v>949.99286940000002</v>
      </c>
      <c r="L138" s="125">
        <v>1157.4666203300001</v>
      </c>
      <c r="M138" s="125">
        <v>1155.8457684800001</v>
      </c>
      <c r="N138" s="125">
        <v>1.62085185</v>
      </c>
      <c r="O138" s="125">
        <v>0</v>
      </c>
      <c r="P138" s="125">
        <v>3.658848E-2</v>
      </c>
      <c r="Q138" s="125"/>
      <c r="R138" s="125"/>
      <c r="S138" s="125"/>
    </row>
    <row r="139" spans="1:19" hidden="1" outlineLevel="1">
      <c r="A139" s="8">
        <v>44440</v>
      </c>
      <c r="B139" s="125">
        <v>2126.2659561400001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956.17609792999997</v>
      </c>
      <c r="J139" s="125">
        <v>6.8097550000000007E-2</v>
      </c>
      <c r="K139" s="125">
        <v>956.10800038000002</v>
      </c>
      <c r="L139" s="125">
        <v>1170.0898582100001</v>
      </c>
      <c r="M139" s="125">
        <v>1168.51565667</v>
      </c>
      <c r="N139" s="125">
        <v>1.57420154</v>
      </c>
      <c r="O139" s="125">
        <v>0</v>
      </c>
      <c r="P139" s="125">
        <v>3.8634389999999998E-2</v>
      </c>
      <c r="Q139" s="125"/>
      <c r="R139" s="125"/>
      <c r="S139" s="125"/>
    </row>
    <row r="140" spans="1:19" hidden="1" outlineLevel="1">
      <c r="A140" s="8">
        <v>44470</v>
      </c>
      <c r="B140" s="125">
        <v>2174.0342927500001</v>
      </c>
      <c r="C140" s="125">
        <v>0</v>
      </c>
      <c r="D140" s="125">
        <v>0</v>
      </c>
      <c r="E140" s="125">
        <v>0</v>
      </c>
      <c r="F140" s="125">
        <v>0</v>
      </c>
      <c r="G140" s="125">
        <v>0</v>
      </c>
      <c r="H140" s="125">
        <v>0</v>
      </c>
      <c r="I140" s="125">
        <v>981.14246155000001</v>
      </c>
      <c r="J140" s="125">
        <v>5.7682820000000003E-2</v>
      </c>
      <c r="K140" s="125">
        <v>981.08477873000004</v>
      </c>
      <c r="L140" s="125">
        <v>1192.8918312000001</v>
      </c>
      <c r="M140" s="125">
        <v>1191.3922198600001</v>
      </c>
      <c r="N140" s="125">
        <v>1.49961134</v>
      </c>
      <c r="O140" s="125">
        <v>0</v>
      </c>
      <c r="P140" s="125">
        <v>3.6802389999999997E-2</v>
      </c>
      <c r="Q140" s="125"/>
      <c r="R140" s="125"/>
      <c r="S140" s="125"/>
    </row>
    <row r="141" spans="1:19" hidden="1" outlineLevel="1">
      <c r="A141" s="8">
        <v>44501</v>
      </c>
      <c r="B141" s="125">
        <v>2267.3852738800001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1031.98656385</v>
      </c>
      <c r="J141" s="125">
        <v>5.7861820000000001E-2</v>
      </c>
      <c r="K141" s="125">
        <v>1031.9287020300001</v>
      </c>
      <c r="L141" s="125">
        <v>1235.3987100300001</v>
      </c>
      <c r="M141" s="125">
        <v>1233.95417668</v>
      </c>
      <c r="N141" s="125">
        <v>1.4445333499999999</v>
      </c>
      <c r="O141" s="125">
        <v>0</v>
      </c>
      <c r="P141" s="125">
        <v>3.635555E-2</v>
      </c>
      <c r="Q141" s="125"/>
      <c r="R141" s="125"/>
      <c r="S141" s="125"/>
    </row>
    <row r="142" spans="1:19" hidden="1" outlineLevel="1">
      <c r="A142" s="8">
        <v>44531</v>
      </c>
      <c r="B142" s="125">
        <v>2250.2345971700001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998.77782306999995</v>
      </c>
      <c r="J142" s="125">
        <v>5.7939900000000003E-2</v>
      </c>
      <c r="K142" s="125">
        <v>998.71988317</v>
      </c>
      <c r="L142" s="125">
        <v>1251.4567741000001</v>
      </c>
      <c r="M142" s="125">
        <v>1250.05306853</v>
      </c>
      <c r="N142" s="125">
        <v>1.4037055700000001</v>
      </c>
      <c r="O142" s="125">
        <v>0</v>
      </c>
      <c r="P142" s="125">
        <v>3.5602229999999999E-2</v>
      </c>
      <c r="Q142" s="125"/>
      <c r="R142" s="125"/>
      <c r="S142" s="125"/>
    </row>
    <row r="143" spans="1:19" hidden="1" outlineLevel="1">
      <c r="A143" s="8">
        <v>44562</v>
      </c>
      <c r="B143" s="125">
        <v>2336.05906039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1031.22109146</v>
      </c>
      <c r="J143" s="125">
        <v>6.1927950000000002E-2</v>
      </c>
      <c r="K143" s="125">
        <v>1031.1591635100001</v>
      </c>
      <c r="L143" s="125">
        <v>1304.83796893</v>
      </c>
      <c r="M143" s="125">
        <v>1303.47078573</v>
      </c>
      <c r="N143" s="125">
        <v>1.3671831999999999</v>
      </c>
      <c r="O143" s="125">
        <v>0</v>
      </c>
      <c r="P143" s="125">
        <v>3.2790680000000003E-2</v>
      </c>
      <c r="Q143" s="125"/>
      <c r="R143" s="125"/>
      <c r="S143" s="125"/>
    </row>
    <row r="144" spans="1:19" hidden="1" outlineLevel="1">
      <c r="A144" s="8">
        <v>44593</v>
      </c>
      <c r="B144" s="125">
        <v>2429.7365403600002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1057.34939908</v>
      </c>
      <c r="J144" s="125">
        <v>6.5529829999999997E-2</v>
      </c>
      <c r="K144" s="125">
        <v>1057.28386925</v>
      </c>
      <c r="L144" s="125">
        <v>1372.3871412799999</v>
      </c>
      <c r="M144" s="125">
        <v>1371.0513693600001</v>
      </c>
      <c r="N144" s="125">
        <v>1.33577192</v>
      </c>
      <c r="O144" s="125">
        <v>0</v>
      </c>
      <c r="P144" s="125">
        <v>3.2713039999999999E-2</v>
      </c>
      <c r="Q144" s="125"/>
      <c r="R144" s="125"/>
      <c r="S144" s="125"/>
    </row>
    <row r="145" spans="1:19" hidden="1" outlineLevel="1">
      <c r="A145" s="8">
        <v>44621</v>
      </c>
      <c r="B145" s="125">
        <v>2555.5015257700002</v>
      </c>
      <c r="C145" s="125">
        <v>0</v>
      </c>
      <c r="D145" s="125">
        <v>0</v>
      </c>
      <c r="E145" s="125">
        <v>0</v>
      </c>
      <c r="F145" s="125">
        <v>7.1071000000000003E-4</v>
      </c>
      <c r="G145" s="125">
        <v>0</v>
      </c>
      <c r="H145" s="125">
        <v>7.1071000000000003E-4</v>
      </c>
      <c r="I145" s="125">
        <v>1053.44977763</v>
      </c>
      <c r="J145" s="125">
        <v>6.2486529999999998E-2</v>
      </c>
      <c r="K145" s="125">
        <v>1053.3872911000001</v>
      </c>
      <c r="L145" s="125">
        <v>1502.05103743</v>
      </c>
      <c r="M145" s="125">
        <v>1500.69528193</v>
      </c>
      <c r="N145" s="125">
        <v>1.3557554999999999</v>
      </c>
      <c r="O145" s="125">
        <v>0</v>
      </c>
      <c r="P145" s="125">
        <v>3.25306E-2</v>
      </c>
      <c r="Q145" s="125"/>
      <c r="R145" s="125"/>
      <c r="S145" s="125"/>
    </row>
    <row r="146" spans="1:19" hidden="1" outlineLevel="1">
      <c r="A146" s="8">
        <v>44652</v>
      </c>
      <c r="B146" s="125">
        <v>2609.1103417700001</v>
      </c>
      <c r="C146" s="125">
        <v>0</v>
      </c>
      <c r="D146" s="125">
        <v>0</v>
      </c>
      <c r="E146" s="125">
        <v>0</v>
      </c>
      <c r="F146" s="125">
        <v>7.1071000000000003E-4</v>
      </c>
      <c r="G146" s="125">
        <v>0</v>
      </c>
      <c r="H146" s="125">
        <v>7.1071000000000003E-4</v>
      </c>
      <c r="I146" s="125">
        <v>1026.2205735</v>
      </c>
      <c r="J146" s="125">
        <v>5.6317560000000003E-2</v>
      </c>
      <c r="K146" s="125">
        <v>1026.16425594</v>
      </c>
      <c r="L146" s="125">
        <v>1582.8890575600001</v>
      </c>
      <c r="M146" s="125">
        <v>1581.5156961299999</v>
      </c>
      <c r="N146" s="125">
        <v>1.3733614300000001</v>
      </c>
      <c r="O146" s="125">
        <v>0</v>
      </c>
      <c r="P146" s="125">
        <v>3.2793910000000003E-2</v>
      </c>
      <c r="Q146" s="125"/>
      <c r="R146" s="125"/>
      <c r="S146" s="125"/>
    </row>
    <row r="147" spans="1:19" hidden="1" outlineLevel="1">
      <c r="A147" s="8">
        <v>44682</v>
      </c>
      <c r="B147" s="125">
        <v>2569.2157253999999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964.23080324</v>
      </c>
      <c r="J147" s="125">
        <v>5.702861E-2</v>
      </c>
      <c r="K147" s="125">
        <v>964.17377463000003</v>
      </c>
      <c r="L147" s="125">
        <v>1604.98492216</v>
      </c>
      <c r="M147" s="125">
        <v>1603.59275998</v>
      </c>
      <c r="N147" s="125">
        <v>1.3921621799999999</v>
      </c>
      <c r="O147" s="125">
        <v>0</v>
      </c>
      <c r="P147" s="125">
        <v>3.3159510000000003E-2</v>
      </c>
      <c r="Q147" s="125"/>
      <c r="R147" s="125"/>
      <c r="S147" s="125"/>
    </row>
    <row r="148" spans="1:19" hidden="1" outlineLevel="1">
      <c r="A148" s="8">
        <v>44713</v>
      </c>
      <c r="B148" s="125">
        <v>2547.1226882699998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949.05654325</v>
      </c>
      <c r="J148" s="125">
        <v>5.7028950000000002E-2</v>
      </c>
      <c r="K148" s="125">
        <v>948.99951429999999</v>
      </c>
      <c r="L148" s="125">
        <v>1598.06614502</v>
      </c>
      <c r="M148" s="125">
        <v>1596.65551506</v>
      </c>
      <c r="N148" s="125">
        <v>1.4106299600000001</v>
      </c>
      <c r="O148" s="125">
        <v>0</v>
      </c>
      <c r="P148" s="125">
        <v>3.3747190000000003E-2</v>
      </c>
      <c r="Q148" s="125"/>
      <c r="R148" s="125"/>
      <c r="S148" s="125"/>
    </row>
    <row r="149" spans="1:19" hidden="1" outlineLevel="1">
      <c r="A149" s="8">
        <v>44743</v>
      </c>
      <c r="B149" s="125">
        <v>2556.7442011200001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919.64277117999995</v>
      </c>
      <c r="J149" s="125">
        <v>5.7029290000000003E-2</v>
      </c>
      <c r="K149" s="125">
        <v>919.58574189000001</v>
      </c>
      <c r="L149" s="125">
        <v>1637.1014299399999</v>
      </c>
      <c r="M149" s="125">
        <v>1635.6900333799999</v>
      </c>
      <c r="N149" s="125">
        <v>1.41139656</v>
      </c>
      <c r="O149" s="125">
        <v>0</v>
      </c>
      <c r="P149" s="125">
        <v>3.4461489999999997E-2</v>
      </c>
      <c r="Q149" s="125"/>
      <c r="R149" s="125"/>
      <c r="S149" s="125"/>
    </row>
    <row r="150" spans="1:19" hidden="1" outlineLevel="1">
      <c r="A150" s="8">
        <v>44774</v>
      </c>
      <c r="B150" s="125">
        <v>2458.70860361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829.16991228999996</v>
      </c>
      <c r="J150" s="125">
        <v>5.7029629999999998E-2</v>
      </c>
      <c r="K150" s="125">
        <v>829.11288265999997</v>
      </c>
      <c r="L150" s="125">
        <v>1629.53869132</v>
      </c>
      <c r="M150" s="125">
        <v>1628.1582870100001</v>
      </c>
      <c r="N150" s="125">
        <v>1.3804043100000001</v>
      </c>
      <c r="O150" s="125">
        <v>0</v>
      </c>
      <c r="P150" s="125">
        <v>3.4634779999999997E-2</v>
      </c>
      <c r="Q150" s="125"/>
      <c r="R150" s="125"/>
      <c r="S150" s="125"/>
    </row>
    <row r="151" spans="1:19" hidden="1" outlineLevel="1">
      <c r="A151" s="8">
        <v>44805</v>
      </c>
      <c r="B151" s="125">
        <v>2439.2354934</v>
      </c>
      <c r="C151" s="125">
        <v>0</v>
      </c>
      <c r="D151" s="125">
        <v>0</v>
      </c>
      <c r="E151" s="125">
        <v>0</v>
      </c>
      <c r="F151" s="125">
        <v>0</v>
      </c>
      <c r="G151" s="125">
        <v>0</v>
      </c>
      <c r="H151" s="125">
        <v>0</v>
      </c>
      <c r="I151" s="125">
        <v>825.10604794999995</v>
      </c>
      <c r="J151" s="125">
        <v>5.7029969999999999E-2</v>
      </c>
      <c r="K151" s="125">
        <v>825.04901798000003</v>
      </c>
      <c r="L151" s="125">
        <v>1614.12944545</v>
      </c>
      <c r="M151" s="125">
        <v>1612.7308493</v>
      </c>
      <c r="N151" s="125">
        <v>1.3985961499999999</v>
      </c>
      <c r="O151" s="125">
        <v>0</v>
      </c>
      <c r="P151" s="125">
        <v>3.4851460000000001E-2</v>
      </c>
      <c r="Q151" s="125"/>
      <c r="R151" s="125"/>
      <c r="S151" s="125"/>
    </row>
    <row r="152" spans="1:19" hidden="1" outlineLevel="1">
      <c r="A152" s="8">
        <v>44835</v>
      </c>
      <c r="B152" s="125">
        <v>2299.5436581099998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793.72813600999996</v>
      </c>
      <c r="J152" s="125">
        <v>5.7030310000000001E-2</v>
      </c>
      <c r="K152" s="125">
        <v>793.6711057</v>
      </c>
      <c r="L152" s="125">
        <v>1505.8155221</v>
      </c>
      <c r="M152" s="125">
        <v>1504.3978124099999</v>
      </c>
      <c r="N152" s="125">
        <v>1.4177096899999999</v>
      </c>
      <c r="O152" s="125">
        <v>0</v>
      </c>
      <c r="P152" s="125">
        <v>3.4987299999999999E-2</v>
      </c>
      <c r="Q152" s="125"/>
      <c r="R152" s="125"/>
      <c r="S152" s="125"/>
    </row>
    <row r="153" spans="1:19" hidden="1" outlineLevel="1">
      <c r="A153" s="8">
        <v>44866</v>
      </c>
      <c r="B153" s="125">
        <v>2256.4118859800001</v>
      </c>
      <c r="C153" s="125">
        <v>0</v>
      </c>
      <c r="D153" s="125">
        <v>0</v>
      </c>
      <c r="E153" s="125">
        <v>0</v>
      </c>
      <c r="F153" s="125">
        <v>0</v>
      </c>
      <c r="G153" s="125">
        <v>0</v>
      </c>
      <c r="H153" s="125">
        <v>0</v>
      </c>
      <c r="I153" s="125">
        <v>772.45725016999995</v>
      </c>
      <c r="J153" s="125">
        <v>5.7030650000000002E-2</v>
      </c>
      <c r="K153" s="125">
        <v>772.40021951999995</v>
      </c>
      <c r="L153" s="125">
        <v>1483.9546358099999</v>
      </c>
      <c r="M153" s="125">
        <v>1482.5294487199999</v>
      </c>
      <c r="N153" s="125">
        <v>1.4251870900000001</v>
      </c>
      <c r="O153" s="125">
        <v>0</v>
      </c>
      <c r="P153" s="125">
        <v>3.5582759999999998E-2</v>
      </c>
      <c r="Q153" s="125"/>
      <c r="R153" s="125"/>
      <c r="S153" s="125"/>
    </row>
    <row r="154" spans="1:19" hidden="1" outlineLevel="1">
      <c r="A154" s="8">
        <v>44896</v>
      </c>
      <c r="B154" s="125">
        <v>2187.3580759900001</v>
      </c>
      <c r="C154" s="125">
        <v>0</v>
      </c>
      <c r="D154" s="125">
        <v>0</v>
      </c>
      <c r="E154" s="125">
        <v>0</v>
      </c>
      <c r="F154" s="125">
        <v>0</v>
      </c>
      <c r="G154" s="125">
        <v>0</v>
      </c>
      <c r="H154" s="125">
        <v>0</v>
      </c>
      <c r="I154" s="125">
        <v>769.50715433000005</v>
      </c>
      <c r="J154" s="125">
        <v>5.7030989999999997E-2</v>
      </c>
      <c r="K154" s="125">
        <v>769.45012334</v>
      </c>
      <c r="L154" s="125">
        <v>1417.85092166</v>
      </c>
      <c r="M154" s="125">
        <v>1416.40642398</v>
      </c>
      <c r="N154" s="125">
        <v>1.44449768</v>
      </c>
      <c r="O154" s="125">
        <v>0</v>
      </c>
      <c r="P154" s="125">
        <v>3.3808579999999998E-2</v>
      </c>
      <c r="Q154" s="125"/>
      <c r="R154" s="125"/>
      <c r="S154" s="125"/>
    </row>
    <row r="155" spans="1:19" hidden="1" outlineLevel="1">
      <c r="A155" s="8">
        <v>44927</v>
      </c>
      <c r="B155" s="125">
        <v>2174.3460793999998</v>
      </c>
      <c r="C155" s="125">
        <v>0</v>
      </c>
      <c r="D155" s="125">
        <v>0</v>
      </c>
      <c r="E155" s="125">
        <v>0</v>
      </c>
      <c r="F155" s="125">
        <v>0</v>
      </c>
      <c r="G155" s="125">
        <v>0</v>
      </c>
      <c r="H155" s="125">
        <v>0</v>
      </c>
      <c r="I155" s="125">
        <v>764.09257030000003</v>
      </c>
      <c r="J155" s="125">
        <v>5.7031329999999998E-2</v>
      </c>
      <c r="K155" s="125">
        <v>764.03553896999995</v>
      </c>
      <c r="L155" s="125">
        <v>1410.2535091</v>
      </c>
      <c r="M155" s="125">
        <v>1408.78982443</v>
      </c>
      <c r="N155" s="125">
        <v>1.4636846699999999</v>
      </c>
      <c r="O155" s="125">
        <v>0</v>
      </c>
      <c r="P155" s="125">
        <v>3.3831649999999998E-2</v>
      </c>
      <c r="Q155" s="125"/>
      <c r="R155" s="125"/>
      <c r="S155" s="125"/>
    </row>
    <row r="156" spans="1:19" hidden="1" outlineLevel="1">
      <c r="A156" s="8">
        <v>44958</v>
      </c>
      <c r="B156" s="125">
        <v>2140.28829202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754.27407704999996</v>
      </c>
      <c r="J156" s="125">
        <v>5.703167E-2</v>
      </c>
      <c r="K156" s="125">
        <v>754.21704537999994</v>
      </c>
      <c r="L156" s="125">
        <v>1386.01421497</v>
      </c>
      <c r="M156" s="125">
        <v>1384.53324385</v>
      </c>
      <c r="N156" s="125">
        <v>1.48097112</v>
      </c>
      <c r="O156" s="125">
        <v>0</v>
      </c>
      <c r="P156" s="125">
        <v>3.3809869999999999E-2</v>
      </c>
      <c r="Q156" s="125"/>
      <c r="R156" s="125"/>
      <c r="S156" s="125"/>
    </row>
    <row r="157" spans="1:19" hidden="1" outlineLevel="1">
      <c r="A157" s="8">
        <v>44986</v>
      </c>
      <c r="B157" s="125">
        <v>2118.8402759400001</v>
      </c>
      <c r="C157" s="125">
        <v>0</v>
      </c>
      <c r="D157" s="125">
        <v>0</v>
      </c>
      <c r="E157" s="125">
        <v>0</v>
      </c>
      <c r="F157" s="125">
        <v>0</v>
      </c>
      <c r="G157" s="125">
        <v>0</v>
      </c>
      <c r="H157" s="125">
        <v>0</v>
      </c>
      <c r="I157" s="125">
        <v>745.33924978000005</v>
      </c>
      <c r="J157" s="125">
        <v>5.7032010000000001E-2</v>
      </c>
      <c r="K157" s="125">
        <v>745.28221776999999</v>
      </c>
      <c r="L157" s="125">
        <v>1373.50102616</v>
      </c>
      <c r="M157" s="125">
        <v>1372.0019960100001</v>
      </c>
      <c r="N157" s="125">
        <v>1.4990301500000001</v>
      </c>
      <c r="O157" s="125">
        <v>0</v>
      </c>
      <c r="P157" s="125">
        <v>3.3751860000000002E-2</v>
      </c>
      <c r="Q157" s="125"/>
      <c r="R157" s="125"/>
      <c r="S157" s="125"/>
    </row>
    <row r="158" spans="1:19" hidden="1" outlineLevel="1">
      <c r="A158" s="8">
        <v>45017</v>
      </c>
      <c r="B158" s="125">
        <v>2116.62508222</v>
      </c>
      <c r="C158" s="125">
        <v>0</v>
      </c>
      <c r="D158" s="125">
        <v>0</v>
      </c>
      <c r="E158" s="125">
        <v>0</v>
      </c>
      <c r="F158" s="125">
        <v>0</v>
      </c>
      <c r="G158" s="125">
        <v>0</v>
      </c>
      <c r="H158" s="125">
        <v>0</v>
      </c>
      <c r="I158" s="125">
        <v>745.21995902000003</v>
      </c>
      <c r="J158" s="125">
        <v>5.7032350000000002E-2</v>
      </c>
      <c r="K158" s="125">
        <v>745.16292667000005</v>
      </c>
      <c r="L158" s="125">
        <v>1371.4051231999999</v>
      </c>
      <c r="M158" s="125">
        <v>1369.88799457</v>
      </c>
      <c r="N158" s="125">
        <v>1.51712863</v>
      </c>
      <c r="O158" s="125">
        <v>0</v>
      </c>
      <c r="P158" s="125">
        <v>3.3751499999999997E-2</v>
      </c>
      <c r="Q158" s="125"/>
      <c r="R158" s="125"/>
      <c r="S158" s="125"/>
    </row>
    <row r="159" spans="1:19" hidden="1" outlineLevel="1">
      <c r="A159" s="8">
        <v>45047</v>
      </c>
      <c r="B159" s="125">
        <v>2050.1753855299999</v>
      </c>
      <c r="C159" s="125">
        <v>0</v>
      </c>
      <c r="D159" s="125">
        <v>0</v>
      </c>
      <c r="E159" s="125">
        <v>0</v>
      </c>
      <c r="F159" s="125">
        <v>0</v>
      </c>
      <c r="G159" s="125">
        <v>0</v>
      </c>
      <c r="H159" s="125">
        <v>0</v>
      </c>
      <c r="I159" s="125">
        <v>733.65724167999997</v>
      </c>
      <c r="J159" s="125">
        <v>5.7032689999999997E-2</v>
      </c>
      <c r="K159" s="125">
        <v>733.60020899000006</v>
      </c>
      <c r="L159" s="125">
        <v>1316.5181438499999</v>
      </c>
      <c r="M159" s="125">
        <v>1314.9820510500001</v>
      </c>
      <c r="N159" s="125">
        <v>1.5360928</v>
      </c>
      <c r="O159" s="125">
        <v>0</v>
      </c>
      <c r="P159" s="125">
        <v>6.1394190000000001E-2</v>
      </c>
      <c r="Q159" s="125"/>
      <c r="R159" s="125"/>
      <c r="S159" s="125"/>
    </row>
    <row r="160" spans="1:19" hidden="1" outlineLevel="1">
      <c r="A160" s="8">
        <v>45078</v>
      </c>
      <c r="B160" s="125">
        <v>2026.7742944900001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720.86307968999995</v>
      </c>
      <c r="J160" s="125">
        <v>5.7033029999999998E-2</v>
      </c>
      <c r="K160" s="125">
        <v>720.80604665999999</v>
      </c>
      <c r="L160" s="125">
        <v>1305.9112147999999</v>
      </c>
      <c r="M160" s="125">
        <v>1304.3569175</v>
      </c>
      <c r="N160" s="125">
        <v>1.5542973</v>
      </c>
      <c r="O160" s="125">
        <v>0</v>
      </c>
      <c r="P160" s="125">
        <v>6.13953E-2</v>
      </c>
      <c r="Q160" s="125"/>
      <c r="R160" s="125"/>
      <c r="S160" s="125"/>
    </row>
    <row r="161" spans="1:19" hidden="1" outlineLevel="1">
      <c r="A161" s="8">
        <v>45108</v>
      </c>
      <c r="B161" s="125">
        <v>2029.7595696799999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726.69537124999999</v>
      </c>
      <c r="J161" s="125">
        <v>5.703337E-2</v>
      </c>
      <c r="K161" s="125">
        <v>726.63833787999999</v>
      </c>
      <c r="L161" s="125">
        <v>1303.06419843</v>
      </c>
      <c r="M161" s="125">
        <v>1301.4911508</v>
      </c>
      <c r="N161" s="125">
        <v>1.57304763</v>
      </c>
      <c r="O161" s="125">
        <v>0</v>
      </c>
      <c r="P161" s="125">
        <v>6.1412960000000003E-2</v>
      </c>
      <c r="Q161" s="125"/>
      <c r="R161" s="125"/>
      <c r="S161" s="125"/>
    </row>
    <row r="162" spans="1:19" hidden="1" outlineLevel="1">
      <c r="A162" s="8">
        <v>45139</v>
      </c>
      <c r="B162" s="125">
        <v>2025.7068636900001</v>
      </c>
      <c r="C162" s="125">
        <v>0</v>
      </c>
      <c r="D162" s="125">
        <v>0</v>
      </c>
      <c r="E162" s="125">
        <v>0</v>
      </c>
      <c r="F162" s="125">
        <v>0</v>
      </c>
      <c r="G162" s="125">
        <v>0</v>
      </c>
      <c r="H162" s="125">
        <v>0</v>
      </c>
      <c r="I162" s="125">
        <v>721.49324023999998</v>
      </c>
      <c r="J162" s="125">
        <v>5.7033710000000001E-2</v>
      </c>
      <c r="K162" s="125">
        <v>721.43620653000005</v>
      </c>
      <c r="L162" s="125">
        <v>1304.2136234499999</v>
      </c>
      <c r="M162" s="125">
        <v>1302.6217424900001</v>
      </c>
      <c r="N162" s="125">
        <v>1.5918809599999999</v>
      </c>
      <c r="O162" s="125">
        <v>0</v>
      </c>
      <c r="P162" s="125">
        <v>6.1413570000000001E-2</v>
      </c>
      <c r="Q162" s="125"/>
      <c r="R162" s="125"/>
      <c r="S162" s="125"/>
    </row>
    <row r="163" spans="1:19" hidden="1" outlineLevel="1">
      <c r="A163" s="8">
        <v>45170</v>
      </c>
      <c r="B163" s="125">
        <v>2018.380746</v>
      </c>
      <c r="C163" s="125">
        <v>0</v>
      </c>
      <c r="D163" s="125">
        <v>0</v>
      </c>
      <c r="E163" s="125">
        <v>0</v>
      </c>
      <c r="F163" s="125">
        <v>0</v>
      </c>
      <c r="G163" s="125">
        <v>0</v>
      </c>
      <c r="H163" s="125">
        <v>0</v>
      </c>
      <c r="I163" s="125">
        <v>722.70642687999998</v>
      </c>
      <c r="J163" s="125">
        <v>5.7034050000000003E-2</v>
      </c>
      <c r="K163" s="125">
        <v>722.64939283000001</v>
      </c>
      <c r="L163" s="125">
        <v>1295.6743191200001</v>
      </c>
      <c r="M163" s="125">
        <v>1294.0643248199999</v>
      </c>
      <c r="N163" s="125">
        <v>1.6099943000000001</v>
      </c>
      <c r="O163" s="125">
        <v>0</v>
      </c>
      <c r="P163" s="125">
        <v>4.4850340000000002E-2</v>
      </c>
      <c r="Q163" s="125"/>
      <c r="R163" s="125"/>
      <c r="S163" s="125"/>
    </row>
    <row r="164" spans="1:19" hidden="1" outlineLevel="1">
      <c r="A164" s="8">
        <v>45200</v>
      </c>
      <c r="B164" s="125">
        <v>2008.31927049</v>
      </c>
      <c r="C164" s="125">
        <v>0</v>
      </c>
      <c r="D164" s="125">
        <v>0</v>
      </c>
      <c r="E164" s="125">
        <v>0</v>
      </c>
      <c r="F164" s="125">
        <v>0</v>
      </c>
      <c r="G164" s="125">
        <v>0</v>
      </c>
      <c r="H164" s="125">
        <v>0</v>
      </c>
      <c r="I164" s="125">
        <v>725.73028922000003</v>
      </c>
      <c r="J164" s="125">
        <v>5.7034389999999997E-2</v>
      </c>
      <c r="K164" s="125">
        <v>725.67325483000002</v>
      </c>
      <c r="L164" s="125">
        <v>1282.58898127</v>
      </c>
      <c r="M164" s="125">
        <v>1280.96008256</v>
      </c>
      <c r="N164" s="125">
        <v>1.6288987100000001</v>
      </c>
      <c r="O164" s="125">
        <v>0</v>
      </c>
      <c r="P164" s="125">
        <v>4.484548E-2</v>
      </c>
      <c r="Q164" s="125"/>
      <c r="R164" s="125"/>
      <c r="S164" s="125"/>
    </row>
    <row r="165" spans="1:19">
      <c r="A165" s="8">
        <v>45231</v>
      </c>
      <c r="B165" s="125">
        <v>1996.7771007700001</v>
      </c>
      <c r="C165" s="125">
        <v>0</v>
      </c>
      <c r="D165" s="125">
        <v>0</v>
      </c>
      <c r="E165" s="125">
        <v>0</v>
      </c>
      <c r="F165" s="125">
        <v>7.1071000000000003E-4</v>
      </c>
      <c r="G165" s="125">
        <v>0</v>
      </c>
      <c r="H165" s="125">
        <v>7.1071000000000003E-4</v>
      </c>
      <c r="I165" s="125">
        <v>723.96912631999999</v>
      </c>
      <c r="J165" s="125">
        <v>3.1401999999999998E-4</v>
      </c>
      <c r="K165" s="125">
        <v>723.96881229999997</v>
      </c>
      <c r="L165" s="125">
        <v>1272.8072637400001</v>
      </c>
      <c r="M165" s="125">
        <v>1271.16016307</v>
      </c>
      <c r="N165" s="125">
        <v>1.6471006699999999</v>
      </c>
      <c r="O165" s="125">
        <v>0</v>
      </c>
      <c r="P165" s="125">
        <v>3.1165910000000002E-2</v>
      </c>
      <c r="Q165" s="125"/>
      <c r="R165" s="125"/>
      <c r="S165" s="125"/>
    </row>
    <row r="166" spans="1:19">
      <c r="A166" s="8">
        <v>45261</v>
      </c>
      <c r="B166" s="125">
        <v>1962.0725549599999</v>
      </c>
      <c r="C166" s="125">
        <v>0</v>
      </c>
      <c r="D166" s="125">
        <v>0</v>
      </c>
      <c r="E166" s="125">
        <v>0</v>
      </c>
      <c r="F166" s="125">
        <v>7.1071000000000003E-4</v>
      </c>
      <c r="G166" s="125">
        <v>0</v>
      </c>
      <c r="H166" s="125">
        <v>7.1071000000000003E-4</v>
      </c>
      <c r="I166" s="125">
        <v>705.71154153999998</v>
      </c>
      <c r="J166" s="125">
        <v>3.1436000000000002E-4</v>
      </c>
      <c r="K166" s="125">
        <v>705.71122718000004</v>
      </c>
      <c r="L166" s="125">
        <v>1256.36030271</v>
      </c>
      <c r="M166" s="125">
        <v>1254.6944118199999</v>
      </c>
      <c r="N166" s="125">
        <v>1.66589089</v>
      </c>
      <c r="O166" s="125">
        <v>0</v>
      </c>
      <c r="P166" s="125">
        <v>2.9766870000000001E-2</v>
      </c>
      <c r="Q166" s="125"/>
      <c r="R166" s="125"/>
      <c r="S166" s="125"/>
    </row>
    <row r="167" spans="1:19">
      <c r="A167" s="8">
        <v>45292</v>
      </c>
      <c r="B167" s="125">
        <v>1933.4398105099999</v>
      </c>
      <c r="C167" s="125">
        <v>0</v>
      </c>
      <c r="D167" s="125">
        <v>0</v>
      </c>
      <c r="E167" s="125">
        <v>0</v>
      </c>
      <c r="F167" s="125">
        <v>7.1071000000000003E-4</v>
      </c>
      <c r="G167" s="125">
        <v>0</v>
      </c>
      <c r="H167" s="125">
        <v>7.1071000000000003E-4</v>
      </c>
      <c r="I167" s="125">
        <v>680.88213498000005</v>
      </c>
      <c r="J167" s="125">
        <v>3.1470000000000001E-4</v>
      </c>
      <c r="K167" s="125">
        <v>680.88182028000006</v>
      </c>
      <c r="L167" s="125">
        <v>1252.5569648200001</v>
      </c>
      <c r="M167" s="125">
        <v>1250.87612169</v>
      </c>
      <c r="N167" s="125">
        <v>1.68084313</v>
      </c>
      <c r="O167" s="125">
        <v>0</v>
      </c>
      <c r="P167" s="125">
        <v>2.977405E-2</v>
      </c>
      <c r="Q167" s="125"/>
      <c r="R167" s="125"/>
      <c r="S167" s="125"/>
    </row>
    <row r="168" spans="1:19">
      <c r="A168" s="8">
        <v>45323</v>
      </c>
      <c r="B168" s="125">
        <v>1919.8189428999999</v>
      </c>
      <c r="C168" s="125">
        <v>0</v>
      </c>
      <c r="D168" s="125">
        <v>0</v>
      </c>
      <c r="E168" s="125">
        <v>0</v>
      </c>
      <c r="F168" s="125">
        <v>7.1071000000000003E-4</v>
      </c>
      <c r="G168" s="125">
        <v>0</v>
      </c>
      <c r="H168" s="125">
        <v>7.1071000000000003E-4</v>
      </c>
      <c r="I168" s="125">
        <v>677.71236266999995</v>
      </c>
      <c r="J168" s="125">
        <v>3.1470000000000001E-4</v>
      </c>
      <c r="K168" s="125">
        <v>677.71204796999996</v>
      </c>
      <c r="L168" s="125">
        <v>1242.1058695199999</v>
      </c>
      <c r="M168" s="125">
        <v>1240.4175467800001</v>
      </c>
      <c r="N168" s="125">
        <v>1.68832274</v>
      </c>
      <c r="O168" s="125">
        <v>0</v>
      </c>
      <c r="P168" s="125">
        <v>2.9771519999999999E-2</v>
      </c>
      <c r="Q168" s="125"/>
      <c r="R168" s="125"/>
      <c r="S168" s="125"/>
    </row>
    <row r="169" spans="1:19">
      <c r="A169" s="8">
        <v>45352</v>
      </c>
      <c r="B169" s="125">
        <v>1916.32720924</v>
      </c>
      <c r="C169" s="125">
        <v>0</v>
      </c>
      <c r="D169" s="125">
        <v>0</v>
      </c>
      <c r="E169" s="125">
        <v>0</v>
      </c>
      <c r="F169" s="125">
        <v>7.1071000000000003E-4</v>
      </c>
      <c r="G169" s="125">
        <v>0</v>
      </c>
      <c r="H169" s="125">
        <v>7.1071000000000003E-4</v>
      </c>
      <c r="I169" s="125">
        <v>676.63513120000005</v>
      </c>
      <c r="J169" s="125">
        <v>3.1470000000000001E-4</v>
      </c>
      <c r="K169" s="125">
        <v>676.63481650000006</v>
      </c>
      <c r="L169" s="125">
        <v>1239.69136733</v>
      </c>
      <c r="M169" s="125">
        <v>1237.9842303999999</v>
      </c>
      <c r="N169" s="125">
        <v>1.7071369300000001</v>
      </c>
      <c r="O169" s="125">
        <v>0</v>
      </c>
      <c r="P169" s="125">
        <v>1.554124E-2</v>
      </c>
      <c r="Q169" s="125"/>
      <c r="R169" s="125"/>
      <c r="S169" s="125"/>
    </row>
    <row r="170" spans="1:19">
      <c r="A170" s="8">
        <v>45383</v>
      </c>
      <c r="B170" s="125">
        <v>1899.73058474</v>
      </c>
      <c r="C170" s="125">
        <v>0</v>
      </c>
      <c r="D170" s="125">
        <v>0</v>
      </c>
      <c r="E170" s="125">
        <v>0</v>
      </c>
      <c r="F170" s="125">
        <v>7.1071000000000003E-4</v>
      </c>
      <c r="G170" s="125">
        <v>0</v>
      </c>
      <c r="H170" s="125">
        <v>7.1071000000000003E-4</v>
      </c>
      <c r="I170" s="125">
        <v>659.61925986000006</v>
      </c>
      <c r="J170" s="125">
        <v>3.1470000000000001E-4</v>
      </c>
      <c r="K170" s="125">
        <v>659.61894515999995</v>
      </c>
      <c r="L170" s="125">
        <v>1240.11061417</v>
      </c>
      <c r="M170" s="125">
        <v>1238.3853755299999</v>
      </c>
      <c r="N170" s="125">
        <v>1.7252386399999999</v>
      </c>
      <c r="O170" s="125">
        <v>0</v>
      </c>
      <c r="P170" s="125">
        <v>1.555348E-2</v>
      </c>
      <c r="Q170" s="125"/>
      <c r="R170" s="125"/>
      <c r="S170" s="125"/>
    </row>
    <row r="171" spans="1:19">
      <c r="A171" s="8">
        <v>45413</v>
      </c>
      <c r="B171" s="125">
        <v>1888.8748191499999</v>
      </c>
      <c r="C171" s="125">
        <v>0</v>
      </c>
      <c r="D171" s="125">
        <v>0</v>
      </c>
      <c r="E171" s="125">
        <v>0</v>
      </c>
      <c r="F171" s="125">
        <v>7.1071000000000003E-4</v>
      </c>
      <c r="G171" s="125">
        <v>0</v>
      </c>
      <c r="H171" s="125">
        <v>7.1071000000000003E-4</v>
      </c>
      <c r="I171" s="125">
        <v>653.58518073000005</v>
      </c>
      <c r="J171" s="125">
        <v>3.1470000000000001E-4</v>
      </c>
      <c r="K171" s="125">
        <v>653.58486602999994</v>
      </c>
      <c r="L171" s="125">
        <v>1235.2889277100001</v>
      </c>
      <c r="M171" s="125">
        <v>1233.5449274299999</v>
      </c>
      <c r="N171" s="125">
        <v>1.7440002800000001</v>
      </c>
      <c r="O171" s="125">
        <v>0</v>
      </c>
      <c r="P171" s="125">
        <v>1.557797E-2</v>
      </c>
      <c r="Q171" s="125"/>
      <c r="R171" s="125"/>
      <c r="S171" s="125"/>
    </row>
    <row r="172" spans="1:19">
      <c r="A172" s="8">
        <v>45444</v>
      </c>
      <c r="B172" s="125">
        <v>1864.69666405</v>
      </c>
      <c r="C172" s="125">
        <v>0</v>
      </c>
      <c r="D172" s="125">
        <v>0</v>
      </c>
      <c r="E172" s="125">
        <v>0</v>
      </c>
      <c r="F172" s="125">
        <v>7.1071000000000003E-4</v>
      </c>
      <c r="G172" s="125">
        <v>0</v>
      </c>
      <c r="H172" s="125">
        <v>7.1071000000000003E-4</v>
      </c>
      <c r="I172" s="125">
        <v>630.27844472000004</v>
      </c>
      <c r="J172" s="125">
        <v>3.1470000000000001E-4</v>
      </c>
      <c r="K172" s="125">
        <v>630.27813002000005</v>
      </c>
      <c r="L172" s="125">
        <v>1234.41750862</v>
      </c>
      <c r="M172" s="125">
        <v>1232.65538851</v>
      </c>
      <c r="N172" s="125">
        <v>1.7621201099999999</v>
      </c>
      <c r="O172" s="125">
        <v>0</v>
      </c>
      <c r="P172" s="125">
        <v>1.557825E-2</v>
      </c>
      <c r="Q172" s="125"/>
      <c r="R172" s="125"/>
      <c r="S172" s="125"/>
    </row>
    <row r="173" spans="1:19">
      <c r="A173" s="8">
        <v>45474</v>
      </c>
      <c r="B173" s="125">
        <v>1853.0443342200001</v>
      </c>
      <c r="C173" s="125">
        <v>0</v>
      </c>
      <c r="D173" s="125">
        <v>0</v>
      </c>
      <c r="E173" s="125">
        <v>0</v>
      </c>
      <c r="F173" s="125">
        <v>7.1071000000000003E-4</v>
      </c>
      <c r="G173" s="125">
        <v>0</v>
      </c>
      <c r="H173" s="125">
        <v>7.1071000000000003E-4</v>
      </c>
      <c r="I173" s="125">
        <v>627.21512942000004</v>
      </c>
      <c r="J173" s="125">
        <v>3.1470000000000001E-4</v>
      </c>
      <c r="K173" s="125">
        <v>627.21481472000005</v>
      </c>
      <c r="L173" s="125">
        <v>1225.82849409</v>
      </c>
      <c r="M173" s="125">
        <v>1224.0476394</v>
      </c>
      <c r="N173" s="125">
        <v>1.78085469</v>
      </c>
      <c r="O173" s="125">
        <v>0</v>
      </c>
      <c r="P173" s="125">
        <v>1.559313E-2</v>
      </c>
      <c r="Q173" s="125"/>
      <c r="R173" s="125"/>
      <c r="S173" s="125"/>
    </row>
    <row r="174" spans="1:19">
      <c r="A174" s="8">
        <v>45505</v>
      </c>
      <c r="B174" s="125">
        <v>1575.95154056</v>
      </c>
      <c r="C174" s="125">
        <v>0</v>
      </c>
      <c r="D174" s="125">
        <v>0</v>
      </c>
      <c r="E174" s="125">
        <v>0</v>
      </c>
      <c r="F174" s="125">
        <v>7.1071000000000003E-4</v>
      </c>
      <c r="G174" s="125">
        <v>0</v>
      </c>
      <c r="H174" s="125">
        <v>7.1071000000000003E-4</v>
      </c>
      <c r="I174" s="125">
        <v>629.54901010000003</v>
      </c>
      <c r="J174" s="125">
        <v>3.1470000000000001E-4</v>
      </c>
      <c r="K174" s="125">
        <v>629.54869540000004</v>
      </c>
      <c r="L174" s="125">
        <v>946.40181974999996</v>
      </c>
      <c r="M174" s="125">
        <v>944.60224486000004</v>
      </c>
      <c r="N174" s="125">
        <v>1.7995748899999999</v>
      </c>
      <c r="O174" s="125">
        <v>0</v>
      </c>
      <c r="P174" s="125">
        <v>9.2117599999999994E-3</v>
      </c>
      <c r="Q174" s="125"/>
      <c r="R174" s="125"/>
      <c r="S174" s="125"/>
    </row>
    <row r="175" spans="1:19">
      <c r="A175" s="8">
        <v>45536</v>
      </c>
      <c r="B175" s="125">
        <v>1512.6731477000001</v>
      </c>
      <c r="C175" s="125">
        <v>0</v>
      </c>
      <c r="D175" s="125">
        <v>0</v>
      </c>
      <c r="E175" s="125">
        <v>0</v>
      </c>
      <c r="F175" s="125">
        <v>7.1071000000000003E-4</v>
      </c>
      <c r="G175" s="125">
        <v>0</v>
      </c>
      <c r="H175" s="125">
        <v>7.1071000000000003E-4</v>
      </c>
      <c r="I175" s="125">
        <v>629.55134625999995</v>
      </c>
      <c r="J175" s="125">
        <v>3.1470000000000001E-4</v>
      </c>
      <c r="K175" s="125">
        <v>629.55103155999996</v>
      </c>
      <c r="L175" s="125">
        <v>883.12109072999999</v>
      </c>
      <c r="M175" s="125">
        <v>881.30339791999995</v>
      </c>
      <c r="N175" s="125">
        <v>1.81769281</v>
      </c>
      <c r="O175" s="125">
        <v>0</v>
      </c>
      <c r="P175" s="125">
        <v>9.2114999999999992E-3</v>
      </c>
      <c r="Q175" s="125"/>
      <c r="R175" s="125"/>
      <c r="S175" s="125"/>
    </row>
    <row r="176" spans="1:19">
      <c r="A176" s="8">
        <v>45566</v>
      </c>
      <c r="B176" s="125">
        <v>1476.1796339499999</v>
      </c>
      <c r="C176" s="125">
        <v>0</v>
      </c>
      <c r="D176" s="125">
        <v>0</v>
      </c>
      <c r="E176" s="125">
        <v>0</v>
      </c>
      <c r="F176" s="125">
        <v>7.1071000000000003E-4</v>
      </c>
      <c r="G176" s="125">
        <v>0</v>
      </c>
      <c r="H176" s="125">
        <v>7.1071000000000003E-4</v>
      </c>
      <c r="I176" s="125">
        <v>629.42146194999998</v>
      </c>
      <c r="J176" s="125">
        <v>3.1470000000000001E-4</v>
      </c>
      <c r="K176" s="125">
        <v>629.42114724999999</v>
      </c>
      <c r="L176" s="125">
        <v>846.75746129000004</v>
      </c>
      <c r="M176" s="125">
        <v>844.92104684000003</v>
      </c>
      <c r="N176" s="125">
        <v>1.8364144499999999</v>
      </c>
      <c r="O176" s="125">
        <v>0</v>
      </c>
      <c r="P176" s="125">
        <v>6.6981699999999998E-3</v>
      </c>
      <c r="Q176" s="125"/>
      <c r="R176" s="125"/>
      <c r="S176" s="125"/>
    </row>
    <row r="177" spans="1:19">
      <c r="A177" s="8">
        <v>45597</v>
      </c>
      <c r="B177" s="125">
        <v>1455.1031390200001</v>
      </c>
      <c r="C177" s="125">
        <v>0</v>
      </c>
      <c r="D177" s="125">
        <v>0</v>
      </c>
      <c r="E177" s="125">
        <v>0</v>
      </c>
      <c r="F177" s="125">
        <v>7.1071000000000003E-4</v>
      </c>
      <c r="G177" s="125">
        <v>0</v>
      </c>
      <c r="H177" s="125">
        <v>7.1071000000000003E-4</v>
      </c>
      <c r="I177" s="125">
        <v>632.86463657000002</v>
      </c>
      <c r="J177" s="125">
        <v>3.1470000000000001E-4</v>
      </c>
      <c r="K177" s="125">
        <v>632.86432187000003</v>
      </c>
      <c r="L177" s="125">
        <v>822.23779174000003</v>
      </c>
      <c r="M177" s="125">
        <v>820.38325955000005</v>
      </c>
      <c r="N177" s="125">
        <v>1.85453219</v>
      </c>
      <c r="O177" s="125">
        <v>0</v>
      </c>
      <c r="P177" s="125">
        <v>6.6940799999999998E-3</v>
      </c>
      <c r="Q177" s="125"/>
      <c r="R177" s="125"/>
      <c r="S177" s="125"/>
    </row>
  </sheetData>
  <mergeCells count="11">
    <mergeCell ref="P6:P9"/>
    <mergeCell ref="B7:B9"/>
    <mergeCell ref="C7:N7"/>
    <mergeCell ref="C8:E8"/>
    <mergeCell ref="F8:H8"/>
    <mergeCell ref="I8:K8"/>
    <mergeCell ref="A4:C4"/>
    <mergeCell ref="L8:N8"/>
    <mergeCell ref="A6:A9"/>
    <mergeCell ref="B6:N6"/>
    <mergeCell ref="O6:O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  <c r="C1" s="10"/>
    </row>
    <row r="2" spans="1:17" ht="5.25" customHeight="1"/>
    <row r="3" spans="1:17" ht="28.5" customHeight="1">
      <c r="A3" s="189" t="s">
        <v>77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8" t="s">
        <v>129</v>
      </c>
      <c r="B4" s="179"/>
      <c r="C4" s="179"/>
    </row>
    <row r="5" spans="1:17" ht="12.75" customHeight="1">
      <c r="A5" s="12" t="s">
        <v>230</v>
      </c>
    </row>
    <row r="6" spans="1:17" s="19" customFormat="1" ht="12.75" customHeight="1">
      <c r="A6" s="191" t="s">
        <v>0</v>
      </c>
      <c r="B6" s="180" t="s">
        <v>63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9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idden="1" outlineLevel="1">
      <c r="A11" s="8">
        <v>40544</v>
      </c>
      <c r="B11" s="41">
        <v>4046.4086132500001</v>
      </c>
      <c r="C11" s="41">
        <f>G11+K11</f>
        <v>1234.2999425799999</v>
      </c>
      <c r="D11" s="41">
        <f t="shared" ref="D11:E11" si="0">H11+L11</f>
        <v>2175.2654556400003</v>
      </c>
      <c r="E11" s="41">
        <f t="shared" si="0"/>
        <v>636.84321503000001</v>
      </c>
      <c r="F11" s="41">
        <v>2586.6801796499999</v>
      </c>
      <c r="G11" s="41">
        <v>966.73996875</v>
      </c>
      <c r="H11" s="41">
        <v>1128.7663129499999</v>
      </c>
      <c r="I11" s="41">
        <v>491.17389795000003</v>
      </c>
      <c r="J11" s="41">
        <v>1459.7284336</v>
      </c>
      <c r="K11" s="41">
        <v>267.55997382999999</v>
      </c>
      <c r="L11" s="41">
        <v>1046.4991426900001</v>
      </c>
      <c r="M11" s="41">
        <v>145.66931708000001</v>
      </c>
      <c r="N11" s="41"/>
      <c r="O11" s="41"/>
      <c r="P11" s="41"/>
      <c r="Q11" s="41"/>
    </row>
    <row r="12" spans="1:17" hidden="1" outlineLevel="1">
      <c r="A12" s="8">
        <v>40575</v>
      </c>
      <c r="B12" s="41">
        <v>4193.9519573799998</v>
      </c>
      <c r="C12" s="41">
        <f t="shared" ref="C12:C67" si="1">G12+K12</f>
        <v>1189.2876991999999</v>
      </c>
      <c r="D12" s="41">
        <f t="shared" ref="D12:D67" si="2">H12+L12</f>
        <v>2211.5997151399997</v>
      </c>
      <c r="E12" s="41">
        <f t="shared" ref="E12:E67" si="3">I12+M12</f>
        <v>793.06454303999999</v>
      </c>
      <c r="F12" s="41">
        <v>2547.60592408</v>
      </c>
      <c r="G12" s="41">
        <v>916.97994621999999</v>
      </c>
      <c r="H12" s="41">
        <v>1150.44298946</v>
      </c>
      <c r="I12" s="41">
        <v>480.1829884</v>
      </c>
      <c r="J12" s="41">
        <v>1646.3460333</v>
      </c>
      <c r="K12" s="41">
        <v>272.30775297999998</v>
      </c>
      <c r="L12" s="41">
        <v>1061.1567256799999</v>
      </c>
      <c r="M12" s="41">
        <v>312.88155463999999</v>
      </c>
      <c r="N12" s="41"/>
      <c r="O12" s="41"/>
      <c r="P12" s="41"/>
      <c r="Q12" s="41"/>
    </row>
    <row r="13" spans="1:17" hidden="1" outlineLevel="1">
      <c r="A13" s="8">
        <v>40603</v>
      </c>
      <c r="B13" s="41">
        <v>4300.2141742200001</v>
      </c>
      <c r="C13" s="41">
        <f t="shared" si="1"/>
        <v>1394.1360499699999</v>
      </c>
      <c r="D13" s="41">
        <f t="shared" si="2"/>
        <v>2235.4359874500001</v>
      </c>
      <c r="E13" s="41">
        <f t="shared" si="3"/>
        <v>670.6421368</v>
      </c>
      <c r="F13" s="41">
        <v>2623.7679626099998</v>
      </c>
      <c r="G13" s="41">
        <v>1069.3277121199999</v>
      </c>
      <c r="H13" s="41">
        <v>1076.63579989</v>
      </c>
      <c r="I13" s="41">
        <v>477.8044506</v>
      </c>
      <c r="J13" s="41">
        <v>1676.4462116100001</v>
      </c>
      <c r="K13" s="41">
        <v>324.80833784999999</v>
      </c>
      <c r="L13" s="41">
        <v>1158.80018756</v>
      </c>
      <c r="M13" s="41">
        <v>192.83768620000001</v>
      </c>
      <c r="N13" s="41"/>
      <c r="O13" s="41"/>
      <c r="P13" s="41"/>
      <c r="Q13" s="41"/>
    </row>
    <row r="14" spans="1:17" hidden="1" outlineLevel="1">
      <c r="A14" s="8">
        <v>40634</v>
      </c>
      <c r="B14" s="41">
        <v>4251.2383946800001</v>
      </c>
      <c r="C14" s="41">
        <f t="shared" si="1"/>
        <v>1440.63808819</v>
      </c>
      <c r="D14" s="41">
        <f t="shared" si="2"/>
        <v>2184.7417970799997</v>
      </c>
      <c r="E14" s="41">
        <f t="shared" si="3"/>
        <v>625.85850941000001</v>
      </c>
      <c r="F14" s="41">
        <v>2640.89345039</v>
      </c>
      <c r="G14" s="41">
        <v>1114.41719521</v>
      </c>
      <c r="H14" s="41">
        <v>1038.11290175</v>
      </c>
      <c r="I14" s="41">
        <v>488.36335343000002</v>
      </c>
      <c r="J14" s="41">
        <v>1610.3449442900001</v>
      </c>
      <c r="K14" s="41">
        <v>326.22089297999997</v>
      </c>
      <c r="L14" s="41">
        <v>1146.62889533</v>
      </c>
      <c r="M14" s="41">
        <v>137.49515597999999</v>
      </c>
      <c r="N14" s="41"/>
      <c r="O14" s="41"/>
      <c r="P14" s="41"/>
      <c r="Q14" s="41"/>
    </row>
    <row r="15" spans="1:17" hidden="1" outlineLevel="1">
      <c r="A15" s="8">
        <v>40664</v>
      </c>
      <c r="B15" s="41">
        <v>4217.5241571200004</v>
      </c>
      <c r="C15" s="41">
        <f t="shared" si="1"/>
        <v>1403.61202589</v>
      </c>
      <c r="D15" s="41">
        <f t="shared" si="2"/>
        <v>2187.9280835300001</v>
      </c>
      <c r="E15" s="41">
        <f t="shared" si="3"/>
        <v>625.98404770000002</v>
      </c>
      <c r="F15" s="41">
        <v>2625.4478603399998</v>
      </c>
      <c r="G15" s="41">
        <v>1077.24181015</v>
      </c>
      <c r="H15" s="41">
        <v>1057.02070628</v>
      </c>
      <c r="I15" s="41">
        <v>491.18534390999997</v>
      </c>
      <c r="J15" s="41">
        <v>1592.0762967799999</v>
      </c>
      <c r="K15" s="41">
        <v>326.37021573999999</v>
      </c>
      <c r="L15" s="41">
        <v>1130.9073772500001</v>
      </c>
      <c r="M15" s="41">
        <v>134.79870378999999</v>
      </c>
      <c r="N15" s="41"/>
      <c r="O15" s="41"/>
      <c r="P15" s="41"/>
      <c r="Q15" s="41"/>
    </row>
    <row r="16" spans="1:17" hidden="1" outlineLevel="1">
      <c r="A16" s="8">
        <v>40695</v>
      </c>
      <c r="B16" s="41">
        <v>4321.2091761900001</v>
      </c>
      <c r="C16" s="41">
        <f t="shared" si="1"/>
        <v>1434.4653912599999</v>
      </c>
      <c r="D16" s="41">
        <f t="shared" si="2"/>
        <v>2266.3496881399997</v>
      </c>
      <c r="E16" s="41">
        <f t="shared" si="3"/>
        <v>620.39409679000005</v>
      </c>
      <c r="F16" s="41">
        <v>2727.3630280399998</v>
      </c>
      <c r="G16" s="41">
        <v>1110.96652746</v>
      </c>
      <c r="H16" s="41">
        <v>1130.5525110799999</v>
      </c>
      <c r="I16" s="41">
        <v>485.84398950000002</v>
      </c>
      <c r="J16" s="41">
        <v>1593.8461481500001</v>
      </c>
      <c r="K16" s="41">
        <v>323.49886379999998</v>
      </c>
      <c r="L16" s="41">
        <v>1135.79717706</v>
      </c>
      <c r="M16" s="41">
        <v>134.55010729</v>
      </c>
      <c r="N16" s="41"/>
      <c r="O16" s="41"/>
      <c r="P16" s="41"/>
      <c r="Q16" s="41"/>
    </row>
    <row r="17" spans="1:17" hidden="1" outlineLevel="1">
      <c r="A17" s="8">
        <v>40725</v>
      </c>
      <c r="B17" s="41">
        <v>4419.6117700599998</v>
      </c>
      <c r="C17" s="41">
        <f t="shared" si="1"/>
        <v>1579.2347362</v>
      </c>
      <c r="D17" s="41">
        <f t="shared" si="2"/>
        <v>2228.1397312999998</v>
      </c>
      <c r="E17" s="41">
        <f t="shared" si="3"/>
        <v>612.23730255999999</v>
      </c>
      <c r="F17" s="41">
        <v>2860.7778164800002</v>
      </c>
      <c r="G17" s="41">
        <v>1251.2981101299999</v>
      </c>
      <c r="H17" s="41">
        <v>1130.2306032500001</v>
      </c>
      <c r="I17" s="41">
        <v>479.24910310000001</v>
      </c>
      <c r="J17" s="41">
        <v>1558.8339535800001</v>
      </c>
      <c r="K17" s="41">
        <v>327.93662606999999</v>
      </c>
      <c r="L17" s="41">
        <v>1097.9091280499999</v>
      </c>
      <c r="M17" s="41">
        <v>132.98819946</v>
      </c>
      <c r="N17" s="41"/>
      <c r="O17" s="41"/>
      <c r="P17" s="41"/>
      <c r="Q17" s="41"/>
    </row>
    <row r="18" spans="1:17" hidden="1" outlineLevel="1">
      <c r="A18" s="8">
        <v>40756</v>
      </c>
      <c r="B18" s="41">
        <v>4464.4811394400003</v>
      </c>
      <c r="C18" s="41">
        <f t="shared" si="1"/>
        <v>1674.4519716</v>
      </c>
      <c r="D18" s="41">
        <f t="shared" si="2"/>
        <v>2185.4200157499999</v>
      </c>
      <c r="E18" s="41">
        <f t="shared" si="3"/>
        <v>604.60915208999995</v>
      </c>
      <c r="F18" s="41">
        <v>2908.64125156</v>
      </c>
      <c r="G18" s="41">
        <v>1326.6312653499999</v>
      </c>
      <c r="H18" s="41">
        <v>1103.6201258599999</v>
      </c>
      <c r="I18" s="41">
        <v>478.38986034999999</v>
      </c>
      <c r="J18" s="41">
        <v>1555.8398878800001</v>
      </c>
      <c r="K18" s="41">
        <v>347.82070625</v>
      </c>
      <c r="L18" s="41">
        <v>1081.79988989</v>
      </c>
      <c r="M18" s="41">
        <v>126.21929174</v>
      </c>
      <c r="N18" s="41"/>
      <c r="O18" s="41"/>
      <c r="P18" s="41"/>
      <c r="Q18" s="41"/>
    </row>
    <row r="19" spans="1:17" hidden="1" outlineLevel="1">
      <c r="A19" s="8">
        <v>40787</v>
      </c>
      <c r="B19" s="41">
        <v>4507.5684063999997</v>
      </c>
      <c r="C19" s="41">
        <f t="shared" si="1"/>
        <v>1665.1814373499999</v>
      </c>
      <c r="D19" s="41">
        <f t="shared" si="2"/>
        <v>2192.3045277199999</v>
      </c>
      <c r="E19" s="41">
        <f t="shared" si="3"/>
        <v>650.08244132999994</v>
      </c>
      <c r="F19" s="41">
        <v>2934.80586773</v>
      </c>
      <c r="G19" s="41">
        <v>1283.86104828</v>
      </c>
      <c r="H19" s="41">
        <v>1128.0343503900001</v>
      </c>
      <c r="I19" s="41">
        <v>522.91046905999997</v>
      </c>
      <c r="J19" s="41">
        <v>1572.7625386699999</v>
      </c>
      <c r="K19" s="41">
        <v>381.32038906999998</v>
      </c>
      <c r="L19" s="41">
        <v>1064.27017733</v>
      </c>
      <c r="M19" s="41">
        <v>127.17197227</v>
      </c>
      <c r="N19" s="41"/>
      <c r="O19" s="41"/>
      <c r="P19" s="41"/>
      <c r="Q19" s="41"/>
    </row>
    <row r="20" spans="1:17" hidden="1" outlineLevel="1">
      <c r="A20" s="8">
        <v>40817</v>
      </c>
      <c r="B20" s="41">
        <v>4576.3916528899999</v>
      </c>
      <c r="C20" s="41">
        <f t="shared" si="1"/>
        <v>1688.0230643800001</v>
      </c>
      <c r="D20" s="41">
        <f t="shared" si="2"/>
        <v>2239.9997797199999</v>
      </c>
      <c r="E20" s="41">
        <f t="shared" si="3"/>
        <v>648.36880879</v>
      </c>
      <c r="F20" s="41">
        <v>3015.79178641</v>
      </c>
      <c r="G20" s="41">
        <v>1350.8991287399999</v>
      </c>
      <c r="H20" s="41">
        <v>1145.41722003</v>
      </c>
      <c r="I20" s="41">
        <v>519.47543764</v>
      </c>
      <c r="J20" s="41">
        <v>1560.5998664799999</v>
      </c>
      <c r="K20" s="41">
        <v>337.12393564000001</v>
      </c>
      <c r="L20" s="41">
        <v>1094.5825596899999</v>
      </c>
      <c r="M20" s="41">
        <v>128.89337115000001</v>
      </c>
      <c r="N20" s="41"/>
      <c r="O20" s="41"/>
      <c r="P20" s="41"/>
      <c r="Q20" s="41"/>
    </row>
    <row r="21" spans="1:17" hidden="1" outlineLevel="1">
      <c r="A21" s="8">
        <v>40848</v>
      </c>
      <c r="B21" s="41">
        <v>4630.7141484900003</v>
      </c>
      <c r="C21" s="41">
        <f t="shared" si="1"/>
        <v>1761.8579193099999</v>
      </c>
      <c r="D21" s="41">
        <f t="shared" si="2"/>
        <v>2217.6532124999999</v>
      </c>
      <c r="E21" s="41">
        <f t="shared" si="3"/>
        <v>651.20301668000002</v>
      </c>
      <c r="F21" s="41">
        <v>3016.87648098</v>
      </c>
      <c r="G21" s="41">
        <v>1351.74728495</v>
      </c>
      <c r="H21" s="41">
        <v>1144.78699564</v>
      </c>
      <c r="I21" s="41">
        <v>520.34220039000002</v>
      </c>
      <c r="J21" s="41">
        <v>1613.8376675100001</v>
      </c>
      <c r="K21" s="41">
        <v>410.11063436000001</v>
      </c>
      <c r="L21" s="41">
        <v>1072.8662168599999</v>
      </c>
      <c r="M21" s="41">
        <v>130.86081629</v>
      </c>
      <c r="N21" s="41"/>
      <c r="O21" s="41"/>
      <c r="P21" s="41"/>
      <c r="Q21" s="41"/>
    </row>
    <row r="22" spans="1:17" hidden="1" outlineLevel="1">
      <c r="A22" s="8">
        <v>40878</v>
      </c>
      <c r="B22" s="41">
        <v>4268.2580180300001</v>
      </c>
      <c r="C22" s="41">
        <f t="shared" si="1"/>
        <v>1578.2744547099999</v>
      </c>
      <c r="D22" s="41">
        <f t="shared" si="2"/>
        <v>2027.1886534400001</v>
      </c>
      <c r="E22" s="41">
        <f t="shared" si="3"/>
        <v>662.79490988000009</v>
      </c>
      <c r="F22" s="41">
        <v>2904.9509935400001</v>
      </c>
      <c r="G22" s="41">
        <v>1287.9219648999999</v>
      </c>
      <c r="H22" s="41">
        <v>1082.0445976799999</v>
      </c>
      <c r="I22" s="41">
        <v>534.98443096000005</v>
      </c>
      <c r="J22" s="41">
        <v>1363.30702449</v>
      </c>
      <c r="K22" s="41">
        <v>290.35248981000001</v>
      </c>
      <c r="L22" s="41">
        <v>945.14405576000001</v>
      </c>
      <c r="M22" s="41">
        <v>127.81047891999999</v>
      </c>
      <c r="N22" s="41"/>
      <c r="O22" s="41"/>
      <c r="P22" s="41"/>
      <c r="Q22" s="41"/>
    </row>
    <row r="23" spans="1:17" hidden="1" outlineLevel="1">
      <c r="A23" s="8">
        <v>40909</v>
      </c>
      <c r="B23" s="41">
        <v>4214.2682744699996</v>
      </c>
      <c r="C23" s="41">
        <f t="shared" si="1"/>
        <v>1515.71245215</v>
      </c>
      <c r="D23" s="41">
        <f t="shared" si="2"/>
        <v>2045.7540534300001</v>
      </c>
      <c r="E23" s="41">
        <f t="shared" si="3"/>
        <v>652.80176888999995</v>
      </c>
      <c r="F23" s="41">
        <v>2887.5917302600001</v>
      </c>
      <c r="G23" s="41">
        <v>1251.3991373199999</v>
      </c>
      <c r="H23" s="41">
        <v>1103.39260147</v>
      </c>
      <c r="I23" s="41">
        <v>532.79999147000001</v>
      </c>
      <c r="J23" s="41">
        <v>1326.67654421</v>
      </c>
      <c r="K23" s="41">
        <v>264.31331483000002</v>
      </c>
      <c r="L23" s="41">
        <v>942.36145195999995</v>
      </c>
      <c r="M23" s="41">
        <v>120.00177742</v>
      </c>
      <c r="N23" s="41"/>
      <c r="O23" s="41"/>
      <c r="P23" s="41"/>
      <c r="Q23" s="41"/>
    </row>
    <row r="24" spans="1:17" hidden="1" outlineLevel="1">
      <c r="A24" s="8">
        <v>40940</v>
      </c>
      <c r="B24" s="41">
        <v>3974.6843243100002</v>
      </c>
      <c r="C24" s="41">
        <f t="shared" si="1"/>
        <v>1459.60158585</v>
      </c>
      <c r="D24" s="41">
        <f t="shared" si="2"/>
        <v>1865.3070042200002</v>
      </c>
      <c r="E24" s="41">
        <f t="shared" si="3"/>
        <v>649.77573424000002</v>
      </c>
      <c r="F24" s="41">
        <v>2717.9570174400001</v>
      </c>
      <c r="G24" s="41">
        <v>1182.0306768299999</v>
      </c>
      <c r="H24" s="41">
        <v>1005.18296465</v>
      </c>
      <c r="I24" s="41">
        <v>530.74337595999998</v>
      </c>
      <c r="J24" s="41">
        <v>1256.7273068699999</v>
      </c>
      <c r="K24" s="41">
        <v>277.57090901999999</v>
      </c>
      <c r="L24" s="41">
        <v>860.12403957000004</v>
      </c>
      <c r="M24" s="41">
        <v>119.03235828</v>
      </c>
      <c r="N24" s="41"/>
      <c r="O24" s="41"/>
      <c r="P24" s="41"/>
      <c r="Q24" s="41"/>
    </row>
    <row r="25" spans="1:17" hidden="1" outlineLevel="1">
      <c r="A25" s="8">
        <v>40969</v>
      </c>
      <c r="B25" s="41">
        <v>3959.50766256</v>
      </c>
      <c r="C25" s="41">
        <f t="shared" si="1"/>
        <v>1458.7711500599999</v>
      </c>
      <c r="D25" s="41">
        <f t="shared" si="2"/>
        <v>1859.86630582</v>
      </c>
      <c r="E25" s="41">
        <f t="shared" si="3"/>
        <v>640.87020668000002</v>
      </c>
      <c r="F25" s="41">
        <v>2713.2788216499998</v>
      </c>
      <c r="G25" s="41">
        <v>1180.6703676</v>
      </c>
      <c r="H25" s="41">
        <v>1007.44085103</v>
      </c>
      <c r="I25" s="41">
        <v>525.16760302</v>
      </c>
      <c r="J25" s="41">
        <v>1246.2288409099999</v>
      </c>
      <c r="K25" s="41">
        <v>278.10078246</v>
      </c>
      <c r="L25" s="41">
        <v>852.42545479</v>
      </c>
      <c r="M25" s="41">
        <v>115.70260365999999</v>
      </c>
      <c r="N25" s="41"/>
      <c r="O25" s="41"/>
      <c r="P25" s="41"/>
      <c r="Q25" s="41"/>
    </row>
    <row r="26" spans="1:17" hidden="1" outlineLevel="1">
      <c r="A26" s="8">
        <v>41000</v>
      </c>
      <c r="B26" s="41">
        <v>3956.45317763</v>
      </c>
      <c r="C26" s="41">
        <f t="shared" si="1"/>
        <v>1436.8755333899999</v>
      </c>
      <c r="D26" s="41">
        <f t="shared" si="2"/>
        <v>1743.5490522800001</v>
      </c>
      <c r="E26" s="41">
        <f t="shared" si="3"/>
        <v>776.02859195999997</v>
      </c>
      <c r="F26" s="41">
        <v>2696.50248607</v>
      </c>
      <c r="G26" s="41">
        <v>1142.70036437</v>
      </c>
      <c r="H26" s="41">
        <v>1047.9539572799999</v>
      </c>
      <c r="I26" s="41">
        <v>505.84816441999999</v>
      </c>
      <c r="J26" s="41">
        <v>1259.95069156</v>
      </c>
      <c r="K26" s="41">
        <v>294.17516902</v>
      </c>
      <c r="L26" s="41">
        <v>695.59509500000001</v>
      </c>
      <c r="M26" s="41">
        <v>270.18042753999998</v>
      </c>
      <c r="N26" s="41"/>
      <c r="O26" s="41"/>
      <c r="P26" s="41"/>
      <c r="Q26" s="41"/>
    </row>
    <row r="27" spans="1:17" hidden="1" outlineLevel="1">
      <c r="A27" s="8">
        <v>41030</v>
      </c>
      <c r="B27" s="41">
        <v>3906.6987025100002</v>
      </c>
      <c r="C27" s="41">
        <f t="shared" si="1"/>
        <v>1415.9330049800001</v>
      </c>
      <c r="D27" s="41">
        <f t="shared" si="2"/>
        <v>1777.8481399699999</v>
      </c>
      <c r="E27" s="41">
        <f t="shared" si="3"/>
        <v>712.91755755999998</v>
      </c>
      <c r="F27" s="41">
        <v>2723.7898730100001</v>
      </c>
      <c r="G27" s="41">
        <v>1149.7696315000001</v>
      </c>
      <c r="H27" s="41">
        <v>1121.9564961399999</v>
      </c>
      <c r="I27" s="41">
        <v>452.06374536999999</v>
      </c>
      <c r="J27" s="41">
        <v>1182.9088294999999</v>
      </c>
      <c r="K27" s="41">
        <v>266.16337348000002</v>
      </c>
      <c r="L27" s="41">
        <v>655.89164383000002</v>
      </c>
      <c r="M27" s="41">
        <v>260.85381218999999</v>
      </c>
      <c r="N27" s="41"/>
      <c r="O27" s="41"/>
      <c r="P27" s="41"/>
      <c r="Q27" s="41"/>
    </row>
    <row r="28" spans="1:17" hidden="1" outlineLevel="1">
      <c r="A28" s="8">
        <v>41061</v>
      </c>
      <c r="B28" s="41">
        <v>3622.6519413400001</v>
      </c>
      <c r="C28" s="41">
        <f t="shared" si="1"/>
        <v>1125.5618735</v>
      </c>
      <c r="D28" s="41">
        <f t="shared" si="2"/>
        <v>1782.7320881400001</v>
      </c>
      <c r="E28" s="41">
        <f t="shared" si="3"/>
        <v>714.35797969999999</v>
      </c>
      <c r="F28" s="41">
        <v>2474.2856831200002</v>
      </c>
      <c r="G28" s="41">
        <v>868.71008876999997</v>
      </c>
      <c r="H28" s="41">
        <v>1146.4678961100001</v>
      </c>
      <c r="I28" s="41">
        <v>459.10769823999999</v>
      </c>
      <c r="J28" s="41">
        <v>1148.36625822</v>
      </c>
      <c r="K28" s="41">
        <v>256.85178473000002</v>
      </c>
      <c r="L28" s="41">
        <v>636.26419203</v>
      </c>
      <c r="M28" s="41">
        <v>255.25028146</v>
      </c>
      <c r="N28" s="41"/>
      <c r="O28" s="41"/>
      <c r="P28" s="41"/>
      <c r="Q28" s="41"/>
    </row>
    <row r="29" spans="1:17" hidden="1" outlineLevel="1">
      <c r="A29" s="8">
        <v>41091</v>
      </c>
      <c r="B29" s="41">
        <v>3653.8766662899998</v>
      </c>
      <c r="C29" s="41">
        <f t="shared" si="1"/>
        <v>1195.0735165599999</v>
      </c>
      <c r="D29" s="41">
        <f t="shared" si="2"/>
        <v>1610.6933065399999</v>
      </c>
      <c r="E29" s="41">
        <f t="shared" si="3"/>
        <v>848.10984318999999</v>
      </c>
      <c r="F29" s="41">
        <v>2526.6360048699999</v>
      </c>
      <c r="G29" s="41">
        <v>920.06929935000005</v>
      </c>
      <c r="H29" s="41">
        <v>1145.6150017</v>
      </c>
      <c r="I29" s="41">
        <v>460.95170381999998</v>
      </c>
      <c r="J29" s="41">
        <v>1127.2406614199999</v>
      </c>
      <c r="K29" s="41">
        <v>275.00421720999998</v>
      </c>
      <c r="L29" s="41">
        <v>465.07830483999999</v>
      </c>
      <c r="M29" s="41">
        <v>387.15813937000001</v>
      </c>
      <c r="N29" s="41"/>
      <c r="O29" s="41"/>
      <c r="P29" s="41"/>
      <c r="Q29" s="41"/>
    </row>
    <row r="30" spans="1:17" hidden="1" outlineLevel="1">
      <c r="A30" s="8">
        <v>41122</v>
      </c>
      <c r="B30" s="41">
        <v>3600.6091740900001</v>
      </c>
      <c r="C30" s="41">
        <f t="shared" si="1"/>
        <v>1134.7755734100001</v>
      </c>
      <c r="D30" s="41">
        <f t="shared" si="2"/>
        <v>1611.2993562199999</v>
      </c>
      <c r="E30" s="41">
        <f t="shared" si="3"/>
        <v>854.53424445999997</v>
      </c>
      <c r="F30" s="41">
        <v>2455.9810299999999</v>
      </c>
      <c r="G30" s="41">
        <v>851.57769881000002</v>
      </c>
      <c r="H30" s="41">
        <v>1140.0199522</v>
      </c>
      <c r="I30" s="41">
        <v>464.38337898999998</v>
      </c>
      <c r="J30" s="41">
        <v>1144.62814409</v>
      </c>
      <c r="K30" s="41">
        <v>283.19787459999998</v>
      </c>
      <c r="L30" s="41">
        <v>471.27940402000002</v>
      </c>
      <c r="M30" s="41">
        <v>390.15086546999999</v>
      </c>
      <c r="N30" s="41"/>
      <c r="O30" s="41"/>
      <c r="P30" s="41"/>
      <c r="Q30" s="41"/>
    </row>
    <row r="31" spans="1:17" hidden="1" outlineLevel="1">
      <c r="A31" s="8">
        <v>41153</v>
      </c>
      <c r="B31" s="41">
        <v>3707.0304737199999</v>
      </c>
      <c r="C31" s="41">
        <f t="shared" si="1"/>
        <v>1246.1808264199999</v>
      </c>
      <c r="D31" s="41">
        <f t="shared" si="2"/>
        <v>1612.77254025</v>
      </c>
      <c r="E31" s="41">
        <f t="shared" si="3"/>
        <v>848.07710705</v>
      </c>
      <c r="F31" s="41">
        <v>2525.3158674299998</v>
      </c>
      <c r="G31" s="41">
        <v>913.79482029999997</v>
      </c>
      <c r="H31" s="41">
        <v>1160.8671190499999</v>
      </c>
      <c r="I31" s="41">
        <v>450.65392808000001</v>
      </c>
      <c r="J31" s="41">
        <v>1181.7146062899999</v>
      </c>
      <c r="K31" s="41">
        <v>332.38600611999999</v>
      </c>
      <c r="L31" s="41">
        <v>451.90542119999998</v>
      </c>
      <c r="M31" s="41">
        <v>397.42317896999998</v>
      </c>
      <c r="N31" s="41"/>
      <c r="O31" s="41"/>
      <c r="P31" s="41"/>
      <c r="Q31" s="41"/>
    </row>
    <row r="32" spans="1:17" hidden="1" outlineLevel="1">
      <c r="A32" s="8">
        <v>41183</v>
      </c>
      <c r="B32" s="41">
        <v>3720.8964115899998</v>
      </c>
      <c r="C32" s="41">
        <f t="shared" si="1"/>
        <v>1266.9800135599999</v>
      </c>
      <c r="D32" s="41">
        <f t="shared" si="2"/>
        <v>1618.16461794</v>
      </c>
      <c r="E32" s="41">
        <f t="shared" si="3"/>
        <v>835.75178009000001</v>
      </c>
      <c r="F32" s="41">
        <v>2529.1012993099998</v>
      </c>
      <c r="G32" s="41">
        <v>922.28291365999996</v>
      </c>
      <c r="H32" s="41">
        <v>1163.2621712800001</v>
      </c>
      <c r="I32" s="41">
        <v>443.55621437000002</v>
      </c>
      <c r="J32" s="41">
        <v>1191.79511228</v>
      </c>
      <c r="K32" s="41">
        <v>344.69709990000001</v>
      </c>
      <c r="L32" s="41">
        <v>454.90244666000001</v>
      </c>
      <c r="M32" s="41">
        <v>392.19556571999999</v>
      </c>
      <c r="N32" s="41"/>
      <c r="O32" s="41"/>
      <c r="P32" s="41"/>
      <c r="Q32" s="41"/>
    </row>
    <row r="33" spans="1:17" hidden="1" outlineLevel="1">
      <c r="A33" s="8">
        <v>41214</v>
      </c>
      <c r="B33" s="41">
        <v>3764.3760413199998</v>
      </c>
      <c r="C33" s="41">
        <f t="shared" si="1"/>
        <v>1318.9714986200001</v>
      </c>
      <c r="D33" s="41">
        <f t="shared" si="2"/>
        <v>1641.3663637599998</v>
      </c>
      <c r="E33" s="41">
        <f t="shared" si="3"/>
        <v>804.03817894000008</v>
      </c>
      <c r="F33" s="41">
        <v>2569.7833759300001</v>
      </c>
      <c r="G33" s="41">
        <v>961.42978069000003</v>
      </c>
      <c r="H33" s="41">
        <v>1178.5760309299999</v>
      </c>
      <c r="I33" s="41">
        <v>429.77756431</v>
      </c>
      <c r="J33" s="41">
        <v>1194.5926653900001</v>
      </c>
      <c r="K33" s="41">
        <v>357.54171793</v>
      </c>
      <c r="L33" s="41">
        <v>462.79033283000001</v>
      </c>
      <c r="M33" s="41">
        <v>374.26061463000002</v>
      </c>
      <c r="N33" s="41"/>
      <c r="O33" s="41"/>
      <c r="P33" s="41"/>
      <c r="Q33" s="41"/>
    </row>
    <row r="34" spans="1:17" hidden="1" outlineLevel="1">
      <c r="A34" s="8">
        <v>41244</v>
      </c>
      <c r="B34" s="41">
        <v>3742.28933899</v>
      </c>
      <c r="C34" s="41">
        <f t="shared" si="1"/>
        <v>1369.03243013</v>
      </c>
      <c r="D34" s="41">
        <f t="shared" si="2"/>
        <v>1585.5416492499999</v>
      </c>
      <c r="E34" s="41">
        <f t="shared" si="3"/>
        <v>787.71525960999998</v>
      </c>
      <c r="F34" s="41">
        <v>2536.8101737400002</v>
      </c>
      <c r="G34" s="41">
        <v>1010.56897416</v>
      </c>
      <c r="H34" s="41">
        <v>1108.92127648</v>
      </c>
      <c r="I34" s="41">
        <v>417.31992309999998</v>
      </c>
      <c r="J34" s="41">
        <v>1205.4791652500001</v>
      </c>
      <c r="K34" s="41">
        <v>358.46345596999998</v>
      </c>
      <c r="L34" s="41">
        <v>476.62037277000002</v>
      </c>
      <c r="M34" s="41">
        <v>370.39533650999999</v>
      </c>
      <c r="N34" s="41"/>
      <c r="O34" s="41"/>
      <c r="P34" s="41"/>
      <c r="Q34" s="41"/>
    </row>
    <row r="35" spans="1:17" hidden="1" outlineLevel="1">
      <c r="A35" s="8">
        <v>41275</v>
      </c>
      <c r="B35" s="41">
        <v>3676.8813792999999</v>
      </c>
      <c r="C35" s="41">
        <f t="shared" si="1"/>
        <v>1323.4741228400001</v>
      </c>
      <c r="D35" s="41">
        <f t="shared" si="2"/>
        <v>1576.83702784</v>
      </c>
      <c r="E35" s="41">
        <f t="shared" si="3"/>
        <v>776.57022862000008</v>
      </c>
      <c r="F35" s="41">
        <v>2492.3763828900001</v>
      </c>
      <c r="G35" s="41">
        <v>989.95024189000003</v>
      </c>
      <c r="H35" s="41">
        <v>1096.5824377900001</v>
      </c>
      <c r="I35" s="41">
        <v>405.84370321</v>
      </c>
      <c r="J35" s="41">
        <v>1184.5049964100001</v>
      </c>
      <c r="K35" s="41">
        <v>333.52388094999998</v>
      </c>
      <c r="L35" s="41">
        <v>480.25459004999999</v>
      </c>
      <c r="M35" s="41">
        <v>370.72652541000002</v>
      </c>
      <c r="N35" s="41"/>
      <c r="O35" s="41"/>
      <c r="P35" s="41"/>
      <c r="Q35" s="41"/>
    </row>
    <row r="36" spans="1:17" hidden="1" outlineLevel="1">
      <c r="A36" s="8">
        <v>41306</v>
      </c>
      <c r="B36" s="41">
        <v>3612.7345131699999</v>
      </c>
      <c r="C36" s="41">
        <f t="shared" si="1"/>
        <v>1320.7794634100001</v>
      </c>
      <c r="D36" s="41">
        <f t="shared" si="2"/>
        <v>1529.34782574</v>
      </c>
      <c r="E36" s="41">
        <f t="shared" si="3"/>
        <v>762.60722401999999</v>
      </c>
      <c r="F36" s="41">
        <v>2501.41725167</v>
      </c>
      <c r="G36" s="41">
        <v>994.93251308000004</v>
      </c>
      <c r="H36" s="41">
        <v>1110.3014716</v>
      </c>
      <c r="I36" s="41">
        <v>396.18326698999999</v>
      </c>
      <c r="J36" s="41">
        <v>1111.3172615000001</v>
      </c>
      <c r="K36" s="41">
        <v>325.84695033000003</v>
      </c>
      <c r="L36" s="41">
        <v>419.04635414000001</v>
      </c>
      <c r="M36" s="41">
        <v>366.42395703</v>
      </c>
      <c r="N36" s="41"/>
      <c r="O36" s="41"/>
      <c r="P36" s="41"/>
      <c r="Q36" s="41"/>
    </row>
    <row r="37" spans="1:17" hidden="1" outlineLevel="1">
      <c r="A37" s="8">
        <v>41334</v>
      </c>
      <c r="B37" s="41">
        <v>3700.89837898</v>
      </c>
      <c r="C37" s="41">
        <f t="shared" si="1"/>
        <v>1386.2376013199998</v>
      </c>
      <c r="D37" s="41">
        <f t="shared" si="2"/>
        <v>1555.97689625</v>
      </c>
      <c r="E37" s="41">
        <f t="shared" si="3"/>
        <v>758.68388141000003</v>
      </c>
      <c r="F37" s="41">
        <v>2577.1068632699998</v>
      </c>
      <c r="G37" s="41">
        <v>1053.7858824499999</v>
      </c>
      <c r="H37" s="41">
        <v>1128.16569931</v>
      </c>
      <c r="I37" s="41">
        <v>395.15528151000001</v>
      </c>
      <c r="J37" s="41">
        <v>1123.7915157100001</v>
      </c>
      <c r="K37" s="41">
        <v>332.45171886999998</v>
      </c>
      <c r="L37" s="41">
        <v>427.81119694</v>
      </c>
      <c r="M37" s="41">
        <v>363.52859990000002</v>
      </c>
      <c r="N37" s="41"/>
      <c r="O37" s="41"/>
      <c r="P37" s="41"/>
      <c r="Q37" s="41"/>
    </row>
    <row r="38" spans="1:17" hidden="1" outlineLevel="1">
      <c r="A38" s="8">
        <v>41365</v>
      </c>
      <c r="B38" s="41">
        <v>3554.4488873599998</v>
      </c>
      <c r="C38" s="41">
        <f t="shared" si="1"/>
        <v>1490.0155467700001</v>
      </c>
      <c r="D38" s="41">
        <f t="shared" si="2"/>
        <v>1549.7008937799999</v>
      </c>
      <c r="E38" s="41">
        <f t="shared" si="3"/>
        <v>514.73244681000006</v>
      </c>
      <c r="F38" s="41">
        <v>2363.7524095200001</v>
      </c>
      <c r="G38" s="41">
        <v>1148.8214529100001</v>
      </c>
      <c r="H38" s="41">
        <v>1131.02213904</v>
      </c>
      <c r="I38" s="41">
        <v>83.908817569999997</v>
      </c>
      <c r="J38" s="41">
        <v>1190.6964778399999</v>
      </c>
      <c r="K38" s="41">
        <v>341.19409386000001</v>
      </c>
      <c r="L38" s="41">
        <v>418.67875473999999</v>
      </c>
      <c r="M38" s="41">
        <v>430.82362924</v>
      </c>
      <c r="N38" s="41"/>
      <c r="O38" s="41"/>
      <c r="P38" s="41"/>
      <c r="Q38" s="41"/>
    </row>
    <row r="39" spans="1:17" hidden="1" outlineLevel="1">
      <c r="A39" s="8">
        <v>41395</v>
      </c>
      <c r="B39" s="41">
        <v>3529.88055459</v>
      </c>
      <c r="C39" s="41">
        <f t="shared" si="1"/>
        <v>1470.2274113000001</v>
      </c>
      <c r="D39" s="41">
        <f t="shared" si="2"/>
        <v>1608.06222179</v>
      </c>
      <c r="E39" s="41">
        <f t="shared" si="3"/>
        <v>451.59092150000004</v>
      </c>
      <c r="F39" s="41">
        <v>2346.80964481</v>
      </c>
      <c r="G39" s="41">
        <v>1137.6994289300001</v>
      </c>
      <c r="H39" s="41">
        <v>1126.8669937100001</v>
      </c>
      <c r="I39" s="41">
        <v>82.243222169999996</v>
      </c>
      <c r="J39" s="41">
        <v>1183.07090978</v>
      </c>
      <c r="K39" s="41">
        <v>332.52798237000002</v>
      </c>
      <c r="L39" s="41">
        <v>481.19522807999999</v>
      </c>
      <c r="M39" s="41">
        <v>369.34769933000001</v>
      </c>
      <c r="N39" s="41"/>
      <c r="O39" s="41"/>
      <c r="P39" s="41"/>
      <c r="Q39" s="41"/>
    </row>
    <row r="40" spans="1:17" hidden="1" outlineLevel="1">
      <c r="A40" s="8">
        <v>41426</v>
      </c>
      <c r="B40" s="41">
        <v>3614.76001051</v>
      </c>
      <c r="C40" s="41">
        <f t="shared" si="1"/>
        <v>1532.9663001700001</v>
      </c>
      <c r="D40" s="41">
        <f t="shared" si="2"/>
        <v>1609.00011743</v>
      </c>
      <c r="E40" s="41">
        <f t="shared" si="3"/>
        <v>472.79359291000003</v>
      </c>
      <c r="F40" s="41">
        <v>2397.9095714199998</v>
      </c>
      <c r="G40" s="41">
        <v>1187.42370011</v>
      </c>
      <c r="H40" s="41">
        <v>1115.77391003</v>
      </c>
      <c r="I40" s="41">
        <v>94.711961279999997</v>
      </c>
      <c r="J40" s="41">
        <v>1216.85043909</v>
      </c>
      <c r="K40" s="41">
        <v>345.54260005999998</v>
      </c>
      <c r="L40" s="41">
        <v>493.22620740000002</v>
      </c>
      <c r="M40" s="41">
        <v>378.08163163</v>
      </c>
      <c r="N40" s="41"/>
      <c r="O40" s="41"/>
      <c r="P40" s="41"/>
      <c r="Q40" s="41"/>
    </row>
    <row r="41" spans="1:17" hidden="1" outlineLevel="1">
      <c r="A41" s="8">
        <v>41456</v>
      </c>
      <c r="B41" s="41">
        <v>3655.7521874499998</v>
      </c>
      <c r="C41" s="41">
        <f t="shared" si="1"/>
        <v>1544.1928113399999</v>
      </c>
      <c r="D41" s="41">
        <f t="shared" si="2"/>
        <v>1616.27859964</v>
      </c>
      <c r="E41" s="41">
        <f t="shared" si="3"/>
        <v>495.28077646999998</v>
      </c>
      <c r="F41" s="41">
        <v>2414.5516927399999</v>
      </c>
      <c r="G41" s="41">
        <v>1201.88424715</v>
      </c>
      <c r="H41" s="41">
        <v>1118.85707716</v>
      </c>
      <c r="I41" s="41">
        <v>93.810368429999997</v>
      </c>
      <c r="J41" s="41">
        <v>1241.2004947099999</v>
      </c>
      <c r="K41" s="41">
        <v>342.30856419000003</v>
      </c>
      <c r="L41" s="41">
        <v>497.42152248000002</v>
      </c>
      <c r="M41" s="41">
        <v>401.47040804</v>
      </c>
      <c r="N41" s="41"/>
      <c r="O41" s="41"/>
      <c r="P41" s="41"/>
      <c r="Q41" s="41"/>
    </row>
    <row r="42" spans="1:17" hidden="1" outlineLevel="1">
      <c r="A42" s="8">
        <v>41487</v>
      </c>
      <c r="B42" s="41">
        <v>3665.7591506399999</v>
      </c>
      <c r="C42" s="41">
        <f t="shared" si="1"/>
        <v>1504.40270992</v>
      </c>
      <c r="D42" s="41">
        <f t="shared" si="2"/>
        <v>1655.9635577199999</v>
      </c>
      <c r="E42" s="41">
        <f t="shared" si="3"/>
        <v>505.39288299999998</v>
      </c>
      <c r="F42" s="41">
        <v>2432.9783203299999</v>
      </c>
      <c r="G42" s="41">
        <v>1196.1080873000001</v>
      </c>
      <c r="H42" s="41">
        <v>1152.88392426</v>
      </c>
      <c r="I42" s="41">
        <v>83.986308769999994</v>
      </c>
      <c r="J42" s="41">
        <v>1232.7808303100001</v>
      </c>
      <c r="K42" s="41">
        <v>308.29462261999998</v>
      </c>
      <c r="L42" s="41">
        <v>503.07963346000003</v>
      </c>
      <c r="M42" s="41">
        <v>421.40657422999999</v>
      </c>
      <c r="N42" s="41"/>
      <c r="O42" s="41"/>
      <c r="P42" s="41"/>
      <c r="Q42" s="41"/>
    </row>
    <row r="43" spans="1:17" hidden="1" outlineLevel="1">
      <c r="A43" s="8">
        <v>41518</v>
      </c>
      <c r="B43" s="41">
        <v>3543.2591605299999</v>
      </c>
      <c r="C43" s="41">
        <f t="shared" si="1"/>
        <v>1550.1505332899999</v>
      </c>
      <c r="D43" s="41">
        <f t="shared" si="2"/>
        <v>1556.2634390400001</v>
      </c>
      <c r="E43" s="41">
        <f t="shared" si="3"/>
        <v>436.8451882</v>
      </c>
      <c r="F43" s="41">
        <v>2431.1647907299998</v>
      </c>
      <c r="G43" s="41">
        <v>1255.3222968499999</v>
      </c>
      <c r="H43" s="41">
        <v>1110.7105925000001</v>
      </c>
      <c r="I43" s="41">
        <v>65.131901380000002</v>
      </c>
      <c r="J43" s="41">
        <v>1112.0943698000001</v>
      </c>
      <c r="K43" s="41">
        <v>294.82823644000001</v>
      </c>
      <c r="L43" s="41">
        <v>445.55284654000002</v>
      </c>
      <c r="M43" s="41">
        <v>371.71328682000001</v>
      </c>
      <c r="N43" s="41"/>
      <c r="O43" s="41"/>
      <c r="P43" s="41"/>
      <c r="Q43" s="41"/>
    </row>
    <row r="44" spans="1:17" hidden="1" outlineLevel="1">
      <c r="A44" s="8">
        <v>41548</v>
      </c>
      <c r="B44" s="41">
        <v>3622.7836245899998</v>
      </c>
      <c r="C44" s="41">
        <f t="shared" si="1"/>
        <v>1556.93682012</v>
      </c>
      <c r="D44" s="41">
        <f t="shared" si="2"/>
        <v>1629.0108545100002</v>
      </c>
      <c r="E44" s="41">
        <f t="shared" si="3"/>
        <v>436.83594995999999</v>
      </c>
      <c r="F44" s="41">
        <v>2500.1379057499998</v>
      </c>
      <c r="G44" s="41">
        <v>1258.52502048</v>
      </c>
      <c r="H44" s="41">
        <v>1179.9391052000001</v>
      </c>
      <c r="I44" s="41">
        <v>61.673780069999999</v>
      </c>
      <c r="J44" s="41">
        <v>1122.64571884</v>
      </c>
      <c r="K44" s="41">
        <v>298.41179964000003</v>
      </c>
      <c r="L44" s="41">
        <v>449.07174930999997</v>
      </c>
      <c r="M44" s="41">
        <v>375.16216988999997</v>
      </c>
      <c r="N44" s="41"/>
      <c r="O44" s="41"/>
      <c r="P44" s="41"/>
      <c r="Q44" s="41"/>
    </row>
    <row r="45" spans="1:17" hidden="1" outlineLevel="1">
      <c r="A45" s="8">
        <v>41579</v>
      </c>
      <c r="B45" s="41">
        <v>3600.7397425300001</v>
      </c>
      <c r="C45" s="41">
        <f t="shared" si="1"/>
        <v>1575.65485468</v>
      </c>
      <c r="D45" s="41">
        <f t="shared" si="2"/>
        <v>1590.6725866400002</v>
      </c>
      <c r="E45" s="41">
        <f t="shared" si="3"/>
        <v>434.41230121000001</v>
      </c>
      <c r="F45" s="41">
        <v>2461.9079440700002</v>
      </c>
      <c r="G45" s="41">
        <v>1263.40443233</v>
      </c>
      <c r="H45" s="41">
        <v>1139.3819421400001</v>
      </c>
      <c r="I45" s="41">
        <v>59.121569600000001</v>
      </c>
      <c r="J45" s="41">
        <v>1138.8317984600001</v>
      </c>
      <c r="K45" s="41">
        <v>312.25042235000001</v>
      </c>
      <c r="L45" s="41">
        <v>451.29064449999998</v>
      </c>
      <c r="M45" s="41">
        <v>375.29073161000002</v>
      </c>
      <c r="N45" s="41"/>
      <c r="O45" s="41"/>
      <c r="P45" s="41"/>
      <c r="Q45" s="41"/>
    </row>
    <row r="46" spans="1:17" hidden="1" outlineLevel="1">
      <c r="A46" s="8">
        <v>41609</v>
      </c>
      <c r="B46" s="41">
        <v>3558.8505090399999</v>
      </c>
      <c r="C46" s="41">
        <f t="shared" si="1"/>
        <v>1568.50891222</v>
      </c>
      <c r="D46" s="41">
        <f t="shared" si="2"/>
        <v>1545.9362590599999</v>
      </c>
      <c r="E46" s="41">
        <f t="shared" si="3"/>
        <v>444.40533776000001</v>
      </c>
      <c r="F46" s="41">
        <v>2416.4599807599998</v>
      </c>
      <c r="G46" s="41">
        <v>1265.88154016</v>
      </c>
      <c r="H46" s="41">
        <v>1093.58722003</v>
      </c>
      <c r="I46" s="41">
        <v>56.991220570000003</v>
      </c>
      <c r="J46" s="41">
        <v>1142.3905282799999</v>
      </c>
      <c r="K46" s="41">
        <v>302.62737206000003</v>
      </c>
      <c r="L46" s="41">
        <v>452.34903902999997</v>
      </c>
      <c r="M46" s="41">
        <v>387.41411719000001</v>
      </c>
      <c r="N46" s="41"/>
      <c r="O46" s="41"/>
      <c r="P46" s="41"/>
      <c r="Q46" s="41"/>
    </row>
    <row r="47" spans="1:17" hidden="1" outlineLevel="1">
      <c r="A47" s="8">
        <v>41640</v>
      </c>
      <c r="B47" s="41">
        <v>3529.9616276000002</v>
      </c>
      <c r="C47" s="41">
        <f t="shared" si="1"/>
        <v>1555.06030951</v>
      </c>
      <c r="D47" s="41">
        <f t="shared" si="2"/>
        <v>1530.94059713</v>
      </c>
      <c r="E47" s="41">
        <f t="shared" si="3"/>
        <v>443.96072096</v>
      </c>
      <c r="F47" s="41">
        <v>2415.8187067499998</v>
      </c>
      <c r="G47" s="41">
        <v>1277.2181354899999</v>
      </c>
      <c r="H47" s="41">
        <v>1081.20522435</v>
      </c>
      <c r="I47" s="41">
        <v>57.395346910000001</v>
      </c>
      <c r="J47" s="41">
        <v>1114.1429208500001</v>
      </c>
      <c r="K47" s="41">
        <v>277.84217402000002</v>
      </c>
      <c r="L47" s="41">
        <v>449.73537277999998</v>
      </c>
      <c r="M47" s="41">
        <v>386.56537405</v>
      </c>
      <c r="N47" s="41"/>
      <c r="O47" s="41"/>
      <c r="P47" s="41"/>
      <c r="Q47" s="41"/>
    </row>
    <row r="48" spans="1:17" hidden="1" outlineLevel="1">
      <c r="A48" s="8">
        <v>41671</v>
      </c>
      <c r="B48" s="41">
        <v>3837.7951611899998</v>
      </c>
      <c r="C48" s="41">
        <f t="shared" si="1"/>
        <v>1628.88690868</v>
      </c>
      <c r="D48" s="41">
        <f t="shared" si="2"/>
        <v>1664.77001694</v>
      </c>
      <c r="E48" s="41">
        <f t="shared" si="3"/>
        <v>544.13823557000001</v>
      </c>
      <c r="F48" s="41">
        <v>2307.5097120800001</v>
      </c>
      <c r="G48" s="41">
        <v>1154.0759539400001</v>
      </c>
      <c r="H48" s="41">
        <v>1095.6993741799999</v>
      </c>
      <c r="I48" s="41">
        <v>57.734383960000002</v>
      </c>
      <c r="J48" s="41">
        <v>1530.2854491099999</v>
      </c>
      <c r="K48" s="41">
        <v>474.81095474</v>
      </c>
      <c r="L48" s="41">
        <v>569.07064276000006</v>
      </c>
      <c r="M48" s="41">
        <v>486.40385161</v>
      </c>
      <c r="N48" s="41"/>
      <c r="O48" s="41"/>
      <c r="P48" s="41"/>
      <c r="Q48" s="41"/>
    </row>
    <row r="49" spans="1:17" hidden="1" outlineLevel="1">
      <c r="A49" s="8">
        <v>41699</v>
      </c>
      <c r="B49" s="41">
        <v>3985.5228312899999</v>
      </c>
      <c r="C49" s="41">
        <f t="shared" si="1"/>
        <v>1673.8553849500001</v>
      </c>
      <c r="D49" s="41">
        <f t="shared" si="2"/>
        <v>1726.67277457</v>
      </c>
      <c r="E49" s="41">
        <f t="shared" si="3"/>
        <v>584.99467176999997</v>
      </c>
      <c r="F49" s="41">
        <v>2324.54704412</v>
      </c>
      <c r="G49" s="41">
        <v>1172.3366197800001</v>
      </c>
      <c r="H49" s="41">
        <v>1094.4990299399999</v>
      </c>
      <c r="I49" s="41">
        <v>57.711394400000003</v>
      </c>
      <c r="J49" s="41">
        <v>1660.9757871700001</v>
      </c>
      <c r="K49" s="41">
        <v>501.51876516999999</v>
      </c>
      <c r="L49" s="41">
        <v>632.17374462999999</v>
      </c>
      <c r="M49" s="41">
        <v>527.28327736999995</v>
      </c>
      <c r="N49" s="41"/>
      <c r="O49" s="41"/>
      <c r="P49" s="41"/>
      <c r="Q49" s="41"/>
    </row>
    <row r="50" spans="1:17" hidden="1" outlineLevel="1">
      <c r="A50" s="8">
        <v>41730</v>
      </c>
      <c r="B50" s="41">
        <v>4070.4905051800001</v>
      </c>
      <c r="C50" s="41">
        <f t="shared" si="1"/>
        <v>1746.1116034900001</v>
      </c>
      <c r="D50" s="41">
        <f t="shared" si="2"/>
        <v>1714.5414958900001</v>
      </c>
      <c r="E50" s="41">
        <f t="shared" si="3"/>
        <v>609.83740580000006</v>
      </c>
      <c r="F50" s="41">
        <v>2351.5366379699999</v>
      </c>
      <c r="G50" s="41">
        <v>1225.6046462700001</v>
      </c>
      <c r="H50" s="41">
        <v>1067.0796460900001</v>
      </c>
      <c r="I50" s="41">
        <v>58.85234561</v>
      </c>
      <c r="J50" s="41">
        <v>1718.95386721</v>
      </c>
      <c r="K50" s="41">
        <v>520.50695722</v>
      </c>
      <c r="L50" s="41">
        <v>647.46184979999998</v>
      </c>
      <c r="M50" s="41">
        <v>550.98506019000001</v>
      </c>
      <c r="N50" s="41"/>
      <c r="O50" s="41"/>
      <c r="P50" s="41"/>
      <c r="Q50" s="41"/>
    </row>
    <row r="51" spans="1:17" hidden="1" outlineLevel="1">
      <c r="A51" s="8">
        <v>41760</v>
      </c>
      <c r="B51" s="41">
        <v>4096.8745793600001</v>
      </c>
      <c r="C51" s="41">
        <f t="shared" si="1"/>
        <v>1738.1265927900001</v>
      </c>
      <c r="D51" s="41">
        <f t="shared" si="2"/>
        <v>1735.4270590599999</v>
      </c>
      <c r="E51" s="41">
        <f t="shared" si="3"/>
        <v>623.32092751000005</v>
      </c>
      <c r="F51" s="41">
        <v>2321.5193662000001</v>
      </c>
      <c r="G51" s="41">
        <v>1202.5680482800001</v>
      </c>
      <c r="H51" s="41">
        <v>1061.47494338</v>
      </c>
      <c r="I51" s="41">
        <v>57.476374540000002</v>
      </c>
      <c r="J51" s="41">
        <v>1775.3552131599999</v>
      </c>
      <c r="K51" s="41">
        <v>535.55854451000005</v>
      </c>
      <c r="L51" s="41">
        <v>673.95211568000002</v>
      </c>
      <c r="M51" s="41">
        <v>565.84455297</v>
      </c>
      <c r="N51" s="41"/>
      <c r="O51" s="41"/>
      <c r="P51" s="41"/>
      <c r="Q51" s="41"/>
    </row>
    <row r="52" spans="1:17" hidden="1" outlineLevel="1">
      <c r="A52" s="8">
        <v>41791</v>
      </c>
      <c r="B52" s="41">
        <v>3927.3376021399999</v>
      </c>
      <c r="C52" s="41">
        <f t="shared" si="1"/>
        <v>1660.8032602999999</v>
      </c>
      <c r="D52" s="41">
        <f t="shared" si="2"/>
        <v>1641.5402575799999</v>
      </c>
      <c r="E52" s="41">
        <f t="shared" si="3"/>
        <v>624.99408425999991</v>
      </c>
      <c r="F52" s="41">
        <v>2184.5425198600001</v>
      </c>
      <c r="G52" s="41">
        <v>1121.5445899399999</v>
      </c>
      <c r="H52" s="41">
        <v>1005.73872651</v>
      </c>
      <c r="I52" s="41">
        <v>57.259203409999998</v>
      </c>
      <c r="J52" s="41">
        <v>1742.7950822800001</v>
      </c>
      <c r="K52" s="41">
        <v>539.25867036</v>
      </c>
      <c r="L52" s="41">
        <v>635.80153107000001</v>
      </c>
      <c r="M52" s="41">
        <v>567.73488084999997</v>
      </c>
      <c r="N52" s="41"/>
      <c r="O52" s="41"/>
      <c r="P52" s="41"/>
      <c r="Q52" s="41"/>
    </row>
    <row r="53" spans="1:17" hidden="1" outlineLevel="1">
      <c r="A53" s="8">
        <v>41821</v>
      </c>
      <c r="B53" s="41">
        <v>4955.6676058900002</v>
      </c>
      <c r="C53" s="41">
        <f t="shared" si="1"/>
        <v>2278.30585875</v>
      </c>
      <c r="D53" s="41">
        <f t="shared" si="2"/>
        <v>2042.2514751400001</v>
      </c>
      <c r="E53" s="41">
        <f t="shared" si="3"/>
        <v>635.1102719999999</v>
      </c>
      <c r="F53" s="41">
        <v>3245.28765148</v>
      </c>
      <c r="G53" s="41">
        <v>1740.38468829</v>
      </c>
      <c r="H53" s="41">
        <v>1449.9749377400001</v>
      </c>
      <c r="I53" s="41">
        <v>54.92802545</v>
      </c>
      <c r="J53" s="41">
        <v>1710.37995441</v>
      </c>
      <c r="K53" s="41">
        <v>537.92117045999998</v>
      </c>
      <c r="L53" s="41">
        <v>592.27653740000005</v>
      </c>
      <c r="M53" s="41">
        <v>580.18224654999995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5155.2615858899999</v>
      </c>
      <c r="C54" s="41">
        <f t="shared" si="1"/>
        <v>2347.1965185200002</v>
      </c>
      <c r="D54" s="41">
        <f t="shared" si="2"/>
        <v>2099.78942654</v>
      </c>
      <c r="E54" s="41">
        <f t="shared" si="3"/>
        <v>708.27564083000004</v>
      </c>
      <c r="F54" s="41">
        <v>3256.2205024199998</v>
      </c>
      <c r="G54" s="41">
        <v>1750.91082007</v>
      </c>
      <c r="H54" s="41">
        <v>1449.1959772800001</v>
      </c>
      <c r="I54" s="41">
        <v>56.113705070000002</v>
      </c>
      <c r="J54" s="41">
        <v>1899.0410834700001</v>
      </c>
      <c r="K54" s="41">
        <v>596.28569845000004</v>
      </c>
      <c r="L54" s="41">
        <v>650.59344926000006</v>
      </c>
      <c r="M54" s="41">
        <v>652.16193576000001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4977.2633589300003</v>
      </c>
      <c r="C55" s="41">
        <f t="shared" si="1"/>
        <v>2266.9796300400003</v>
      </c>
      <c r="D55" s="41">
        <f t="shared" si="2"/>
        <v>2038.9310537199999</v>
      </c>
      <c r="E55" s="41">
        <f t="shared" si="3"/>
        <v>671.35267517</v>
      </c>
      <c r="F55" s="41">
        <v>3178.8316909599998</v>
      </c>
      <c r="G55" s="41">
        <v>1664.7965217000001</v>
      </c>
      <c r="H55" s="41">
        <v>1458.04254165</v>
      </c>
      <c r="I55" s="41">
        <v>55.99262761</v>
      </c>
      <c r="J55" s="41">
        <v>1798.43166797</v>
      </c>
      <c r="K55" s="41">
        <v>602.18310833999999</v>
      </c>
      <c r="L55" s="41">
        <v>580.88851207000005</v>
      </c>
      <c r="M55" s="41">
        <v>615.36004756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4942.1785249799996</v>
      </c>
      <c r="C56" s="41">
        <f t="shared" si="1"/>
        <v>2246.8632095000003</v>
      </c>
      <c r="D56" s="41">
        <f t="shared" si="2"/>
        <v>2019.8247368699999</v>
      </c>
      <c r="E56" s="41">
        <f t="shared" si="3"/>
        <v>675.49057861000006</v>
      </c>
      <c r="F56" s="41">
        <v>3146.52070159</v>
      </c>
      <c r="G56" s="41">
        <v>1645.8633981200001</v>
      </c>
      <c r="H56" s="41">
        <v>1441.9292837200001</v>
      </c>
      <c r="I56" s="41">
        <v>58.728019750000001</v>
      </c>
      <c r="J56" s="41">
        <v>1795.65782339</v>
      </c>
      <c r="K56" s="41">
        <v>600.99981137999998</v>
      </c>
      <c r="L56" s="41">
        <v>577.89545314999998</v>
      </c>
      <c r="M56" s="41">
        <v>616.76255886000001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4997.6161068199999</v>
      </c>
      <c r="C57" s="41">
        <f t="shared" si="1"/>
        <v>2155.9875045099998</v>
      </c>
      <c r="D57" s="41">
        <f t="shared" si="2"/>
        <v>2067.56036116</v>
      </c>
      <c r="E57" s="41">
        <f t="shared" si="3"/>
        <v>774.06824114999995</v>
      </c>
      <c r="F57" s="41">
        <v>3146.4890856500001</v>
      </c>
      <c r="G57" s="41">
        <v>1656.52982748</v>
      </c>
      <c r="H57" s="41">
        <v>1430.24192939</v>
      </c>
      <c r="I57" s="41">
        <v>59.717328780000003</v>
      </c>
      <c r="J57" s="41">
        <v>1851.12702117</v>
      </c>
      <c r="K57" s="41">
        <v>499.45767703000001</v>
      </c>
      <c r="L57" s="41">
        <v>637.31843176999996</v>
      </c>
      <c r="M57" s="41">
        <v>714.35091236999995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4607.3496953399999</v>
      </c>
      <c r="C58" s="41">
        <f t="shared" si="1"/>
        <v>2007.4748217800002</v>
      </c>
      <c r="D58" s="41">
        <f t="shared" si="2"/>
        <v>1789.9727202600002</v>
      </c>
      <c r="E58" s="41">
        <f t="shared" si="3"/>
        <v>809.90215330000001</v>
      </c>
      <c r="F58" s="41">
        <v>2986.3589452699998</v>
      </c>
      <c r="G58" s="41">
        <v>1521.2205161500001</v>
      </c>
      <c r="H58" s="41">
        <v>1405.5589236400001</v>
      </c>
      <c r="I58" s="41">
        <v>59.579505480000002</v>
      </c>
      <c r="J58" s="41">
        <v>1620.9907500700001</v>
      </c>
      <c r="K58" s="41">
        <v>486.25430562999998</v>
      </c>
      <c r="L58" s="41">
        <v>384.41379662000003</v>
      </c>
      <c r="M58" s="41">
        <v>750.32264782000004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4572.9549404199997</v>
      </c>
      <c r="C59" s="41">
        <f t="shared" si="1"/>
        <v>1996.5985043999999</v>
      </c>
      <c r="D59" s="41">
        <f t="shared" si="2"/>
        <v>1763.89743219</v>
      </c>
      <c r="E59" s="41">
        <f t="shared" si="3"/>
        <v>812.45900383000003</v>
      </c>
      <c r="F59" s="41">
        <v>2988.4181879399998</v>
      </c>
      <c r="G59" s="41">
        <v>1540.3708732299999</v>
      </c>
      <c r="H59" s="41">
        <v>1387.60677702</v>
      </c>
      <c r="I59" s="41">
        <v>60.440537689999999</v>
      </c>
      <c r="J59" s="41">
        <v>1584.5367524799999</v>
      </c>
      <c r="K59" s="41">
        <v>456.22763117</v>
      </c>
      <c r="L59" s="41">
        <v>376.29065516999998</v>
      </c>
      <c r="M59" s="41">
        <v>752.01846613999999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5530.3306313900002</v>
      </c>
      <c r="C60" s="41">
        <f t="shared" si="1"/>
        <v>2268.4985785500003</v>
      </c>
      <c r="D60" s="41">
        <f t="shared" si="2"/>
        <v>1901.50298804</v>
      </c>
      <c r="E60" s="41">
        <f t="shared" si="3"/>
        <v>1360.3290648</v>
      </c>
      <c r="F60" s="41">
        <v>3008.6887299999999</v>
      </c>
      <c r="G60" s="41">
        <v>1551.3238489600001</v>
      </c>
      <c r="H60" s="41">
        <v>1394.21086238</v>
      </c>
      <c r="I60" s="41">
        <v>63.154018659999998</v>
      </c>
      <c r="J60" s="41">
        <v>2521.6419013899999</v>
      </c>
      <c r="K60" s="41">
        <v>717.17472958999997</v>
      </c>
      <c r="L60" s="41">
        <v>507.29212566000001</v>
      </c>
      <c r="M60" s="41">
        <v>1297.1750461399999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5152.6094265600004</v>
      </c>
      <c r="C61" s="41">
        <f t="shared" si="1"/>
        <v>2187.91045803</v>
      </c>
      <c r="D61" s="41">
        <f t="shared" si="2"/>
        <v>1815.0741162700001</v>
      </c>
      <c r="E61" s="41">
        <f t="shared" si="3"/>
        <v>1149.6248522600001</v>
      </c>
      <c r="F61" s="41">
        <v>3034.6755612500001</v>
      </c>
      <c r="G61" s="41">
        <v>1576.05996796</v>
      </c>
      <c r="H61" s="41">
        <v>1394.3631644100001</v>
      </c>
      <c r="I61" s="41">
        <v>64.252428879999997</v>
      </c>
      <c r="J61" s="41">
        <v>2117.9338653099999</v>
      </c>
      <c r="K61" s="41">
        <v>611.85049006999998</v>
      </c>
      <c r="L61" s="41">
        <v>420.71095186000002</v>
      </c>
      <c r="M61" s="41">
        <v>1085.3724233800001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4988.7163906400001</v>
      </c>
      <c r="C62" s="41">
        <f t="shared" si="1"/>
        <v>2183.2975794399999</v>
      </c>
      <c r="D62" s="41">
        <f t="shared" si="2"/>
        <v>1782.8943378700001</v>
      </c>
      <c r="E62" s="41">
        <f t="shared" si="3"/>
        <v>1022.52447333</v>
      </c>
      <c r="F62" s="41">
        <v>3063.5289863600001</v>
      </c>
      <c r="G62" s="41">
        <v>1598.3705199399999</v>
      </c>
      <c r="H62" s="41">
        <v>1399.9738871100001</v>
      </c>
      <c r="I62" s="41">
        <v>65.184579310000004</v>
      </c>
      <c r="J62" s="41">
        <v>1925.18740428</v>
      </c>
      <c r="K62" s="41">
        <v>584.92705950000004</v>
      </c>
      <c r="L62" s="41">
        <v>382.92045075999999</v>
      </c>
      <c r="M62" s="41">
        <v>957.33989401999997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4457.0868997199996</v>
      </c>
      <c r="C63" s="41">
        <f t="shared" si="1"/>
        <v>1764.3798580800001</v>
      </c>
      <c r="D63" s="41">
        <f t="shared" si="2"/>
        <v>1680.5995400299998</v>
      </c>
      <c r="E63" s="41">
        <f t="shared" si="3"/>
        <v>1012.10750161</v>
      </c>
      <c r="F63" s="41">
        <v>3001.9631909499999</v>
      </c>
      <c r="G63" s="41">
        <v>1552.9528945100001</v>
      </c>
      <c r="H63" s="41">
        <v>1382.3119570399999</v>
      </c>
      <c r="I63" s="41">
        <v>66.698339399999995</v>
      </c>
      <c r="J63" s="41">
        <v>1455.1237087699999</v>
      </c>
      <c r="K63" s="41">
        <v>211.42696357</v>
      </c>
      <c r="L63" s="41">
        <v>298.28758298999998</v>
      </c>
      <c r="M63" s="41">
        <v>945.40916220999998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4504.6213365599997</v>
      </c>
      <c r="C64" s="41">
        <f t="shared" si="1"/>
        <v>1784.65828253</v>
      </c>
      <c r="D64" s="41">
        <f t="shared" si="2"/>
        <v>1693.41329649</v>
      </c>
      <c r="E64" s="41">
        <f t="shared" si="3"/>
        <v>1026.54975754</v>
      </c>
      <c r="F64" s="41">
        <v>3031.68415736</v>
      </c>
      <c r="G64" s="41">
        <v>1573.0535228399999</v>
      </c>
      <c r="H64" s="41">
        <v>1390.3900668399999</v>
      </c>
      <c r="I64" s="41">
        <v>68.240567679999998</v>
      </c>
      <c r="J64" s="41">
        <v>1472.9371791999999</v>
      </c>
      <c r="K64" s="41">
        <v>211.60475969000001</v>
      </c>
      <c r="L64" s="41">
        <v>303.02322965000002</v>
      </c>
      <c r="M64" s="41">
        <v>958.30918985999995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4559.2810880200004</v>
      </c>
      <c r="C65" s="41">
        <f t="shared" si="1"/>
        <v>1795.3775581300001</v>
      </c>
      <c r="D65" s="41">
        <f t="shared" si="2"/>
        <v>1711.6867824999999</v>
      </c>
      <c r="E65" s="41">
        <f t="shared" si="3"/>
        <v>1052.2167473899999</v>
      </c>
      <c r="F65" s="41">
        <v>3045.6205304800001</v>
      </c>
      <c r="G65" s="41">
        <v>1578.842165</v>
      </c>
      <c r="H65" s="41">
        <v>1397.12416121</v>
      </c>
      <c r="I65" s="41">
        <v>69.654204269999994</v>
      </c>
      <c r="J65" s="41">
        <v>1513.6605575399999</v>
      </c>
      <c r="K65" s="41">
        <v>216.53539312999999</v>
      </c>
      <c r="L65" s="41">
        <v>314.56262128999998</v>
      </c>
      <c r="M65" s="41">
        <v>982.56254311999999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4546.4565341099997</v>
      </c>
      <c r="C66" s="41">
        <f t="shared" si="1"/>
        <v>1797.38109491</v>
      </c>
      <c r="D66" s="41">
        <f t="shared" si="2"/>
        <v>1699.7056113399999</v>
      </c>
      <c r="E66" s="41">
        <f t="shared" si="3"/>
        <v>1049.36982786</v>
      </c>
      <c r="F66" s="41">
        <v>3043.57368318</v>
      </c>
      <c r="G66" s="41">
        <v>1586.65916191</v>
      </c>
      <c r="H66" s="41">
        <v>1385.80030846</v>
      </c>
      <c r="I66" s="41">
        <v>71.114212809999998</v>
      </c>
      <c r="J66" s="41">
        <v>1502.8828509299999</v>
      </c>
      <c r="K66" s="41">
        <v>210.72193300000001</v>
      </c>
      <c r="L66" s="41">
        <v>313.90530288000002</v>
      </c>
      <c r="M66" s="41">
        <v>978.25561504999996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4574.3501574100001</v>
      </c>
      <c r="C67" s="41">
        <f t="shared" si="1"/>
        <v>1778.6414552399999</v>
      </c>
      <c r="D67" s="41">
        <f t="shared" si="2"/>
        <v>1727.1799868199998</v>
      </c>
      <c r="E67" s="41">
        <f t="shared" si="3"/>
        <v>1068.5287153500001</v>
      </c>
      <c r="F67" s="41">
        <v>3038.8012891899998</v>
      </c>
      <c r="G67" s="41">
        <v>1563.48927022</v>
      </c>
      <c r="H67" s="41">
        <v>1404.4477404899999</v>
      </c>
      <c r="I67" s="41">
        <v>70.864278479999996</v>
      </c>
      <c r="J67" s="41">
        <v>1535.54886822</v>
      </c>
      <c r="K67" s="41">
        <v>215.15218501999999</v>
      </c>
      <c r="L67" s="41">
        <v>322.73224633000001</v>
      </c>
      <c r="M67" s="41">
        <v>997.66443687000003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4602.7544665699997</v>
      </c>
      <c r="C68" s="41">
        <f t="shared" ref="C68" si="4">G68+K68</f>
        <v>1729.1186017</v>
      </c>
      <c r="D68" s="41">
        <f t="shared" ref="D68" si="5">H68+L68</f>
        <v>1757.3055304</v>
      </c>
      <c r="E68" s="41">
        <f t="shared" ref="E68" si="6">I68+M68</f>
        <v>1116.3303344699998</v>
      </c>
      <c r="F68" s="41">
        <v>3030.9684698000001</v>
      </c>
      <c r="G68" s="41">
        <v>1548.2561795300001</v>
      </c>
      <c r="H68" s="41">
        <v>1410.9241041099999</v>
      </c>
      <c r="I68" s="41">
        <v>71.788186159999995</v>
      </c>
      <c r="J68" s="41">
        <v>1571.7859967700001</v>
      </c>
      <c r="K68" s="41">
        <v>180.86242217</v>
      </c>
      <c r="L68" s="41">
        <v>346.38142628999998</v>
      </c>
      <c r="M68" s="41">
        <v>1044.5421483099999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4476.78557249</v>
      </c>
      <c r="C69" s="41">
        <f t="shared" ref="C69" si="7">G69+K69</f>
        <v>1523.4632007600001</v>
      </c>
      <c r="D69" s="41">
        <f t="shared" ref="D69" si="8">H69+L69</f>
        <v>1750.7905006799999</v>
      </c>
      <c r="E69" s="41">
        <f t="shared" ref="E69" si="9">I69+M69</f>
        <v>1202.5318710500001</v>
      </c>
      <c r="F69" s="41">
        <v>2965.7896054500002</v>
      </c>
      <c r="G69" s="41">
        <v>1375.09597033</v>
      </c>
      <c r="H69" s="41">
        <v>1385.6454656799999</v>
      </c>
      <c r="I69" s="41">
        <v>205.04816944000001</v>
      </c>
      <c r="J69" s="41">
        <v>1510.9959670400001</v>
      </c>
      <c r="K69" s="41">
        <v>148.36723043000001</v>
      </c>
      <c r="L69" s="41">
        <v>365.14503500000001</v>
      </c>
      <c r="M69" s="41">
        <v>997.48370161000003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3420.12485345</v>
      </c>
      <c r="C70" s="41">
        <f t="shared" ref="C70" si="10">G70+K70</f>
        <v>960.54678608999996</v>
      </c>
      <c r="D70" s="41">
        <f t="shared" ref="D70" si="11">H70+L70</f>
        <v>1429.67687682</v>
      </c>
      <c r="E70" s="41">
        <f t="shared" ref="E70" si="12">I70+M70</f>
        <v>1029.90119054</v>
      </c>
      <c r="F70" s="41">
        <v>2206.19994834</v>
      </c>
      <c r="G70" s="41">
        <v>821.62658617</v>
      </c>
      <c r="H70" s="41">
        <v>1225.22551118</v>
      </c>
      <c r="I70" s="41">
        <v>159.34785099000001</v>
      </c>
      <c r="J70" s="41">
        <v>1213.9249051100001</v>
      </c>
      <c r="K70" s="41">
        <v>138.92019991999999</v>
      </c>
      <c r="L70" s="41">
        <v>204.45136564000001</v>
      </c>
      <c r="M70" s="41">
        <v>870.55333955000003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3487.5201268300002</v>
      </c>
      <c r="C71" s="41">
        <f t="shared" ref="C71" si="13">G71+K71</f>
        <v>1002.52695275</v>
      </c>
      <c r="D71" s="41">
        <f t="shared" ref="D71" si="14">H71+L71</f>
        <v>1412.3275745400001</v>
      </c>
      <c r="E71" s="41">
        <f t="shared" ref="E71" si="15">I71+M71</f>
        <v>1072.6655995399999</v>
      </c>
      <c r="F71" s="41">
        <v>2216.6688333400002</v>
      </c>
      <c r="G71" s="41">
        <v>857.77602794999996</v>
      </c>
      <c r="H71" s="41">
        <v>1198.0037710900001</v>
      </c>
      <c r="I71" s="41">
        <v>160.88903429999999</v>
      </c>
      <c r="J71" s="41">
        <v>1270.85129349</v>
      </c>
      <c r="K71" s="41">
        <v>144.75092480000001</v>
      </c>
      <c r="L71" s="41">
        <v>214.32380345000001</v>
      </c>
      <c r="M71" s="41">
        <v>911.77656523999997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3391.2329347999998</v>
      </c>
      <c r="C72" s="41">
        <f t="shared" ref="C72" si="16">G72+K72</f>
        <v>905.71316055000011</v>
      </c>
      <c r="D72" s="41">
        <f t="shared" ref="D72" si="17">H72+L72</f>
        <v>1340.0857827099999</v>
      </c>
      <c r="E72" s="41">
        <f t="shared" ref="E72" si="18">I72+M72</f>
        <v>1145.4339915400001</v>
      </c>
      <c r="F72" s="41">
        <v>2023.91075196</v>
      </c>
      <c r="G72" s="41">
        <v>749.32782741000005</v>
      </c>
      <c r="H72" s="41">
        <v>1112.29987149</v>
      </c>
      <c r="I72" s="41">
        <v>162.28305305999999</v>
      </c>
      <c r="J72" s="41">
        <v>1367.3221828400001</v>
      </c>
      <c r="K72" s="41">
        <v>156.38533314</v>
      </c>
      <c r="L72" s="41">
        <v>227.78591122</v>
      </c>
      <c r="M72" s="41">
        <v>983.15093848000004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3217.2570662500002</v>
      </c>
      <c r="C73" s="41">
        <f t="shared" ref="C73" si="19">G73+K73</f>
        <v>779.44893057000002</v>
      </c>
      <c r="D73" s="41">
        <f t="shared" ref="D73" si="20">H73+L73</f>
        <v>1358.20322678</v>
      </c>
      <c r="E73" s="41">
        <f t="shared" ref="E73" si="21">I73+M73</f>
        <v>1079.6049089000001</v>
      </c>
      <c r="F73" s="41">
        <v>1940.98708693</v>
      </c>
      <c r="G73" s="41">
        <v>645.11546161000001</v>
      </c>
      <c r="H73" s="41">
        <v>1137.21705198</v>
      </c>
      <c r="I73" s="41">
        <v>158.65457334000001</v>
      </c>
      <c r="J73" s="41">
        <v>1276.2699793199999</v>
      </c>
      <c r="K73" s="41">
        <v>134.33346896</v>
      </c>
      <c r="L73" s="41">
        <v>220.98617479999999</v>
      </c>
      <c r="M73" s="41">
        <v>920.95033555999998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3158.4204091299998</v>
      </c>
      <c r="C74" s="41">
        <f t="shared" ref="C74" si="22">G74+K74</f>
        <v>814.57706174999998</v>
      </c>
      <c r="D74" s="41">
        <f t="shared" ref="D74" si="23">H74+L74</f>
        <v>1356.50467542</v>
      </c>
      <c r="E74" s="41">
        <f t="shared" ref="E74" si="24">I74+M74</f>
        <v>987.33867195999994</v>
      </c>
      <c r="F74" s="41">
        <v>1931.29340329</v>
      </c>
      <c r="G74" s="41">
        <v>685.28687106999996</v>
      </c>
      <c r="H74" s="41">
        <v>1144.1262465</v>
      </c>
      <c r="I74" s="41">
        <v>101.88028572</v>
      </c>
      <c r="J74" s="41">
        <v>1227.12700584</v>
      </c>
      <c r="K74" s="41">
        <v>129.29019067999999</v>
      </c>
      <c r="L74" s="41">
        <v>212.37842892</v>
      </c>
      <c r="M74" s="41">
        <v>885.45838623999998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3159.7746631099999</v>
      </c>
      <c r="C75" s="41">
        <f t="shared" ref="C75" si="25">G75+K75</f>
        <v>826.47245172999999</v>
      </c>
      <c r="D75" s="41">
        <f t="shared" ref="D75" si="26">H75+L75</f>
        <v>1351.60449907</v>
      </c>
      <c r="E75" s="41">
        <f t="shared" ref="E75" si="27">I75+M75</f>
        <v>981.69771231000004</v>
      </c>
      <c r="F75" s="41">
        <v>1938.50469866</v>
      </c>
      <c r="G75" s="41">
        <v>697.34694994999995</v>
      </c>
      <c r="H75" s="41">
        <v>1139.4225796000001</v>
      </c>
      <c r="I75" s="41">
        <v>101.73516911</v>
      </c>
      <c r="J75" s="41">
        <v>1221.2699644500001</v>
      </c>
      <c r="K75" s="41">
        <v>129.12550178000001</v>
      </c>
      <c r="L75" s="41">
        <v>212.18191947</v>
      </c>
      <c r="M75" s="41">
        <v>879.96254320000003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1829.9210281600001</v>
      </c>
      <c r="C76" s="41">
        <f t="shared" ref="C76" si="28">G76+K76</f>
        <v>714.72624335</v>
      </c>
      <c r="D76" s="41">
        <f t="shared" ref="D76" si="29">H76+L76</f>
        <v>1085.49288047</v>
      </c>
      <c r="E76" s="41">
        <f t="shared" ref="E76" si="30">I76+M76</f>
        <v>29.701904340000002</v>
      </c>
      <c r="F76" s="41">
        <v>1701.7547001099999</v>
      </c>
      <c r="G76" s="41">
        <v>606.17055083000002</v>
      </c>
      <c r="H76" s="41">
        <v>1071.7193349500001</v>
      </c>
      <c r="I76" s="41">
        <v>23.864814330000002</v>
      </c>
      <c r="J76" s="41">
        <v>128.16632805</v>
      </c>
      <c r="K76" s="41">
        <v>108.55569251999999</v>
      </c>
      <c r="L76" s="41">
        <v>13.773545520000001</v>
      </c>
      <c r="M76" s="41">
        <v>5.8370900099999998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1842.28967543</v>
      </c>
      <c r="C77" s="41">
        <f t="shared" ref="C77" si="31">G77+K77</f>
        <v>719.51368621999995</v>
      </c>
      <c r="D77" s="41">
        <f t="shared" ref="D77" si="32">H77+L77</f>
        <v>1093.9460279300001</v>
      </c>
      <c r="E77" s="41">
        <f t="shared" ref="E77" si="33">I77+M77</f>
        <v>28.829961279999999</v>
      </c>
      <c r="F77" s="41">
        <v>1713.83084029</v>
      </c>
      <c r="G77" s="41">
        <v>611.95612034999999</v>
      </c>
      <c r="H77" s="41">
        <v>1078.8611746900001</v>
      </c>
      <c r="I77" s="41">
        <v>23.01354525</v>
      </c>
      <c r="J77" s="41">
        <v>128.45883513999999</v>
      </c>
      <c r="K77" s="41">
        <v>107.55756587</v>
      </c>
      <c r="L77" s="41">
        <v>15.084853239999999</v>
      </c>
      <c r="M77" s="41">
        <v>5.8164160300000001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1780.4188271</v>
      </c>
      <c r="C78" s="41">
        <f t="shared" ref="C78" si="34">G78+K78</f>
        <v>629.68819221000001</v>
      </c>
      <c r="D78" s="41">
        <f t="shared" ref="D78" si="35">H78+L78</f>
        <v>1123.09646804</v>
      </c>
      <c r="E78" s="41">
        <f t="shared" ref="E78" si="36">I78+M78</f>
        <v>27.63416685</v>
      </c>
      <c r="F78" s="41">
        <v>1741.2918846699999</v>
      </c>
      <c r="G78" s="41">
        <v>610.82933056000002</v>
      </c>
      <c r="H78" s="41">
        <v>1107.49184977</v>
      </c>
      <c r="I78" s="41">
        <v>22.970704340000001</v>
      </c>
      <c r="J78" s="41">
        <v>39.12694243</v>
      </c>
      <c r="K78" s="41">
        <v>18.858861650000001</v>
      </c>
      <c r="L78" s="41">
        <v>15.60461827</v>
      </c>
      <c r="M78" s="41">
        <v>4.6634625099999996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1781.89140262</v>
      </c>
      <c r="C79" s="41">
        <f t="shared" ref="C79" si="37">G79+K79</f>
        <v>670.16335956</v>
      </c>
      <c r="D79" s="41">
        <f t="shared" ref="D79" si="38">H79+L79</f>
        <v>1084.4048860799999</v>
      </c>
      <c r="E79" s="41">
        <f t="shared" ref="E79" si="39">I79+M79</f>
        <v>27.32315698</v>
      </c>
      <c r="F79" s="41">
        <v>1742.3299959799999</v>
      </c>
      <c r="G79" s="41">
        <v>651.11360686</v>
      </c>
      <c r="H79" s="41">
        <v>1068.6038956899999</v>
      </c>
      <c r="I79" s="41">
        <v>22.612493430000001</v>
      </c>
      <c r="J79" s="41">
        <v>39.561406640000001</v>
      </c>
      <c r="K79" s="41">
        <v>19.049752699999999</v>
      </c>
      <c r="L79" s="41">
        <v>15.800990390000001</v>
      </c>
      <c r="M79" s="41">
        <v>4.7106635499999996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1620.6934370700001</v>
      </c>
      <c r="C80" s="41">
        <f t="shared" ref="C80" si="40">G80+K80</f>
        <v>507.00842568000002</v>
      </c>
      <c r="D80" s="41">
        <f t="shared" ref="D80" si="41">H80+L80</f>
        <v>1086.5082321</v>
      </c>
      <c r="E80" s="41">
        <f t="shared" ref="E80" si="42">I80+M80</f>
        <v>27.176779289999999</v>
      </c>
      <c r="F80" s="41">
        <v>1581.84816974</v>
      </c>
      <c r="G80" s="41">
        <v>488.26443659</v>
      </c>
      <c r="H80" s="41">
        <v>1071.04200354</v>
      </c>
      <c r="I80" s="41">
        <v>22.541729610000001</v>
      </c>
      <c r="J80" s="41">
        <v>38.845267329999999</v>
      </c>
      <c r="K80" s="41">
        <v>18.743989089999999</v>
      </c>
      <c r="L80" s="41">
        <v>15.466228559999999</v>
      </c>
      <c r="M80" s="41">
        <v>4.6350496799999998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579.82265665</v>
      </c>
      <c r="C81" s="41">
        <f t="shared" ref="C81" si="43">G81+K81</f>
        <v>224.48729994999999</v>
      </c>
      <c r="D81" s="41">
        <f t="shared" ref="D81" si="44">H81+L81</f>
        <v>328.93821690999999</v>
      </c>
      <c r="E81" s="41">
        <f t="shared" ref="E81" si="45">I81+M81</f>
        <v>26.397139790000001</v>
      </c>
      <c r="F81" s="41">
        <v>541.31441748999998</v>
      </c>
      <c r="G81" s="41">
        <v>205.66726482999999</v>
      </c>
      <c r="H81" s="41">
        <v>313.48112374999999</v>
      </c>
      <c r="I81" s="41">
        <v>22.166028910000001</v>
      </c>
      <c r="J81" s="41">
        <v>38.508239160000002</v>
      </c>
      <c r="K81" s="41">
        <v>18.82003512</v>
      </c>
      <c r="L81" s="41">
        <v>15.457093159999999</v>
      </c>
      <c r="M81" s="41">
        <v>4.2311108800000001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523.57551602000001</v>
      </c>
      <c r="C82" s="41">
        <f t="shared" ref="C82" si="46">G82+K82</f>
        <v>195.64217603</v>
      </c>
      <c r="D82" s="41">
        <f t="shared" ref="D82" si="47">H82+L82</f>
        <v>301.71868042</v>
      </c>
      <c r="E82" s="41">
        <f t="shared" ref="E82" si="48">I82+M82</f>
        <v>26.214659569999998</v>
      </c>
      <c r="F82" s="41">
        <v>513.23203857999999</v>
      </c>
      <c r="G82" s="41">
        <v>190.24699480999999</v>
      </c>
      <c r="H82" s="41">
        <v>301.26453843000002</v>
      </c>
      <c r="I82" s="41">
        <v>21.720505339999999</v>
      </c>
      <c r="J82" s="41">
        <v>10.343477439999999</v>
      </c>
      <c r="K82" s="41">
        <v>5.3951812200000004</v>
      </c>
      <c r="L82" s="41">
        <v>0.45414199</v>
      </c>
      <c r="M82" s="41">
        <v>4.4941542300000004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518.29226888999995</v>
      </c>
      <c r="C83" s="41">
        <f t="shared" ref="C83" si="49">G83+K83</f>
        <v>193.76716984000001</v>
      </c>
      <c r="D83" s="41">
        <f t="shared" ref="D83" si="50">H83+L83</f>
        <v>298.33445196999998</v>
      </c>
      <c r="E83" s="41">
        <f t="shared" ref="E83" si="51">I83+M83</f>
        <v>26.190647080000002</v>
      </c>
      <c r="F83" s="41">
        <v>507.97611274000002</v>
      </c>
      <c r="G83" s="41">
        <v>188.38623946000001</v>
      </c>
      <c r="H83" s="41">
        <v>297.88150955999998</v>
      </c>
      <c r="I83" s="41">
        <v>21.708363720000001</v>
      </c>
      <c r="J83" s="41">
        <v>10.316156149999999</v>
      </c>
      <c r="K83" s="41">
        <v>5.3809303799999997</v>
      </c>
      <c r="L83" s="41">
        <v>0.45294241000000002</v>
      </c>
      <c r="M83" s="41">
        <v>4.4822833600000003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527.68888988000003</v>
      </c>
      <c r="C84" s="41">
        <f t="shared" ref="C84" si="52">G84+K84</f>
        <v>195.69347844999999</v>
      </c>
      <c r="D84" s="41">
        <f t="shared" ref="D84" si="53">H84+L84</f>
        <v>305.83216404000001</v>
      </c>
      <c r="E84" s="41">
        <f t="shared" ref="E84" si="54">I84+M84</f>
        <v>26.163247389999999</v>
      </c>
      <c r="F84" s="41">
        <v>517.39759867999999</v>
      </c>
      <c r="G84" s="41">
        <v>190.3255178</v>
      </c>
      <c r="H84" s="41">
        <v>305.38031334999999</v>
      </c>
      <c r="I84" s="41">
        <v>21.69176753</v>
      </c>
      <c r="J84" s="41">
        <v>10.2912912</v>
      </c>
      <c r="K84" s="41">
        <v>5.3679606499999997</v>
      </c>
      <c r="L84" s="41">
        <v>0.45185069</v>
      </c>
      <c r="M84" s="41">
        <v>4.4714798599999996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531.71996277000005</v>
      </c>
      <c r="C85" s="41">
        <f t="shared" ref="C85" si="55">G85+K85</f>
        <v>183.41074516</v>
      </c>
      <c r="D85" s="41">
        <f t="shared" ref="D85" si="56">H85+L85</f>
        <v>322.09539384999999</v>
      </c>
      <c r="E85" s="41">
        <f t="shared" ref="E85" si="57">I85+M85</f>
        <v>26.213823759999997</v>
      </c>
      <c r="F85" s="41">
        <v>521.45819610000001</v>
      </c>
      <c r="G85" s="41">
        <v>183.04692231000001</v>
      </c>
      <c r="H85" s="41">
        <v>316.65610174</v>
      </c>
      <c r="I85" s="41">
        <v>21.755172049999999</v>
      </c>
      <c r="J85" s="41">
        <v>10.26176667</v>
      </c>
      <c r="K85" s="41">
        <v>0.36382284999999998</v>
      </c>
      <c r="L85" s="41">
        <v>5.4392921100000002</v>
      </c>
      <c r="M85" s="41">
        <v>4.4586517099999998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522.52510430999996</v>
      </c>
      <c r="C86" s="41">
        <f t="shared" ref="C86" si="58">G86+K86</f>
        <v>149.83666284</v>
      </c>
      <c r="D86" s="41">
        <f t="shared" ref="D86" si="59">H86+L86</f>
        <v>344.90738802999999</v>
      </c>
      <c r="E86" s="41">
        <f t="shared" ref="E86" si="60">I86+M86</f>
        <v>27.781053440000001</v>
      </c>
      <c r="F86" s="41">
        <v>512.42485853999995</v>
      </c>
      <c r="G86" s="41">
        <v>149.47856657</v>
      </c>
      <c r="H86" s="41">
        <v>339.55371076</v>
      </c>
      <c r="I86" s="41">
        <v>23.392581209999999</v>
      </c>
      <c r="J86" s="41">
        <v>10.100245770000001</v>
      </c>
      <c r="K86" s="41">
        <v>0.35809626999999999</v>
      </c>
      <c r="L86" s="41">
        <v>5.3536772700000004</v>
      </c>
      <c r="M86" s="41">
        <v>4.3884722299999996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528.44560062999994</v>
      </c>
      <c r="C87" s="41">
        <f t="shared" ref="C87" si="61">G87+K87</f>
        <v>150.70647155999998</v>
      </c>
      <c r="D87" s="41">
        <f t="shared" ref="D87" si="62">H87+L87</f>
        <v>356.24434664</v>
      </c>
      <c r="E87" s="41">
        <f t="shared" ref="E87" si="63">I87+M87</f>
        <v>21.494782430000001</v>
      </c>
      <c r="F87" s="41">
        <v>518.75421789999996</v>
      </c>
      <c r="G87" s="41">
        <v>150.35105479999999</v>
      </c>
      <c r="H87" s="41">
        <v>351.26401550000003</v>
      </c>
      <c r="I87" s="41">
        <v>17.139147600000001</v>
      </c>
      <c r="J87" s="41">
        <v>9.6913827300000008</v>
      </c>
      <c r="K87" s="41">
        <v>0.35541676</v>
      </c>
      <c r="L87" s="41">
        <v>4.9803311399999997</v>
      </c>
      <c r="M87" s="41">
        <v>4.3556348299999996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537.69075642999996</v>
      </c>
      <c r="C88" s="41">
        <f t="shared" ref="C88" si="64">G88+K88</f>
        <v>151.90244440999999</v>
      </c>
      <c r="D88" s="41">
        <f t="shared" ref="D88" si="65">H88+L88</f>
        <v>363.41559928999999</v>
      </c>
      <c r="E88" s="41">
        <f t="shared" ref="E88" si="66">I88+M88</f>
        <v>22.37271273</v>
      </c>
      <c r="F88" s="41">
        <v>528.09270419999996</v>
      </c>
      <c r="G88" s="41">
        <v>151.55045041</v>
      </c>
      <c r="H88" s="41">
        <v>358.48323002000001</v>
      </c>
      <c r="I88" s="41">
        <v>18.05902377</v>
      </c>
      <c r="J88" s="41">
        <v>9.5980522300000004</v>
      </c>
      <c r="K88" s="41">
        <v>0.35199399999999997</v>
      </c>
      <c r="L88" s="41">
        <v>4.9323692699999997</v>
      </c>
      <c r="M88" s="41">
        <v>4.3136889600000003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501.86734911000002</v>
      </c>
      <c r="C89" s="41">
        <f t="shared" ref="C89" si="67">G89+K89</f>
        <v>121.68773683000001</v>
      </c>
      <c r="D89" s="41">
        <f t="shared" ref="D89" si="68">H89+L89</f>
        <v>361.98104795</v>
      </c>
      <c r="E89" s="41">
        <f t="shared" ref="E89" si="69">I89+M89</f>
        <v>18.19856433</v>
      </c>
      <c r="F89" s="41">
        <v>496.62012055000002</v>
      </c>
      <c r="G89" s="41">
        <v>121.33821639</v>
      </c>
      <c r="H89" s="41">
        <v>357.08333983</v>
      </c>
      <c r="I89" s="41">
        <v>18.19856433</v>
      </c>
      <c r="J89" s="41">
        <v>5.2472285599999999</v>
      </c>
      <c r="K89" s="41">
        <v>0.34952043999999999</v>
      </c>
      <c r="L89" s="41">
        <v>4.8977081199999999</v>
      </c>
      <c r="M89" s="41">
        <v>0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500.06567072000001</v>
      </c>
      <c r="C90" s="41">
        <f t="shared" ref="C90" si="70">G90+K90</f>
        <v>125.54067783000001</v>
      </c>
      <c r="D90" s="41">
        <f t="shared" ref="D90" si="71">H90+L90</f>
        <v>355.95204674000001</v>
      </c>
      <c r="E90" s="41">
        <f t="shared" ref="E90" si="72">I90+M90</f>
        <v>18.57294615</v>
      </c>
      <c r="F90" s="41">
        <v>494.88648308</v>
      </c>
      <c r="G90" s="41">
        <v>125.19568963</v>
      </c>
      <c r="H90" s="41">
        <v>351.11784729999999</v>
      </c>
      <c r="I90" s="41">
        <v>18.57294615</v>
      </c>
      <c r="J90" s="41">
        <v>5.1791876400000003</v>
      </c>
      <c r="K90" s="41">
        <v>0.34498820000000002</v>
      </c>
      <c r="L90" s="41">
        <v>4.8341994399999999</v>
      </c>
      <c r="M90" s="41">
        <v>0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494.18653422</v>
      </c>
      <c r="C91" s="41">
        <f t="shared" ref="C91" si="73">G91+K91</f>
        <v>130.27986034999998</v>
      </c>
      <c r="D91" s="41">
        <f t="shared" ref="D91" si="74">H91+L91</f>
        <v>345.38649407999998</v>
      </c>
      <c r="E91" s="41">
        <f t="shared" ref="E91" si="75">I91+M91</f>
        <v>18.52017979</v>
      </c>
      <c r="F91" s="41">
        <v>488.15590953999998</v>
      </c>
      <c r="G91" s="41">
        <v>129.26137632999999</v>
      </c>
      <c r="H91" s="41">
        <v>340.37435341999998</v>
      </c>
      <c r="I91" s="41">
        <v>18.52017979</v>
      </c>
      <c r="J91" s="41">
        <v>6.0306246799999998</v>
      </c>
      <c r="K91" s="41">
        <v>1.01848402</v>
      </c>
      <c r="L91" s="41">
        <v>5.01214066</v>
      </c>
      <c r="M91" s="41">
        <v>0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481.08156061</v>
      </c>
      <c r="C92" s="41">
        <f t="shared" ref="C92" si="76">G92+K92</f>
        <v>143.50736214</v>
      </c>
      <c r="D92" s="41">
        <f t="shared" ref="D92" si="77">H92+L92</f>
        <v>318.95455977</v>
      </c>
      <c r="E92" s="41">
        <f t="shared" ref="E92" si="78">I92+M92</f>
        <v>18.619638699999999</v>
      </c>
      <c r="F92" s="41">
        <v>473.08761614999997</v>
      </c>
      <c r="G92" s="41">
        <v>140.58382226000001</v>
      </c>
      <c r="H92" s="41">
        <v>313.88415519</v>
      </c>
      <c r="I92" s="41">
        <v>18.619638699999999</v>
      </c>
      <c r="J92" s="41">
        <v>7.9939444599999998</v>
      </c>
      <c r="K92" s="41">
        <v>2.9235398799999999</v>
      </c>
      <c r="L92" s="41">
        <v>5.0704045799999999</v>
      </c>
      <c r="M92" s="41">
        <v>0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484.03947791000002</v>
      </c>
      <c r="C93" s="41">
        <f t="shared" ref="C93" si="79">G93+K93</f>
        <v>142.75923469999998</v>
      </c>
      <c r="D93" s="41">
        <f t="shared" ref="D93" si="80">H93+L93</f>
        <v>322.69297983000001</v>
      </c>
      <c r="E93" s="41">
        <f t="shared" ref="E93" si="81">I93+M93</f>
        <v>18.58726338</v>
      </c>
      <c r="F93" s="41">
        <v>477.02851836000002</v>
      </c>
      <c r="G93" s="41">
        <v>140.85355537999999</v>
      </c>
      <c r="H93" s="41">
        <v>317.58769960000001</v>
      </c>
      <c r="I93" s="41">
        <v>18.58726338</v>
      </c>
      <c r="J93" s="41">
        <v>7.0109595499999999</v>
      </c>
      <c r="K93" s="41">
        <v>1.90567932</v>
      </c>
      <c r="L93" s="41">
        <v>5.10528023</v>
      </c>
      <c r="M93" s="41">
        <v>0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540.42165107000005</v>
      </c>
      <c r="C94" s="41">
        <f t="shared" ref="C94" si="82">G94+K94</f>
        <v>222.14685420000001</v>
      </c>
      <c r="D94" s="41">
        <f t="shared" ref="D94" si="83">H94+L94</f>
        <v>304.73479516999998</v>
      </c>
      <c r="E94" s="41">
        <f t="shared" ref="E94" si="84">I94+M94</f>
        <v>13.540001699999999</v>
      </c>
      <c r="F94" s="41">
        <v>533.13665402000004</v>
      </c>
      <c r="G94" s="41">
        <v>220.16619602</v>
      </c>
      <c r="H94" s="41">
        <v>299.4304563</v>
      </c>
      <c r="I94" s="41">
        <v>13.540001699999999</v>
      </c>
      <c r="J94" s="41">
        <v>7.2849970500000003</v>
      </c>
      <c r="K94" s="41">
        <v>1.98065818</v>
      </c>
      <c r="L94" s="41">
        <v>5.3043388699999996</v>
      </c>
      <c r="M94" s="41">
        <v>0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551.26679480999996</v>
      </c>
      <c r="C95" s="41">
        <f t="shared" ref="C95" si="85">G95+K95</f>
        <v>216.22415283000001</v>
      </c>
      <c r="D95" s="41">
        <f t="shared" ref="D95" si="86">H95+L95</f>
        <v>316.46922106</v>
      </c>
      <c r="E95" s="41">
        <f t="shared" ref="E95" si="87">I95+M95</f>
        <v>18.57342092</v>
      </c>
      <c r="F95" s="41">
        <v>543.55782910000005</v>
      </c>
      <c r="G95" s="41">
        <v>213.80848311</v>
      </c>
      <c r="H95" s="41">
        <v>311.17592507000001</v>
      </c>
      <c r="I95" s="41">
        <v>18.57342092</v>
      </c>
      <c r="J95" s="41">
        <v>7.7089657100000002</v>
      </c>
      <c r="K95" s="41">
        <v>2.4156697199999999</v>
      </c>
      <c r="L95" s="41">
        <v>5.2932959899999998</v>
      </c>
      <c r="M95" s="41">
        <v>0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563.54917634000003</v>
      </c>
      <c r="C96" s="41">
        <f t="shared" ref="C96" si="88">G96+K96</f>
        <v>134.81490435999999</v>
      </c>
      <c r="D96" s="41">
        <f t="shared" ref="D96" si="89">H96+L96</f>
        <v>401.88193875999997</v>
      </c>
      <c r="E96" s="41">
        <f t="shared" ref="E96" si="90">I96+M96</f>
        <v>26.852333219999998</v>
      </c>
      <c r="F96" s="41">
        <v>556.55549604999999</v>
      </c>
      <c r="G96" s="41">
        <v>132.91407937</v>
      </c>
      <c r="H96" s="41">
        <v>396.78908345999997</v>
      </c>
      <c r="I96" s="41">
        <v>26.852333219999998</v>
      </c>
      <c r="J96" s="41">
        <v>6.9936802900000004</v>
      </c>
      <c r="K96" s="41">
        <v>1.90082499</v>
      </c>
      <c r="L96" s="41">
        <v>5.0928553000000001</v>
      </c>
      <c r="M96" s="41">
        <v>0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606.51316179000003</v>
      </c>
      <c r="C97" s="41">
        <f t="shared" ref="C97" si="91">G97+K97</f>
        <v>150.25774611</v>
      </c>
      <c r="D97" s="41">
        <f t="shared" ref="D97" si="92">H97+L97</f>
        <v>429.14540188000001</v>
      </c>
      <c r="E97" s="41">
        <f t="shared" ref="E97" si="93">I97+M97</f>
        <v>27.110013800000001</v>
      </c>
      <c r="F97" s="41">
        <v>599.1404096</v>
      </c>
      <c r="G97" s="41">
        <v>147.90136770000001</v>
      </c>
      <c r="H97" s="41">
        <v>424.12902810000003</v>
      </c>
      <c r="I97" s="41">
        <v>27.110013800000001</v>
      </c>
      <c r="J97" s="41">
        <v>7.3727521899999999</v>
      </c>
      <c r="K97" s="41">
        <v>2.35637841</v>
      </c>
      <c r="L97" s="41">
        <v>5.0163737800000003</v>
      </c>
      <c r="M97" s="41">
        <v>0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632.90772938999999</v>
      </c>
      <c r="C98" s="41">
        <f t="shared" ref="C98" si="94">G98+K98</f>
        <v>160.77457855</v>
      </c>
      <c r="D98" s="41">
        <f t="shared" ref="D98" si="95">H98+L98</f>
        <v>443.56868713</v>
      </c>
      <c r="E98" s="41">
        <f t="shared" ref="E98" si="96">I98+M98</f>
        <v>28.564463709999998</v>
      </c>
      <c r="F98" s="41">
        <v>624.76318175999995</v>
      </c>
      <c r="G98" s="41">
        <v>157.58716749999999</v>
      </c>
      <c r="H98" s="41">
        <v>438.61155055</v>
      </c>
      <c r="I98" s="41">
        <v>28.564463709999998</v>
      </c>
      <c r="J98" s="41">
        <v>8.1445476299999999</v>
      </c>
      <c r="K98" s="41">
        <v>3.1874110500000001</v>
      </c>
      <c r="L98" s="41">
        <v>4.9571365800000002</v>
      </c>
      <c r="M98" s="41">
        <v>0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618.79487558000005</v>
      </c>
      <c r="C99" s="41">
        <f t="shared" ref="C99" si="97">G99+K99</f>
        <v>152.69007832</v>
      </c>
      <c r="D99" s="41">
        <f t="shared" ref="D99" si="98">H99+L99</f>
        <v>408.85072637999997</v>
      </c>
      <c r="E99" s="41">
        <f t="shared" ref="E99" si="99">I99+M99</f>
        <v>57.25407088</v>
      </c>
      <c r="F99" s="41">
        <v>610.03848356000003</v>
      </c>
      <c r="G99" s="41">
        <v>148.87301464000001</v>
      </c>
      <c r="H99" s="41">
        <v>403.91139803999999</v>
      </c>
      <c r="I99" s="41">
        <v>57.25407088</v>
      </c>
      <c r="J99" s="41">
        <v>8.7563920199999998</v>
      </c>
      <c r="K99" s="41">
        <v>3.81706368</v>
      </c>
      <c r="L99" s="41">
        <v>4.9393283400000003</v>
      </c>
      <c r="M99" s="41">
        <v>0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647.70456306000005</v>
      </c>
      <c r="C100" s="41">
        <f t="shared" ref="C100" si="100">G100+K100</f>
        <v>171.10210416999999</v>
      </c>
      <c r="D100" s="41">
        <f t="shared" ref="D100" si="101">H100+L100</f>
        <v>418.21367437999999</v>
      </c>
      <c r="E100" s="41">
        <f t="shared" ref="E100" si="102">I100+M100</f>
        <v>58.388784510000001</v>
      </c>
      <c r="F100" s="41">
        <v>638.19710998000005</v>
      </c>
      <c r="G100" s="41">
        <v>166.54406245999999</v>
      </c>
      <c r="H100" s="41">
        <v>413.26426300999998</v>
      </c>
      <c r="I100" s="41">
        <v>58.388784510000001</v>
      </c>
      <c r="J100" s="41">
        <v>9.5074530799999994</v>
      </c>
      <c r="K100" s="41">
        <v>4.5580417100000004</v>
      </c>
      <c r="L100" s="41">
        <v>4.94941137</v>
      </c>
      <c r="M100" s="41">
        <v>0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653.85603473000003</v>
      </c>
      <c r="C101" s="41">
        <f t="shared" ref="C101" si="103">G101+K101</f>
        <v>172.24960594000001</v>
      </c>
      <c r="D101" s="41">
        <f t="shared" ref="D101" si="104">H101+L101</f>
        <v>422.60993546999998</v>
      </c>
      <c r="E101" s="41">
        <f t="shared" ref="E101" si="105">I101+M101</f>
        <v>58.996493319999999</v>
      </c>
      <c r="F101" s="41">
        <v>642.81107488999999</v>
      </c>
      <c r="G101" s="41">
        <v>166.26103239</v>
      </c>
      <c r="H101" s="41">
        <v>417.55354918</v>
      </c>
      <c r="I101" s="41">
        <v>58.996493319999999</v>
      </c>
      <c r="J101" s="41">
        <v>11.044959840000001</v>
      </c>
      <c r="K101" s="41">
        <v>5.9885735499999999</v>
      </c>
      <c r="L101" s="41">
        <v>5.0563862899999998</v>
      </c>
      <c r="M101" s="41">
        <v>0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670.99692182000001</v>
      </c>
      <c r="C102" s="41">
        <f t="shared" ref="C102" si="106">G102+K102</f>
        <v>190.18837786</v>
      </c>
      <c r="D102" s="41">
        <f t="shared" ref="D102" si="107">H102+L102</f>
        <v>420.29347188999998</v>
      </c>
      <c r="E102" s="41">
        <f t="shared" ref="E102" si="108">I102+M102</f>
        <v>60.515072070000002</v>
      </c>
      <c r="F102" s="41">
        <v>657.52186735999999</v>
      </c>
      <c r="G102" s="41">
        <v>182.05776795</v>
      </c>
      <c r="H102" s="41">
        <v>414.94902733999999</v>
      </c>
      <c r="I102" s="41">
        <v>60.515072070000002</v>
      </c>
      <c r="J102" s="41">
        <v>13.475054460000001</v>
      </c>
      <c r="K102" s="41">
        <v>8.1306099100000004</v>
      </c>
      <c r="L102" s="41">
        <v>5.3444445500000004</v>
      </c>
      <c r="M102" s="41">
        <v>0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651.84319388999995</v>
      </c>
      <c r="C103" s="41">
        <f t="shared" ref="C103" si="109">G103+K103</f>
        <v>178.60600577</v>
      </c>
      <c r="D103" s="41">
        <f t="shared" ref="D103" si="110">H103+L103</f>
        <v>411.59650674</v>
      </c>
      <c r="E103" s="41">
        <f t="shared" ref="E103" si="111">I103+M103</f>
        <v>61.640681379999997</v>
      </c>
      <c r="F103" s="41">
        <v>639.46608902000003</v>
      </c>
      <c r="G103" s="41">
        <v>171.57690312</v>
      </c>
      <c r="H103" s="41">
        <v>406.24850451999998</v>
      </c>
      <c r="I103" s="41">
        <v>61.640681379999997</v>
      </c>
      <c r="J103" s="41">
        <v>12.37710487</v>
      </c>
      <c r="K103" s="41">
        <v>7.0291026499999996</v>
      </c>
      <c r="L103" s="41">
        <v>5.3480022199999997</v>
      </c>
      <c r="M103" s="41">
        <v>0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648.84126245000004</v>
      </c>
      <c r="C104" s="41">
        <f t="shared" ref="C104" si="112">G104+K104</f>
        <v>172.12561214999999</v>
      </c>
      <c r="D104" s="41">
        <f t="shared" ref="D104" si="113">H104+L104</f>
        <v>414.75155311000003</v>
      </c>
      <c r="E104" s="41">
        <f t="shared" ref="E104" si="114">I104+M104</f>
        <v>61.964097189999997</v>
      </c>
      <c r="F104" s="41">
        <v>640.51282973000002</v>
      </c>
      <c r="G104" s="41">
        <v>169.11989048000001</v>
      </c>
      <c r="H104" s="41">
        <v>409.42884206000002</v>
      </c>
      <c r="I104" s="41">
        <v>61.964097189999997</v>
      </c>
      <c r="J104" s="41">
        <v>8.3284327200000003</v>
      </c>
      <c r="K104" s="41">
        <v>3.0057216699999998</v>
      </c>
      <c r="L104" s="41">
        <v>5.3227110499999997</v>
      </c>
      <c r="M104" s="41">
        <v>0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640.03544912999996</v>
      </c>
      <c r="C105" s="41">
        <f t="shared" ref="C105" si="115">G105+K105</f>
        <v>182.87026589999999</v>
      </c>
      <c r="D105" s="41">
        <f t="shared" ref="D105" si="116">H105+L105</f>
        <v>399.80119951</v>
      </c>
      <c r="E105" s="41">
        <f t="shared" ref="E105" si="117">I105+M105</f>
        <v>57.36398372</v>
      </c>
      <c r="F105" s="41">
        <v>632.66627270000004</v>
      </c>
      <c r="G105" s="41">
        <v>180.86660512</v>
      </c>
      <c r="H105" s="41">
        <v>394.43568385999998</v>
      </c>
      <c r="I105" s="41">
        <v>57.36398372</v>
      </c>
      <c r="J105" s="41">
        <v>7.3691764300000004</v>
      </c>
      <c r="K105" s="41">
        <v>2.0036607800000001</v>
      </c>
      <c r="L105" s="41">
        <v>5.3655156499999999</v>
      </c>
      <c r="M105" s="41">
        <v>0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638.77275570999996</v>
      </c>
      <c r="C106" s="41">
        <f t="shared" ref="C106" si="118">G106+K106</f>
        <v>188.58942848000001</v>
      </c>
      <c r="D106" s="41">
        <f t="shared" ref="D106" si="119">H106+L106</f>
        <v>399.75150452000003</v>
      </c>
      <c r="E106" s="41">
        <f t="shared" ref="E106" si="120">I106+M106</f>
        <v>50.431822709999999</v>
      </c>
      <c r="F106" s="41">
        <v>631.00576130000002</v>
      </c>
      <c r="G106" s="41">
        <v>186.05515463</v>
      </c>
      <c r="H106" s="41">
        <v>394.51878396000001</v>
      </c>
      <c r="I106" s="41">
        <v>50.431822709999999</v>
      </c>
      <c r="J106" s="41">
        <v>7.7669944099999997</v>
      </c>
      <c r="K106" s="41">
        <v>2.5342738499999999</v>
      </c>
      <c r="L106" s="41">
        <v>5.2327205599999997</v>
      </c>
      <c r="M106" s="41">
        <v>0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640.07473661999995</v>
      </c>
      <c r="C107" s="41">
        <f t="shared" ref="C107" si="121">G107+K107</f>
        <v>193.25791905</v>
      </c>
      <c r="D107" s="41">
        <f t="shared" ref="D107" si="122">H107+L107</f>
        <v>395.72333048000002</v>
      </c>
      <c r="E107" s="41">
        <f t="shared" ref="E107" si="123">I107+M107</f>
        <v>51.093487090000004</v>
      </c>
      <c r="F107" s="41">
        <v>630.42263427</v>
      </c>
      <c r="G107" s="41">
        <v>188.85124872</v>
      </c>
      <c r="H107" s="41">
        <v>390.47789846000001</v>
      </c>
      <c r="I107" s="41">
        <v>51.093487090000004</v>
      </c>
      <c r="J107" s="41">
        <v>9.6521023499999998</v>
      </c>
      <c r="K107" s="41">
        <v>4.4066703299999999</v>
      </c>
      <c r="L107" s="41">
        <v>5.24543202</v>
      </c>
      <c r="M107" s="41">
        <v>0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647.30383352000001</v>
      </c>
      <c r="C108" s="41">
        <f t="shared" ref="C108" si="124">G108+K108</f>
        <v>192.03439541</v>
      </c>
      <c r="D108" s="41">
        <f t="shared" ref="D108" si="125">H108+L108</f>
        <v>403.68988772</v>
      </c>
      <c r="E108" s="41">
        <f t="shared" ref="E108" si="126">I108+M108</f>
        <v>51.579550390000001</v>
      </c>
      <c r="F108" s="41">
        <v>635.67032720999998</v>
      </c>
      <c r="G108" s="41">
        <v>185.50216924</v>
      </c>
      <c r="H108" s="41">
        <v>398.58860757999997</v>
      </c>
      <c r="I108" s="41">
        <v>51.579550390000001</v>
      </c>
      <c r="J108" s="41">
        <v>11.63350631</v>
      </c>
      <c r="K108" s="41">
        <v>6.5322261700000004</v>
      </c>
      <c r="L108" s="41">
        <v>5.1012801400000001</v>
      </c>
      <c r="M108" s="41">
        <v>0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830.08167123999999</v>
      </c>
      <c r="C109" s="41">
        <f t="shared" ref="C109" si="127">G109+K109</f>
        <v>203.75982048</v>
      </c>
      <c r="D109" s="41">
        <f t="shared" ref="D109" si="128">H109+L109</f>
        <v>574.17362029000003</v>
      </c>
      <c r="E109" s="41">
        <f t="shared" ref="E109" si="129">I109+M109</f>
        <v>52.148230470000001</v>
      </c>
      <c r="F109" s="41">
        <v>680.80536568000002</v>
      </c>
      <c r="G109" s="41">
        <v>195.99053752</v>
      </c>
      <c r="H109" s="41">
        <v>432.66659769</v>
      </c>
      <c r="I109" s="41">
        <v>52.148230470000001</v>
      </c>
      <c r="J109" s="41">
        <v>149.27630556</v>
      </c>
      <c r="K109" s="41">
        <v>7.76928296</v>
      </c>
      <c r="L109" s="41">
        <v>141.5070226</v>
      </c>
      <c r="M109" s="41">
        <v>0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815.00526594999997</v>
      </c>
      <c r="C110" s="41">
        <f t="shared" ref="C110" si="130">G110+K110</f>
        <v>216.7638795</v>
      </c>
      <c r="D110" s="41">
        <f t="shared" ref="D110" si="131">H110+L110</f>
        <v>544.25351889000001</v>
      </c>
      <c r="E110" s="41">
        <f t="shared" ref="E110" si="132">I110+M110</f>
        <v>53.987867559999998</v>
      </c>
      <c r="F110" s="41">
        <v>702.57476838000002</v>
      </c>
      <c r="G110" s="41">
        <v>207.00781681000001</v>
      </c>
      <c r="H110" s="41">
        <v>441.57908400999997</v>
      </c>
      <c r="I110" s="41">
        <v>53.987867559999998</v>
      </c>
      <c r="J110" s="41">
        <v>112.43049757</v>
      </c>
      <c r="K110" s="41">
        <v>9.7560626900000003</v>
      </c>
      <c r="L110" s="41">
        <v>102.67443488000001</v>
      </c>
      <c r="M110" s="41">
        <v>0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798.35148823999998</v>
      </c>
      <c r="C111" s="41">
        <f t="shared" ref="C111" si="133">G111+K111</f>
        <v>230.81298085</v>
      </c>
      <c r="D111" s="41">
        <f t="shared" ref="D111" si="134">H111+L111</f>
        <v>513.88094360000002</v>
      </c>
      <c r="E111" s="41">
        <f t="shared" ref="E111" si="135">I111+M111</f>
        <v>53.657563789999998</v>
      </c>
      <c r="F111" s="41">
        <v>728.83713069999999</v>
      </c>
      <c r="G111" s="41">
        <v>218.39431400000001</v>
      </c>
      <c r="H111" s="41">
        <v>456.78525291</v>
      </c>
      <c r="I111" s="41">
        <v>53.657563789999998</v>
      </c>
      <c r="J111" s="41">
        <v>69.514357540000006</v>
      </c>
      <c r="K111" s="41">
        <v>12.418666849999999</v>
      </c>
      <c r="L111" s="41">
        <v>57.095690689999998</v>
      </c>
      <c r="M111" s="41">
        <v>0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845.07934230000001</v>
      </c>
      <c r="C112" s="41">
        <f t="shared" ref="C112" si="136">G112+K112</f>
        <v>230.41075437000001</v>
      </c>
      <c r="D112" s="41">
        <f t="shared" ref="D112" si="137">H112+L112</f>
        <v>560.39445620000004</v>
      </c>
      <c r="E112" s="41">
        <f t="shared" ref="E112" si="138">I112+M112</f>
        <v>54.274131730000001</v>
      </c>
      <c r="F112" s="41">
        <v>734.37019454999995</v>
      </c>
      <c r="G112" s="41">
        <v>218.28088309</v>
      </c>
      <c r="H112" s="41">
        <v>461.81517973000001</v>
      </c>
      <c r="I112" s="41">
        <v>54.274131730000001</v>
      </c>
      <c r="J112" s="41">
        <v>110.70914775</v>
      </c>
      <c r="K112" s="41">
        <v>12.12987128</v>
      </c>
      <c r="L112" s="41">
        <v>98.579276469999996</v>
      </c>
      <c r="M112" s="41">
        <v>0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777.61215562999996</v>
      </c>
      <c r="C113" s="41">
        <f t="shared" ref="C113" si="139">G113+K113</f>
        <v>228.0612161</v>
      </c>
      <c r="D113" s="41">
        <f t="shared" ref="D113" si="140">H113+L113</f>
        <v>494.56376609</v>
      </c>
      <c r="E113" s="41">
        <f t="shared" ref="E113" si="141">I113+M113</f>
        <v>54.987173439999999</v>
      </c>
      <c r="F113" s="41">
        <v>759.59660326000005</v>
      </c>
      <c r="G113" s="41">
        <v>216.46511224</v>
      </c>
      <c r="H113" s="41">
        <v>488.14431758000001</v>
      </c>
      <c r="I113" s="41">
        <v>54.987173439999999</v>
      </c>
      <c r="J113" s="41">
        <v>18.015552370000002</v>
      </c>
      <c r="K113" s="41">
        <v>11.596103859999999</v>
      </c>
      <c r="L113" s="41">
        <v>6.4194485099999996</v>
      </c>
      <c r="M113" s="41">
        <v>0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778.11751500000003</v>
      </c>
      <c r="C114" s="41">
        <f t="shared" ref="C114" si="142">G114+K114</f>
        <v>215.92613627</v>
      </c>
      <c r="D114" s="41">
        <f t="shared" ref="D114" si="143">H114+L114</f>
        <v>507.28091717000001</v>
      </c>
      <c r="E114" s="41">
        <f t="shared" ref="E114" si="144">I114+M114</f>
        <v>54.910461560000002</v>
      </c>
      <c r="F114" s="41">
        <v>765.37376447999998</v>
      </c>
      <c r="G114" s="41">
        <v>209.21243967000001</v>
      </c>
      <c r="H114" s="41">
        <v>501.25086325000001</v>
      </c>
      <c r="I114" s="41">
        <v>54.910461560000002</v>
      </c>
      <c r="J114" s="41">
        <v>12.743750520000001</v>
      </c>
      <c r="K114" s="41">
        <v>6.7136965999999996</v>
      </c>
      <c r="L114" s="41">
        <v>6.0300539200000003</v>
      </c>
      <c r="M114" s="41">
        <v>0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1007.98351613</v>
      </c>
      <c r="C115" s="41">
        <f t="shared" ref="C115" si="145">G115+K115</f>
        <v>332.31458813</v>
      </c>
      <c r="D115" s="41">
        <f t="shared" ref="D115" si="146">H115+L115</f>
        <v>619.76668094000001</v>
      </c>
      <c r="E115" s="41">
        <f t="shared" ref="E115" si="147">I115+M115</f>
        <v>55.902247060000001</v>
      </c>
      <c r="F115" s="41">
        <v>756.82645568999999</v>
      </c>
      <c r="G115" s="41">
        <v>208.09542791999999</v>
      </c>
      <c r="H115" s="41">
        <v>492.82878070999999</v>
      </c>
      <c r="I115" s="41">
        <v>55.902247060000001</v>
      </c>
      <c r="J115" s="41">
        <v>251.15706044000001</v>
      </c>
      <c r="K115" s="41">
        <v>124.21916021</v>
      </c>
      <c r="L115" s="41">
        <v>126.93790023</v>
      </c>
      <c r="M115" s="41">
        <v>0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1063.1477286899999</v>
      </c>
      <c r="C116" s="41">
        <f t="shared" ref="C116" si="148">G116+K116</f>
        <v>334.68685716000005</v>
      </c>
      <c r="D116" s="41">
        <f t="shared" ref="D116" si="149">H116+L116</f>
        <v>672.23508356000002</v>
      </c>
      <c r="E116" s="41">
        <f t="shared" ref="E116" si="150">I116+M116</f>
        <v>56.225787969999999</v>
      </c>
      <c r="F116" s="41">
        <v>801.73231434000002</v>
      </c>
      <c r="G116" s="41">
        <v>205.16573463</v>
      </c>
      <c r="H116" s="41">
        <v>540.34079173999999</v>
      </c>
      <c r="I116" s="41">
        <v>56.225787969999999</v>
      </c>
      <c r="J116" s="41">
        <v>261.41541434999999</v>
      </c>
      <c r="K116" s="41">
        <v>129.52112253000001</v>
      </c>
      <c r="L116" s="41">
        <v>131.89429182000001</v>
      </c>
      <c r="M116" s="41">
        <v>0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804.56295226999998</v>
      </c>
      <c r="C117" s="41">
        <f t="shared" ref="C117" si="151">G117+K117</f>
        <v>200.48039233</v>
      </c>
      <c r="D117" s="41">
        <f t="shared" ref="D117" si="152">H117+L117</f>
        <v>547.45865905999995</v>
      </c>
      <c r="E117" s="41">
        <f t="shared" ref="E117" si="153">I117+M117</f>
        <v>56.623900880000001</v>
      </c>
      <c r="F117" s="41">
        <v>747.85865004000004</v>
      </c>
      <c r="G117" s="41">
        <v>195.90557147000001</v>
      </c>
      <c r="H117" s="41">
        <v>495.32917768999999</v>
      </c>
      <c r="I117" s="41">
        <v>56.623900880000001</v>
      </c>
      <c r="J117" s="41">
        <v>56.704302230000003</v>
      </c>
      <c r="K117" s="41">
        <v>4.57482086</v>
      </c>
      <c r="L117" s="41">
        <v>52.129481370000001</v>
      </c>
      <c r="M117" s="41">
        <v>0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859.74286833999997</v>
      </c>
      <c r="C118" s="41">
        <f t="shared" ref="C118" si="154">G118+K118</f>
        <v>195.14206435999998</v>
      </c>
      <c r="D118" s="41">
        <f t="shared" ref="D118" si="155">H118+L118</f>
        <v>608.11002637000001</v>
      </c>
      <c r="E118" s="41">
        <f t="shared" ref="E118" si="156">I118+M118</f>
        <v>56.490777610000002</v>
      </c>
      <c r="F118" s="41">
        <v>729.82027082000002</v>
      </c>
      <c r="G118" s="41">
        <v>191.84250374999999</v>
      </c>
      <c r="H118" s="41">
        <v>481.48698946000002</v>
      </c>
      <c r="I118" s="41">
        <v>56.490777610000002</v>
      </c>
      <c r="J118" s="41">
        <v>129.92259752000001</v>
      </c>
      <c r="K118" s="41">
        <v>3.2995606099999999</v>
      </c>
      <c r="L118" s="41">
        <v>126.62303691</v>
      </c>
      <c r="M118" s="41">
        <v>0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754.45228283999995</v>
      </c>
      <c r="C119" s="41">
        <f t="shared" ref="C119" si="157">G119+K119</f>
        <v>203.93871293000001</v>
      </c>
      <c r="D119" s="41">
        <f t="shared" ref="D119" si="158">H119+L119</f>
        <v>493.63527224000001</v>
      </c>
      <c r="E119" s="41">
        <f t="shared" ref="E119" si="159">I119+M119</f>
        <v>56.878297670000002</v>
      </c>
      <c r="F119" s="41">
        <v>742.46640620000005</v>
      </c>
      <c r="G119" s="41">
        <v>199.95037083</v>
      </c>
      <c r="H119" s="41">
        <v>485.6377377</v>
      </c>
      <c r="I119" s="41">
        <v>56.878297670000002</v>
      </c>
      <c r="J119" s="41">
        <v>11.985876640000001</v>
      </c>
      <c r="K119" s="41">
        <v>3.9883421000000001</v>
      </c>
      <c r="L119" s="41">
        <v>7.9975345400000002</v>
      </c>
      <c r="M119" s="41">
        <v>0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774.20803164999995</v>
      </c>
      <c r="C120" s="41">
        <f t="shared" ref="C120" si="160">G120+K120</f>
        <v>209.23672493000001</v>
      </c>
      <c r="D120" s="41">
        <f t="shared" ref="D120" si="161">H120+L120</f>
        <v>507.30802098000004</v>
      </c>
      <c r="E120" s="41">
        <f t="shared" ref="E120" si="162">I120+M120</f>
        <v>57.663285739999999</v>
      </c>
      <c r="F120" s="41">
        <v>763.60562644000004</v>
      </c>
      <c r="G120" s="41">
        <v>206.2724011</v>
      </c>
      <c r="H120" s="41">
        <v>499.66993960000002</v>
      </c>
      <c r="I120" s="41">
        <v>57.663285739999999</v>
      </c>
      <c r="J120" s="41">
        <v>10.602405210000001</v>
      </c>
      <c r="K120" s="41">
        <v>2.9643238300000001</v>
      </c>
      <c r="L120" s="41">
        <v>7.63808138</v>
      </c>
      <c r="M120" s="41">
        <v>0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785.45052835000001</v>
      </c>
      <c r="C121" s="41">
        <f t="shared" ref="C121" si="163">G121+K121</f>
        <v>224.14571024000003</v>
      </c>
      <c r="D121" s="41">
        <f t="shared" ref="D121" si="164">H121+L121</f>
        <v>503.34016233</v>
      </c>
      <c r="E121" s="41">
        <f t="shared" ref="E121" si="165">I121+M121</f>
        <v>57.964655780000001</v>
      </c>
      <c r="F121" s="41">
        <v>775.35380842999996</v>
      </c>
      <c r="G121" s="41">
        <v>220.75803981000001</v>
      </c>
      <c r="H121" s="41">
        <v>496.63111284000001</v>
      </c>
      <c r="I121" s="41">
        <v>57.964655780000001</v>
      </c>
      <c r="J121" s="41">
        <v>10.09671992</v>
      </c>
      <c r="K121" s="41">
        <v>3.38767043</v>
      </c>
      <c r="L121" s="41">
        <v>6.7090494899999999</v>
      </c>
      <c r="M121" s="41">
        <v>0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802.10784192000006</v>
      </c>
      <c r="C122" s="41">
        <f t="shared" ref="C122" si="166">G122+K122</f>
        <v>229.76771184999998</v>
      </c>
      <c r="D122" s="41">
        <f t="shared" ref="D122" si="167">H122+L122</f>
        <v>514.20266064999998</v>
      </c>
      <c r="E122" s="41">
        <f t="shared" ref="E122" si="168">I122+M122</f>
        <v>58.137469420000002</v>
      </c>
      <c r="F122" s="41">
        <v>792.40438180000001</v>
      </c>
      <c r="G122" s="41">
        <v>226.51288636999999</v>
      </c>
      <c r="H122" s="41">
        <v>507.75402601000002</v>
      </c>
      <c r="I122" s="41">
        <v>58.137469420000002</v>
      </c>
      <c r="J122" s="41">
        <v>9.7034601200000008</v>
      </c>
      <c r="K122" s="41">
        <v>3.25482548</v>
      </c>
      <c r="L122" s="41">
        <v>6.4486346399999999</v>
      </c>
      <c r="M122" s="41">
        <v>0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826.00155329999996</v>
      </c>
      <c r="C123" s="41">
        <f t="shared" ref="C123" si="169">G123+K123</f>
        <v>229.78944491000001</v>
      </c>
      <c r="D123" s="41">
        <f t="shared" ref="D123" si="170">H123+L123</f>
        <v>537.87468180999997</v>
      </c>
      <c r="E123" s="41">
        <f t="shared" ref="E123" si="171">I123+M123</f>
        <v>58.337426579999999</v>
      </c>
      <c r="F123" s="41">
        <v>816.32023658000003</v>
      </c>
      <c r="G123" s="41">
        <v>226.54169587000001</v>
      </c>
      <c r="H123" s="41">
        <v>531.44111412999996</v>
      </c>
      <c r="I123" s="41">
        <v>58.337426579999999</v>
      </c>
      <c r="J123" s="41">
        <v>9.6813167199999999</v>
      </c>
      <c r="K123" s="41">
        <v>3.24774904</v>
      </c>
      <c r="L123" s="41">
        <v>6.4335676800000003</v>
      </c>
      <c r="M123" s="41">
        <v>0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855.62225520000004</v>
      </c>
      <c r="C124" s="41">
        <f t="shared" ref="C124" si="172">G124+K124</f>
        <v>217.84067311999999</v>
      </c>
      <c r="D124" s="41">
        <f t="shared" ref="D124" si="173">H124+L124</f>
        <v>583.70167767000009</v>
      </c>
      <c r="E124" s="41">
        <f t="shared" ref="E124" si="174">I124+M124</f>
        <v>54.079904409999997</v>
      </c>
      <c r="F124" s="41">
        <v>832.55353133000006</v>
      </c>
      <c r="G124" s="41">
        <v>214.61871932</v>
      </c>
      <c r="H124" s="41">
        <v>563.85490760000005</v>
      </c>
      <c r="I124" s="41">
        <v>54.079904409999997</v>
      </c>
      <c r="J124" s="41">
        <v>23.068723869999999</v>
      </c>
      <c r="K124" s="41">
        <v>3.2219538000000001</v>
      </c>
      <c r="L124" s="41">
        <v>19.846770070000002</v>
      </c>
      <c r="M124" s="41">
        <v>0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918.37569738000002</v>
      </c>
      <c r="C125" s="41">
        <f t="shared" ref="C125" si="175">G125+K125</f>
        <v>214.53770813000003</v>
      </c>
      <c r="D125" s="41">
        <f t="shared" ref="D125" si="176">H125+L125</f>
        <v>650.19575345999999</v>
      </c>
      <c r="E125" s="41">
        <f t="shared" ref="E125" si="177">I125+M125</f>
        <v>53.642235790000001</v>
      </c>
      <c r="F125" s="41">
        <v>856.50479677999999</v>
      </c>
      <c r="G125" s="41">
        <v>209.99332072000001</v>
      </c>
      <c r="H125" s="41">
        <v>592.86924026999998</v>
      </c>
      <c r="I125" s="41">
        <v>53.642235790000001</v>
      </c>
      <c r="J125" s="41">
        <v>61.870900599999999</v>
      </c>
      <c r="K125" s="41">
        <v>4.5443874099999997</v>
      </c>
      <c r="L125" s="41">
        <v>57.32651319</v>
      </c>
      <c r="M125" s="41">
        <v>0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952.00324204000003</v>
      </c>
      <c r="C126" s="41">
        <f t="shared" ref="C126" si="178">G126+K126</f>
        <v>197.64434836999999</v>
      </c>
      <c r="D126" s="41">
        <f t="shared" ref="D126" si="179">H126+L126</f>
        <v>700.69305888999997</v>
      </c>
      <c r="E126" s="41">
        <f t="shared" ref="E126" si="180">I126+M126</f>
        <v>53.665834779999997</v>
      </c>
      <c r="F126" s="41">
        <v>839.65519555000003</v>
      </c>
      <c r="G126" s="41">
        <v>192.30338648</v>
      </c>
      <c r="H126" s="41">
        <v>593.68597428999999</v>
      </c>
      <c r="I126" s="41">
        <v>53.665834779999997</v>
      </c>
      <c r="J126" s="41">
        <v>112.34804649</v>
      </c>
      <c r="K126" s="41">
        <v>5.34096189</v>
      </c>
      <c r="L126" s="41">
        <v>107.0070846</v>
      </c>
      <c r="M126" s="41">
        <v>0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795.05460943000003</v>
      </c>
      <c r="C127" s="41">
        <f t="shared" ref="C127" si="181">G127+K127</f>
        <v>191.45132975000001</v>
      </c>
      <c r="D127" s="41">
        <f t="shared" ref="D127" si="182">H127+L127</f>
        <v>551.07397478999997</v>
      </c>
      <c r="E127" s="41">
        <f t="shared" ref="E127" si="183">I127+M127</f>
        <v>52.529304889999999</v>
      </c>
      <c r="F127" s="41">
        <v>776.4238891</v>
      </c>
      <c r="G127" s="41">
        <v>184.67661214</v>
      </c>
      <c r="H127" s="41">
        <v>539.21797206999997</v>
      </c>
      <c r="I127" s="41">
        <v>52.529304889999999</v>
      </c>
      <c r="J127" s="41">
        <v>18.630720329999999</v>
      </c>
      <c r="K127" s="41">
        <v>6.7747176099999997</v>
      </c>
      <c r="L127" s="41">
        <v>11.856002719999999</v>
      </c>
      <c r="M127" s="41">
        <v>0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831.5327274</v>
      </c>
      <c r="C128" s="41">
        <f t="shared" ref="C128" si="184">G128+K128</f>
        <v>180.88510431</v>
      </c>
      <c r="D128" s="41">
        <f t="shared" ref="D128" si="185">H128+L128</f>
        <v>627.67308356000001</v>
      </c>
      <c r="E128" s="41">
        <f t="shared" ref="E128" si="186">I128+M128</f>
        <v>22.974539530000001</v>
      </c>
      <c r="F128" s="41">
        <v>690.45693441000003</v>
      </c>
      <c r="G128" s="41">
        <v>176.76676866</v>
      </c>
      <c r="H128" s="41">
        <v>490.71562621999999</v>
      </c>
      <c r="I128" s="41">
        <v>22.974539530000001</v>
      </c>
      <c r="J128" s="41">
        <v>141.07579299</v>
      </c>
      <c r="K128" s="41">
        <v>4.1183356499999997</v>
      </c>
      <c r="L128" s="41">
        <v>136.95745733999999</v>
      </c>
      <c r="M128" s="41">
        <v>0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785.38068564000002</v>
      </c>
      <c r="C129" s="41">
        <f t="shared" ref="C129" si="187">G129+K129</f>
        <v>157.18021727000001</v>
      </c>
      <c r="D129" s="41">
        <f t="shared" ref="D129" si="188">H129+L129</f>
        <v>609.68860826000002</v>
      </c>
      <c r="E129" s="41">
        <f t="shared" ref="E129" si="189">I129+M129</f>
        <v>18.511860110000001</v>
      </c>
      <c r="F129" s="41">
        <v>677.01702412999998</v>
      </c>
      <c r="G129" s="41">
        <v>151.85108205</v>
      </c>
      <c r="H129" s="41">
        <v>506.65408196999999</v>
      </c>
      <c r="I129" s="41">
        <v>18.511860110000001</v>
      </c>
      <c r="J129" s="41">
        <v>108.36366151</v>
      </c>
      <c r="K129" s="41">
        <v>5.3291352200000004</v>
      </c>
      <c r="L129" s="41">
        <v>103.03452629</v>
      </c>
      <c r="M129" s="41">
        <v>0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645.22470565000003</v>
      </c>
      <c r="C130" s="41">
        <f t="shared" ref="C130" si="190">G130+K130</f>
        <v>154.48118378999999</v>
      </c>
      <c r="D130" s="41">
        <f t="shared" ref="D130" si="191">H130+L130</f>
        <v>472.25321724000003</v>
      </c>
      <c r="E130" s="41">
        <f t="shared" ref="E130" si="192">I130+M130</f>
        <v>18.49030462</v>
      </c>
      <c r="F130" s="41">
        <v>635.64349071000004</v>
      </c>
      <c r="G130" s="41">
        <v>150.60140736</v>
      </c>
      <c r="H130" s="41">
        <v>466.55177873000002</v>
      </c>
      <c r="I130" s="41">
        <v>18.49030462</v>
      </c>
      <c r="J130" s="41">
        <v>9.5812149400000006</v>
      </c>
      <c r="K130" s="41">
        <v>3.8797764300000002</v>
      </c>
      <c r="L130" s="41">
        <v>5.70143851</v>
      </c>
      <c r="M130" s="41">
        <v>0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647.03876116000004</v>
      </c>
      <c r="C131" s="41">
        <f t="shared" ref="C131" si="193">G131+K131</f>
        <v>160.02903111999998</v>
      </c>
      <c r="D131" s="41">
        <f t="shared" ref="D131" si="194">H131+L131</f>
        <v>468.85132744000003</v>
      </c>
      <c r="E131" s="41">
        <f t="shared" ref="E131" si="195">I131+M131</f>
        <v>18.158402599999999</v>
      </c>
      <c r="F131" s="41">
        <v>641.82331288</v>
      </c>
      <c r="G131" s="41">
        <v>154.94343961999999</v>
      </c>
      <c r="H131" s="41">
        <v>468.72147066000002</v>
      </c>
      <c r="I131" s="41">
        <v>18.158402599999999</v>
      </c>
      <c r="J131" s="41">
        <v>5.2154482800000004</v>
      </c>
      <c r="K131" s="41">
        <v>5.0855914999999996</v>
      </c>
      <c r="L131" s="41">
        <v>0.12985678</v>
      </c>
      <c r="M131" s="41">
        <v>0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751.44349543999999</v>
      </c>
      <c r="C132" s="41">
        <f t="shared" ref="C132" si="196">G132+K132</f>
        <v>167.37074218999999</v>
      </c>
      <c r="D132" s="41">
        <f t="shared" ref="D132" si="197">H132+L132</f>
        <v>572.38273061999996</v>
      </c>
      <c r="E132" s="41">
        <f t="shared" ref="E132" si="198">I132+M132</f>
        <v>11.69002263</v>
      </c>
      <c r="F132" s="41">
        <v>614.41978420999999</v>
      </c>
      <c r="G132" s="41">
        <v>163.24573149</v>
      </c>
      <c r="H132" s="41">
        <v>439.48403008999998</v>
      </c>
      <c r="I132" s="41">
        <v>11.69002263</v>
      </c>
      <c r="J132" s="41">
        <v>137.02371123</v>
      </c>
      <c r="K132" s="41">
        <v>4.1250106999999998</v>
      </c>
      <c r="L132" s="41">
        <v>132.89870053000001</v>
      </c>
      <c r="M132" s="41">
        <v>0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679.71365277999996</v>
      </c>
      <c r="C133" s="41">
        <f t="shared" ref="C133" si="199">G133+K133</f>
        <v>173.55921511</v>
      </c>
      <c r="D133" s="41">
        <f t="shared" ref="D133" si="200">H133+L133</f>
        <v>500.01399631999999</v>
      </c>
      <c r="E133" s="41">
        <f t="shared" ref="E133" si="201">I133+M133</f>
        <v>6.1404413499999997</v>
      </c>
      <c r="F133" s="41">
        <v>660.72053303999996</v>
      </c>
      <c r="G133" s="41">
        <v>170.38563145000001</v>
      </c>
      <c r="H133" s="41">
        <v>484.19446024000001</v>
      </c>
      <c r="I133" s="41">
        <v>6.1404413499999997</v>
      </c>
      <c r="J133" s="41">
        <v>18.993119740000001</v>
      </c>
      <c r="K133" s="41">
        <v>3.1735836599999998</v>
      </c>
      <c r="L133" s="41">
        <v>15.819536080000001</v>
      </c>
      <c r="M133" s="41">
        <v>0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879.79936242999997</v>
      </c>
      <c r="C134" s="41">
        <f t="shared" ref="C134" si="202">G134+K134</f>
        <v>211.30600354000001</v>
      </c>
      <c r="D134" s="41">
        <f t="shared" ref="D134" si="203">H134+L134</f>
        <v>662.36297295999998</v>
      </c>
      <c r="E134" s="41">
        <f t="shared" ref="E134" si="204">I134+M134</f>
        <v>6.1303859300000001</v>
      </c>
      <c r="F134" s="41">
        <v>738.03417202000003</v>
      </c>
      <c r="G134" s="41">
        <v>208.92895435</v>
      </c>
      <c r="H134" s="41">
        <v>522.97483174000001</v>
      </c>
      <c r="I134" s="41">
        <v>6.1303859300000001</v>
      </c>
      <c r="J134" s="41">
        <v>141.76519041</v>
      </c>
      <c r="K134" s="41">
        <v>2.3770491900000001</v>
      </c>
      <c r="L134" s="41">
        <v>139.38814121999999</v>
      </c>
      <c r="M134" s="41">
        <v>0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868.84071329000005</v>
      </c>
      <c r="C135" s="41">
        <f t="shared" ref="C135" si="205">G135+K135</f>
        <v>217.75774014000001</v>
      </c>
      <c r="D135" s="41">
        <f t="shared" ref="D135" si="206">H135+L135</f>
        <v>650.85440299000004</v>
      </c>
      <c r="E135" s="41">
        <f t="shared" ref="E135" si="207">I135+M135</f>
        <v>0.22857015999999999</v>
      </c>
      <c r="F135" s="41">
        <v>788.06144122000001</v>
      </c>
      <c r="G135" s="41">
        <v>216.40441246</v>
      </c>
      <c r="H135" s="41">
        <v>571.4284586</v>
      </c>
      <c r="I135" s="41">
        <v>0.22857015999999999</v>
      </c>
      <c r="J135" s="41">
        <v>80.779272070000005</v>
      </c>
      <c r="K135" s="41">
        <v>1.35332768</v>
      </c>
      <c r="L135" s="41">
        <v>79.425944389999998</v>
      </c>
      <c r="M135" s="41">
        <v>0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833.57833814000003</v>
      </c>
      <c r="C136" s="41">
        <f t="shared" ref="C136" si="208">G136+K136</f>
        <v>211.26339894</v>
      </c>
      <c r="D136" s="41">
        <f t="shared" ref="D136" si="209">H136+L136</f>
        <v>622.12680653000007</v>
      </c>
      <c r="E136" s="41">
        <f t="shared" ref="E136" si="210">I136+M136</f>
        <v>0.18813267</v>
      </c>
      <c r="F136" s="41">
        <v>829.11332124</v>
      </c>
      <c r="G136" s="41">
        <v>207.29011815999999</v>
      </c>
      <c r="H136" s="41">
        <v>621.63507041000003</v>
      </c>
      <c r="I136" s="41">
        <v>0.18813267</v>
      </c>
      <c r="J136" s="41">
        <v>4.4650169000000002</v>
      </c>
      <c r="K136" s="41">
        <v>3.9732807800000001</v>
      </c>
      <c r="L136" s="41">
        <v>0.49173612</v>
      </c>
      <c r="M136" s="41">
        <v>0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937.98210478999999</v>
      </c>
      <c r="C137" s="41">
        <f t="shared" ref="C137" si="211">G137+K137</f>
        <v>200.4358819</v>
      </c>
      <c r="D137" s="41">
        <f t="shared" ref="D137" si="212">H137+L137</f>
        <v>737.35669997999992</v>
      </c>
      <c r="E137" s="41">
        <f t="shared" ref="E137" si="213">I137+M137</f>
        <v>0.18952290999999999</v>
      </c>
      <c r="F137" s="41">
        <v>933.56515609999997</v>
      </c>
      <c r="G137" s="41">
        <v>196.50312961</v>
      </c>
      <c r="H137" s="41">
        <v>736.87250357999994</v>
      </c>
      <c r="I137" s="41">
        <v>0.18952290999999999</v>
      </c>
      <c r="J137" s="41">
        <v>4.4169486899999999</v>
      </c>
      <c r="K137" s="41">
        <v>3.9327522899999998</v>
      </c>
      <c r="L137" s="41">
        <v>0.48419640000000003</v>
      </c>
      <c r="M137" s="41">
        <v>0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950.86346995999997</v>
      </c>
      <c r="C138" s="41">
        <f t="shared" ref="C138" si="214">G138+K138</f>
        <v>210.99597996</v>
      </c>
      <c r="D138" s="41">
        <f t="shared" ref="D138" si="215">H138+L138</f>
        <v>739.67657684999995</v>
      </c>
      <c r="E138" s="41">
        <f t="shared" ref="E138" si="216">I138+M138</f>
        <v>0.19091315</v>
      </c>
      <c r="F138" s="41">
        <v>945.85678573999996</v>
      </c>
      <c r="G138" s="41">
        <v>206.47271495000001</v>
      </c>
      <c r="H138" s="41">
        <v>739.19315763999998</v>
      </c>
      <c r="I138" s="41">
        <v>0.19091315</v>
      </c>
      <c r="J138" s="41">
        <v>5.0066842200000004</v>
      </c>
      <c r="K138" s="41">
        <v>4.5232650100000003</v>
      </c>
      <c r="L138" s="41">
        <v>0.48341920999999999</v>
      </c>
      <c r="M138" s="41">
        <v>0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956.17609792999997</v>
      </c>
      <c r="C139" s="41">
        <f t="shared" ref="C139" si="217">G139+K139</f>
        <v>212.29922094</v>
      </c>
      <c r="D139" s="41">
        <f t="shared" ref="D139" si="218">H139+L139</f>
        <v>739.19666974000006</v>
      </c>
      <c r="E139" s="41">
        <f t="shared" ref="E139" si="219">I139+M139</f>
        <v>4.6802072499999996</v>
      </c>
      <c r="F139" s="41">
        <v>951.38262840000004</v>
      </c>
      <c r="G139" s="41">
        <v>207.82481915</v>
      </c>
      <c r="H139" s="41">
        <v>738.87760200000002</v>
      </c>
      <c r="I139" s="41">
        <v>4.6802072499999996</v>
      </c>
      <c r="J139" s="41">
        <v>4.7934695300000003</v>
      </c>
      <c r="K139" s="41">
        <v>4.4744017899999999</v>
      </c>
      <c r="L139" s="41">
        <v>0.31906773999999999</v>
      </c>
      <c r="M139" s="41">
        <v>0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981.14246155000001</v>
      </c>
      <c r="C140" s="41">
        <f t="shared" ref="C140" si="220">G140+K140</f>
        <v>220.19363245</v>
      </c>
      <c r="D140" s="41">
        <f t="shared" ref="D140" si="221">H140+L140</f>
        <v>756.26555992999999</v>
      </c>
      <c r="E140" s="41">
        <f t="shared" ref="E140" si="222">I140+M140</f>
        <v>4.68326917</v>
      </c>
      <c r="F140" s="41">
        <v>973.66240472000004</v>
      </c>
      <c r="G140" s="41">
        <v>213.61541066999999</v>
      </c>
      <c r="H140" s="41">
        <v>755.36372487999995</v>
      </c>
      <c r="I140" s="41">
        <v>4.68326917</v>
      </c>
      <c r="J140" s="41">
        <v>7.4800568299999997</v>
      </c>
      <c r="K140" s="41">
        <v>6.5782217799999998</v>
      </c>
      <c r="L140" s="41">
        <v>0.90183504999999997</v>
      </c>
      <c r="M140" s="41">
        <v>0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1031.98656385</v>
      </c>
      <c r="C141" s="41">
        <f t="shared" ref="C141" si="223">G141+K141</f>
        <v>234.92415310999999</v>
      </c>
      <c r="D141" s="41">
        <f t="shared" ref="D141" si="224">H141+L141</f>
        <v>786.24947269000006</v>
      </c>
      <c r="E141" s="41">
        <f t="shared" ref="E141" si="225">I141+M141</f>
        <v>10.81293805</v>
      </c>
      <c r="F141" s="41">
        <v>1021.45156862</v>
      </c>
      <c r="G141" s="41">
        <v>230.99380417</v>
      </c>
      <c r="H141" s="41">
        <v>779.64482640000006</v>
      </c>
      <c r="I141" s="41">
        <v>10.81293805</v>
      </c>
      <c r="J141" s="41">
        <v>10.53499523</v>
      </c>
      <c r="K141" s="41">
        <v>3.93034894</v>
      </c>
      <c r="L141" s="41">
        <v>6.6046462899999998</v>
      </c>
      <c r="M141" s="41">
        <v>0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998.77782306999995</v>
      </c>
      <c r="C142" s="41">
        <f t="shared" ref="C142" si="226">G142+K142</f>
        <v>217.84709251000001</v>
      </c>
      <c r="D142" s="41">
        <f t="shared" ref="D142" si="227">H142+L142</f>
        <v>771.89250749999997</v>
      </c>
      <c r="E142" s="41">
        <f t="shared" ref="E142" si="228">I142+M142</f>
        <v>9.03822306</v>
      </c>
      <c r="F142" s="41">
        <v>992.39278997999998</v>
      </c>
      <c r="G142" s="41">
        <v>217.84709251000001</v>
      </c>
      <c r="H142" s="41">
        <v>765.50747440999999</v>
      </c>
      <c r="I142" s="41">
        <v>9.03822306</v>
      </c>
      <c r="J142" s="41">
        <v>6.3850330900000003</v>
      </c>
      <c r="K142" s="41">
        <v>0</v>
      </c>
      <c r="L142" s="41">
        <v>6.3850330900000003</v>
      </c>
      <c r="M142" s="41">
        <v>0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1031.22109146</v>
      </c>
      <c r="C143" s="41">
        <f t="shared" ref="C143" si="229">G143+K143</f>
        <v>290.10665454000002</v>
      </c>
      <c r="D143" s="41">
        <f t="shared" ref="D143" si="230">H143+L143</f>
        <v>740.91695271999993</v>
      </c>
      <c r="E143" s="41">
        <f t="shared" ref="E143" si="231">I143+M143</f>
        <v>0.1974842</v>
      </c>
      <c r="F143" s="41">
        <v>1029.08006525</v>
      </c>
      <c r="G143" s="41">
        <v>290.10665454000002</v>
      </c>
      <c r="H143" s="41">
        <v>738.77592650999998</v>
      </c>
      <c r="I143" s="41">
        <v>0.1974842</v>
      </c>
      <c r="J143" s="41">
        <v>2.1410262100000002</v>
      </c>
      <c r="K143" s="41">
        <v>0</v>
      </c>
      <c r="L143" s="41">
        <v>2.1410262100000002</v>
      </c>
      <c r="M143" s="41">
        <v>0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1057.34939908</v>
      </c>
      <c r="C144" s="41">
        <f t="shared" ref="C144" si="232">G144+K144</f>
        <v>305.84663613999999</v>
      </c>
      <c r="D144" s="41">
        <f t="shared" ref="D144" si="233">H144+L144</f>
        <v>751.16284957999994</v>
      </c>
      <c r="E144" s="41">
        <f t="shared" ref="E144" si="234">I144+M144</f>
        <v>0.33991336</v>
      </c>
      <c r="F144" s="41">
        <v>1056.6548166600001</v>
      </c>
      <c r="G144" s="41">
        <v>305.84663613999999</v>
      </c>
      <c r="H144" s="41">
        <v>750.46826715999998</v>
      </c>
      <c r="I144" s="41">
        <v>0.33991336</v>
      </c>
      <c r="J144" s="41">
        <v>0.69458242000000003</v>
      </c>
      <c r="K144" s="41">
        <v>0</v>
      </c>
      <c r="L144" s="41">
        <v>0.69458242000000003</v>
      </c>
      <c r="M144" s="41">
        <v>0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1053.44977763</v>
      </c>
      <c r="C145" s="41">
        <f t="shared" ref="C145" si="235">G145+K145</f>
        <v>318.34957735</v>
      </c>
      <c r="D145" s="41">
        <f t="shared" ref="D145" si="236">H145+L145</f>
        <v>734.74009289000003</v>
      </c>
      <c r="E145" s="41">
        <f t="shared" ref="E145" si="237">I145+M145</f>
        <v>0.36010739000000003</v>
      </c>
      <c r="F145" s="41">
        <v>1052.7550498200001</v>
      </c>
      <c r="G145" s="41">
        <v>318.34957735</v>
      </c>
      <c r="H145" s="41">
        <v>734.04536508000001</v>
      </c>
      <c r="I145" s="41">
        <v>0.36010739000000003</v>
      </c>
      <c r="J145" s="41">
        <v>0.69472780999999995</v>
      </c>
      <c r="K145" s="41">
        <v>0</v>
      </c>
      <c r="L145" s="41">
        <v>0.69472780999999995</v>
      </c>
      <c r="M145" s="41">
        <v>0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1026.2205735</v>
      </c>
      <c r="C146" s="41">
        <f t="shared" ref="C146" si="238">G146+K146</f>
        <v>290.08540141999998</v>
      </c>
      <c r="D146" s="41">
        <f t="shared" ref="D146" si="239">H146+L146</f>
        <v>735.78873491000002</v>
      </c>
      <c r="E146" s="41">
        <f t="shared" ref="E146" si="240">I146+M146</f>
        <v>0.34643717000000002</v>
      </c>
      <c r="F146" s="41">
        <v>1025.52589425</v>
      </c>
      <c r="G146" s="41">
        <v>290.08540141999998</v>
      </c>
      <c r="H146" s="41">
        <v>735.09405565999998</v>
      </c>
      <c r="I146" s="41">
        <v>0.34643717000000002</v>
      </c>
      <c r="J146" s="41">
        <v>0.69467924999999997</v>
      </c>
      <c r="K146" s="41">
        <v>0</v>
      </c>
      <c r="L146" s="41">
        <v>0.69467924999999997</v>
      </c>
      <c r="M146" s="41">
        <v>0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964.23080324</v>
      </c>
      <c r="C147" s="41">
        <f t="shared" ref="C147" si="241">G147+K147</f>
        <v>254.08287761</v>
      </c>
      <c r="D147" s="41">
        <f t="shared" ref="D147" si="242">H147+L147</f>
        <v>709.79697084999998</v>
      </c>
      <c r="E147" s="41">
        <f t="shared" ref="E147" si="243">I147+M147</f>
        <v>0.35095478000000002</v>
      </c>
      <c r="F147" s="41">
        <v>963.53607542999998</v>
      </c>
      <c r="G147" s="41">
        <v>254.08287761</v>
      </c>
      <c r="H147" s="41">
        <v>709.10224303999996</v>
      </c>
      <c r="I147" s="41">
        <v>0.35095478000000002</v>
      </c>
      <c r="J147" s="41">
        <v>0.69472780999999995</v>
      </c>
      <c r="K147" s="41">
        <v>0</v>
      </c>
      <c r="L147" s="41">
        <v>0.69472780999999995</v>
      </c>
      <c r="M147" s="41">
        <v>0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949.05654325</v>
      </c>
      <c r="C148" s="41">
        <f t="shared" ref="C148" si="244">G148+K148</f>
        <v>240.16619890999999</v>
      </c>
      <c r="D148" s="41">
        <f t="shared" ref="D148" si="245">H148+L148</f>
        <v>708.08372070000007</v>
      </c>
      <c r="E148" s="41">
        <f t="shared" ref="E148" si="246">I148+M148</f>
        <v>0.80662363999999998</v>
      </c>
      <c r="F148" s="41">
        <v>948.36186399999997</v>
      </c>
      <c r="G148" s="41">
        <v>240.16619890999999</v>
      </c>
      <c r="H148" s="41">
        <v>707.38904145000004</v>
      </c>
      <c r="I148" s="41">
        <v>0.80662363999999998</v>
      </c>
      <c r="J148" s="41">
        <v>0.69467924999999997</v>
      </c>
      <c r="K148" s="41">
        <v>0</v>
      </c>
      <c r="L148" s="41">
        <v>0.69467924999999997</v>
      </c>
      <c r="M148" s="41">
        <v>0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919.64277117999995</v>
      </c>
      <c r="C149" s="41">
        <f t="shared" ref="C149" si="247">G149+K149</f>
        <v>207.73159454</v>
      </c>
      <c r="D149" s="41">
        <f t="shared" ref="D149" si="248">H149+L149</f>
        <v>705.02028869999992</v>
      </c>
      <c r="E149" s="41">
        <f t="shared" ref="E149" si="249">I149+M149</f>
        <v>6.8908879399999998</v>
      </c>
      <c r="F149" s="41">
        <v>918.77436201</v>
      </c>
      <c r="G149" s="41">
        <v>207.73159454</v>
      </c>
      <c r="H149" s="41">
        <v>704.15187952999997</v>
      </c>
      <c r="I149" s="41">
        <v>6.8908879399999998</v>
      </c>
      <c r="J149" s="41">
        <v>0.86840916999999995</v>
      </c>
      <c r="K149" s="41">
        <v>0</v>
      </c>
      <c r="L149" s="41">
        <v>0.86840916999999995</v>
      </c>
      <c r="M149" s="41">
        <v>0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829.16991228999996</v>
      </c>
      <c r="C150" s="41">
        <f t="shared" ref="C150" si="250">G150+K150</f>
        <v>166.23754769999999</v>
      </c>
      <c r="D150" s="41">
        <f t="shared" ref="D150" si="251">H150+L150</f>
        <v>652.14982013999997</v>
      </c>
      <c r="E150" s="41">
        <f t="shared" ref="E150" si="252">I150+M150</f>
        <v>10.78254445</v>
      </c>
      <c r="F150" s="41">
        <v>829.16991228999996</v>
      </c>
      <c r="G150" s="41">
        <v>166.23754769999999</v>
      </c>
      <c r="H150" s="41">
        <v>652.14982013999997</v>
      </c>
      <c r="I150" s="41">
        <v>10.78254445</v>
      </c>
      <c r="J150" s="41">
        <v>0</v>
      </c>
      <c r="K150" s="41">
        <v>0</v>
      </c>
      <c r="L150" s="41">
        <v>0</v>
      </c>
      <c r="M150" s="41">
        <v>0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825.10604794999995</v>
      </c>
      <c r="C151" s="41">
        <f t="shared" ref="C151" si="253">G151+K151</f>
        <v>160.78589047</v>
      </c>
      <c r="D151" s="41">
        <f t="shared" ref="D151" si="254">H151+L151</f>
        <v>649.88801636999995</v>
      </c>
      <c r="E151" s="41">
        <f t="shared" ref="E151" si="255">I151+M151</f>
        <v>14.43214111</v>
      </c>
      <c r="F151" s="41">
        <v>825.10604794999995</v>
      </c>
      <c r="G151" s="41">
        <v>160.78589047</v>
      </c>
      <c r="H151" s="41">
        <v>649.88801636999995</v>
      </c>
      <c r="I151" s="41">
        <v>14.43214111</v>
      </c>
      <c r="J151" s="41">
        <v>0</v>
      </c>
      <c r="K151" s="41">
        <v>0</v>
      </c>
      <c r="L151" s="41">
        <v>0</v>
      </c>
      <c r="M151" s="41">
        <v>0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793.72813600999996</v>
      </c>
      <c r="C152" s="41">
        <f t="shared" ref="C152" si="256">G152+K152</f>
        <v>139.12787721999999</v>
      </c>
      <c r="D152" s="41">
        <f t="shared" ref="D152" si="257">H152+L152</f>
        <v>638.47189046000005</v>
      </c>
      <c r="E152" s="41">
        <f t="shared" ref="E152" si="258">I152+M152</f>
        <v>16.128368330000001</v>
      </c>
      <c r="F152" s="41">
        <v>793.72813600999996</v>
      </c>
      <c r="G152" s="41">
        <v>139.12787721999999</v>
      </c>
      <c r="H152" s="41">
        <v>638.47189046000005</v>
      </c>
      <c r="I152" s="41">
        <v>16.128368330000001</v>
      </c>
      <c r="J152" s="41">
        <v>0</v>
      </c>
      <c r="K152" s="41">
        <v>0</v>
      </c>
      <c r="L152" s="41">
        <v>0</v>
      </c>
      <c r="M152" s="41">
        <v>0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772.45725016999995</v>
      </c>
      <c r="C153" s="41">
        <f t="shared" ref="C153" si="259">G153+K153</f>
        <v>135.77609050999999</v>
      </c>
      <c r="D153" s="41">
        <f t="shared" ref="D153" si="260">H153+L153</f>
        <v>616.04240745000004</v>
      </c>
      <c r="E153" s="41">
        <f t="shared" ref="E153" si="261">I153+M153</f>
        <v>20.63875221</v>
      </c>
      <c r="F153" s="41">
        <v>772.45725016999995</v>
      </c>
      <c r="G153" s="41">
        <v>135.77609050999999</v>
      </c>
      <c r="H153" s="41">
        <v>616.04240745000004</v>
      </c>
      <c r="I153" s="41">
        <v>20.63875221</v>
      </c>
      <c r="J153" s="41">
        <v>0</v>
      </c>
      <c r="K153" s="41">
        <v>0</v>
      </c>
      <c r="L153" s="41">
        <v>0</v>
      </c>
      <c r="M153" s="41">
        <v>0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769.50715433000005</v>
      </c>
      <c r="C154" s="41">
        <f t="shared" ref="C154" si="262">G154+K154</f>
        <v>143.89529587999999</v>
      </c>
      <c r="D154" s="41">
        <f t="shared" ref="D154" si="263">H154+L154</f>
        <v>604.75015959999996</v>
      </c>
      <c r="E154" s="41">
        <f t="shared" ref="E154" si="264">I154+M154</f>
        <v>20.86169885</v>
      </c>
      <c r="F154" s="41">
        <v>769.50715433000005</v>
      </c>
      <c r="G154" s="41">
        <v>143.89529587999999</v>
      </c>
      <c r="H154" s="41">
        <v>604.75015959999996</v>
      </c>
      <c r="I154" s="41">
        <v>20.86169885</v>
      </c>
      <c r="J154" s="41">
        <v>0</v>
      </c>
      <c r="K154" s="41">
        <v>0</v>
      </c>
      <c r="L154" s="41">
        <v>0</v>
      </c>
      <c r="M154" s="41">
        <v>0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764.09257030000003</v>
      </c>
      <c r="C155" s="41">
        <f t="shared" ref="C155" si="265">G155+K155</f>
        <v>143.37173329000001</v>
      </c>
      <c r="D155" s="41">
        <f t="shared" ref="D155" si="266">H155+L155</f>
        <v>600.19501859000002</v>
      </c>
      <c r="E155" s="41">
        <f t="shared" ref="E155" si="267">I155+M155</f>
        <v>20.52581842</v>
      </c>
      <c r="F155" s="41">
        <v>764.09257030000003</v>
      </c>
      <c r="G155" s="41">
        <v>143.37173329000001</v>
      </c>
      <c r="H155" s="41">
        <v>600.19501859000002</v>
      </c>
      <c r="I155" s="41">
        <v>20.52581842</v>
      </c>
      <c r="J155" s="41">
        <v>0</v>
      </c>
      <c r="K155" s="41">
        <v>0</v>
      </c>
      <c r="L155" s="41">
        <v>0</v>
      </c>
      <c r="M155" s="41">
        <v>0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754.27407704999996</v>
      </c>
      <c r="C156" s="41">
        <f t="shared" ref="C156" si="268">G156+K156</f>
        <v>152.03306663000001</v>
      </c>
      <c r="D156" s="41">
        <f t="shared" ref="D156" si="269">H156+L156</f>
        <v>582.30258250999998</v>
      </c>
      <c r="E156" s="41">
        <f t="shared" ref="E156" si="270">I156+M156</f>
        <v>19.938427910000001</v>
      </c>
      <c r="F156" s="41">
        <v>754.27407704999996</v>
      </c>
      <c r="G156" s="41">
        <v>152.03306663000001</v>
      </c>
      <c r="H156" s="41">
        <v>582.30258250999998</v>
      </c>
      <c r="I156" s="41">
        <v>19.938427910000001</v>
      </c>
      <c r="J156" s="41">
        <v>0</v>
      </c>
      <c r="K156" s="41">
        <v>0</v>
      </c>
      <c r="L156" s="41">
        <v>0</v>
      </c>
      <c r="M156" s="41">
        <v>0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745.33924978000005</v>
      </c>
      <c r="C157" s="41">
        <f t="shared" ref="C157" si="271">G157+K157</f>
        <v>155.29161298</v>
      </c>
      <c r="D157" s="41">
        <f t="shared" ref="D157" si="272">H157+L157</f>
        <v>569.33485801999996</v>
      </c>
      <c r="E157" s="41">
        <f t="shared" ref="E157" si="273">I157+M157</f>
        <v>20.712778780000001</v>
      </c>
      <c r="F157" s="41">
        <v>745.33924978000005</v>
      </c>
      <c r="G157" s="41">
        <v>155.29161298</v>
      </c>
      <c r="H157" s="41">
        <v>569.33485801999996</v>
      </c>
      <c r="I157" s="41">
        <v>20.712778780000001</v>
      </c>
      <c r="J157" s="41">
        <v>0</v>
      </c>
      <c r="K157" s="41">
        <v>0</v>
      </c>
      <c r="L157" s="41">
        <v>0</v>
      </c>
      <c r="M157" s="41">
        <v>0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745.21995902000003</v>
      </c>
      <c r="C158" s="41">
        <f t="shared" ref="C158" si="274">G158+K158</f>
        <v>153.20767244999999</v>
      </c>
      <c r="D158" s="41">
        <f t="shared" ref="D158" si="275">H158+L158</f>
        <v>571.34318030999998</v>
      </c>
      <c r="E158" s="41">
        <f t="shared" ref="E158" si="276">I158+M158</f>
        <v>20.66910626</v>
      </c>
      <c r="F158" s="41">
        <v>745.21995902000003</v>
      </c>
      <c r="G158" s="41">
        <v>153.20767244999999</v>
      </c>
      <c r="H158" s="41">
        <v>571.34318030999998</v>
      </c>
      <c r="I158" s="41">
        <v>20.66910626</v>
      </c>
      <c r="J158" s="41">
        <v>0</v>
      </c>
      <c r="K158" s="41">
        <v>0</v>
      </c>
      <c r="L158" s="41">
        <v>0</v>
      </c>
      <c r="M158" s="41">
        <v>0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733.65724167999997</v>
      </c>
      <c r="C159" s="41">
        <f t="shared" ref="C159" si="277">G159+K159</f>
        <v>149.76268709999999</v>
      </c>
      <c r="D159" s="41">
        <f t="shared" ref="D159" si="278">H159+L159</f>
        <v>563.64401186999999</v>
      </c>
      <c r="E159" s="41">
        <f t="shared" ref="E159" si="279">I159+M159</f>
        <v>20.250542710000001</v>
      </c>
      <c r="F159" s="41">
        <v>733.65724167999997</v>
      </c>
      <c r="G159" s="41">
        <v>149.76268709999999</v>
      </c>
      <c r="H159" s="41">
        <v>563.64401186999999</v>
      </c>
      <c r="I159" s="41">
        <v>20.250542710000001</v>
      </c>
      <c r="J159" s="41">
        <v>0</v>
      </c>
      <c r="K159" s="41">
        <v>0</v>
      </c>
      <c r="L159" s="41">
        <v>0</v>
      </c>
      <c r="M159" s="41">
        <v>0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720.86307968999995</v>
      </c>
      <c r="C160" s="41">
        <f t="shared" ref="C160" si="280">G160+K160</f>
        <v>149.04441738</v>
      </c>
      <c r="D160" s="41">
        <f t="shared" ref="D160" si="281">H160+L160</f>
        <v>551.46797531000004</v>
      </c>
      <c r="E160" s="41">
        <f t="shared" ref="E160" si="282">I160+M160</f>
        <v>20.350687000000001</v>
      </c>
      <c r="F160" s="41">
        <v>720.86307968999995</v>
      </c>
      <c r="G160" s="41">
        <v>149.04441738</v>
      </c>
      <c r="H160" s="41">
        <v>551.46797531000004</v>
      </c>
      <c r="I160" s="41">
        <v>20.350687000000001</v>
      </c>
      <c r="J160" s="41">
        <v>0</v>
      </c>
      <c r="K160" s="41">
        <v>0</v>
      </c>
      <c r="L160" s="41">
        <v>0</v>
      </c>
      <c r="M160" s="41">
        <v>0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726.69537124999999</v>
      </c>
      <c r="C161" s="41">
        <f t="shared" ref="C161" si="283">G161+K161</f>
        <v>152.93409269</v>
      </c>
      <c r="D161" s="41">
        <f t="shared" ref="D161" si="284">H161+L161</f>
        <v>553.30846978</v>
      </c>
      <c r="E161" s="41">
        <f t="shared" ref="E161" si="285">I161+M161</f>
        <v>20.452808780000002</v>
      </c>
      <c r="F161" s="41">
        <v>726.69537124999999</v>
      </c>
      <c r="G161" s="41">
        <v>152.93409269</v>
      </c>
      <c r="H161" s="41">
        <v>553.30846978</v>
      </c>
      <c r="I161" s="41">
        <v>20.452808780000002</v>
      </c>
      <c r="J161" s="41">
        <v>0</v>
      </c>
      <c r="K161" s="41">
        <v>0</v>
      </c>
      <c r="L161" s="41">
        <v>0</v>
      </c>
      <c r="M161" s="41">
        <v>0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721.49324023999998</v>
      </c>
      <c r="C162" s="41">
        <f t="shared" ref="C162" si="286">G162+K162</f>
        <v>147.53677117000001</v>
      </c>
      <c r="D162" s="41">
        <f t="shared" ref="D162" si="287">H162+L162</f>
        <v>553.44124476000002</v>
      </c>
      <c r="E162" s="41">
        <f t="shared" ref="E162" si="288">I162+M162</f>
        <v>20.515224310000001</v>
      </c>
      <c r="F162" s="41">
        <v>721.49324023999998</v>
      </c>
      <c r="G162" s="41">
        <v>147.53677117000001</v>
      </c>
      <c r="H162" s="41">
        <v>553.44124476000002</v>
      </c>
      <c r="I162" s="41">
        <v>20.515224310000001</v>
      </c>
      <c r="J162" s="41">
        <v>0</v>
      </c>
      <c r="K162" s="41">
        <v>0</v>
      </c>
      <c r="L162" s="41">
        <v>0</v>
      </c>
      <c r="M162" s="41">
        <v>0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722.70642687999998</v>
      </c>
      <c r="C163" s="41">
        <f t="shared" ref="C163" si="289">G163+K163</f>
        <v>145.86557587999999</v>
      </c>
      <c r="D163" s="41">
        <f t="shared" ref="D163" si="290">H163+L163</f>
        <v>556.26926433999995</v>
      </c>
      <c r="E163" s="41">
        <f t="shared" ref="E163" si="291">I163+M163</f>
        <v>20.571586660000001</v>
      </c>
      <c r="F163" s="41">
        <v>722.70642687999998</v>
      </c>
      <c r="G163" s="41">
        <v>145.86557587999999</v>
      </c>
      <c r="H163" s="41">
        <v>556.26926433999995</v>
      </c>
      <c r="I163" s="41">
        <v>20.571586660000001</v>
      </c>
      <c r="J163" s="41">
        <v>0</v>
      </c>
      <c r="K163" s="41">
        <v>0</v>
      </c>
      <c r="L163" s="41">
        <v>0</v>
      </c>
      <c r="M163" s="41">
        <v>0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725.73028922000003</v>
      </c>
      <c r="C164" s="41">
        <f t="shared" ref="C164" si="292">G164+K164</f>
        <v>147.01298262</v>
      </c>
      <c r="D164" s="41">
        <f t="shared" ref="D164" si="293">H164+L164</f>
        <v>558.24482436000005</v>
      </c>
      <c r="E164" s="41">
        <f t="shared" ref="E164" si="294">I164+M164</f>
        <v>20.472482240000001</v>
      </c>
      <c r="F164" s="41">
        <v>725.73028922000003</v>
      </c>
      <c r="G164" s="41">
        <v>147.01298262</v>
      </c>
      <c r="H164" s="41">
        <v>558.24482436000005</v>
      </c>
      <c r="I164" s="41">
        <v>20.472482240000001</v>
      </c>
      <c r="J164" s="41">
        <v>0</v>
      </c>
      <c r="K164" s="41">
        <v>0</v>
      </c>
      <c r="L164" s="41">
        <v>0</v>
      </c>
      <c r="M164" s="41">
        <v>0</v>
      </c>
      <c r="N164" s="41"/>
      <c r="O164" s="41"/>
      <c r="P164" s="41"/>
      <c r="Q164" s="41"/>
    </row>
    <row r="165" spans="1:17" collapsed="1">
      <c r="A165" s="8">
        <v>45231</v>
      </c>
      <c r="B165" s="41">
        <v>723.96912631999999</v>
      </c>
      <c r="C165" s="41">
        <f t="shared" ref="C165" si="295">G165+K165</f>
        <v>143.81094507</v>
      </c>
      <c r="D165" s="41">
        <f t="shared" ref="D165" si="296">H165+L165</f>
        <v>559.75733683999999</v>
      </c>
      <c r="E165" s="41">
        <f t="shared" ref="E165" si="297">I165+M165</f>
        <v>20.400844410000001</v>
      </c>
      <c r="F165" s="41">
        <v>723.96912631999999</v>
      </c>
      <c r="G165" s="41">
        <v>143.81094507</v>
      </c>
      <c r="H165" s="41">
        <v>559.75733683999999</v>
      </c>
      <c r="I165" s="41">
        <v>20.400844410000001</v>
      </c>
      <c r="J165" s="41">
        <v>0</v>
      </c>
      <c r="K165" s="41">
        <v>0</v>
      </c>
      <c r="L165" s="41">
        <v>0</v>
      </c>
      <c r="M165" s="41">
        <v>0</v>
      </c>
      <c r="N165" s="41"/>
      <c r="O165" s="41"/>
      <c r="P165" s="41"/>
      <c r="Q165" s="41"/>
    </row>
    <row r="166" spans="1:17">
      <c r="A166" s="8">
        <v>45261</v>
      </c>
      <c r="B166" s="41">
        <v>705.71154153999998</v>
      </c>
      <c r="C166" s="41">
        <f t="shared" ref="C166" si="298">G166+K166</f>
        <v>139.04610855000001</v>
      </c>
      <c r="D166" s="41">
        <f t="shared" ref="D166" si="299">H166+L166</f>
        <v>546.16469063</v>
      </c>
      <c r="E166" s="41">
        <f t="shared" ref="E166" si="300">I166+M166</f>
        <v>20.50074236</v>
      </c>
      <c r="F166" s="41">
        <v>705.71154153999998</v>
      </c>
      <c r="G166" s="41">
        <v>139.04610855000001</v>
      </c>
      <c r="H166" s="41">
        <v>546.16469063</v>
      </c>
      <c r="I166" s="41">
        <v>20.50074236</v>
      </c>
      <c r="J166" s="41">
        <v>0</v>
      </c>
      <c r="K166" s="41">
        <v>0</v>
      </c>
      <c r="L166" s="41">
        <v>0</v>
      </c>
      <c r="M166" s="41">
        <v>0</v>
      </c>
      <c r="N166" s="41"/>
      <c r="O166" s="41"/>
      <c r="P166" s="41"/>
      <c r="Q166" s="41"/>
    </row>
    <row r="167" spans="1:17">
      <c r="A167" s="8">
        <v>45292</v>
      </c>
      <c r="B167" s="41">
        <v>680.88213498000005</v>
      </c>
      <c r="C167" s="41">
        <f t="shared" ref="C167" si="301">G167+K167</f>
        <v>134.85731326000001</v>
      </c>
      <c r="D167" s="41">
        <f t="shared" ref="D167" si="302">H167+L167</f>
        <v>525.49794842999995</v>
      </c>
      <c r="E167" s="41">
        <f t="shared" ref="E167" si="303">I167+M167</f>
        <v>20.526873290000001</v>
      </c>
      <c r="F167" s="41">
        <v>680.88213498000005</v>
      </c>
      <c r="G167" s="41">
        <v>134.85731326000001</v>
      </c>
      <c r="H167" s="41">
        <v>525.49794842999995</v>
      </c>
      <c r="I167" s="41">
        <v>20.526873290000001</v>
      </c>
      <c r="J167" s="41">
        <v>0</v>
      </c>
      <c r="K167" s="41">
        <v>0</v>
      </c>
      <c r="L167" s="41">
        <v>0</v>
      </c>
      <c r="M167" s="41">
        <v>0</v>
      </c>
      <c r="N167" s="41"/>
      <c r="O167" s="41"/>
      <c r="P167" s="41"/>
      <c r="Q167" s="41"/>
    </row>
    <row r="168" spans="1:17">
      <c r="A168" s="8">
        <v>45323</v>
      </c>
      <c r="B168" s="41">
        <v>677.71236266999995</v>
      </c>
      <c r="C168" s="41">
        <f t="shared" ref="C168" si="304">G168+K168</f>
        <v>143.14141946000001</v>
      </c>
      <c r="D168" s="41">
        <f t="shared" ref="D168" si="305">H168+L168</f>
        <v>514.27366939000001</v>
      </c>
      <c r="E168" s="41">
        <f t="shared" ref="E168" si="306">I168+M168</f>
        <v>20.297273820000001</v>
      </c>
      <c r="F168" s="41">
        <v>677.71236266999995</v>
      </c>
      <c r="G168" s="41">
        <v>143.14141946000001</v>
      </c>
      <c r="H168" s="41">
        <v>514.27366939000001</v>
      </c>
      <c r="I168" s="41">
        <v>20.297273820000001</v>
      </c>
      <c r="J168" s="41">
        <v>0</v>
      </c>
      <c r="K168" s="41">
        <v>0</v>
      </c>
      <c r="L168" s="41">
        <v>0</v>
      </c>
      <c r="M168" s="41">
        <v>0</v>
      </c>
      <c r="N168" s="41"/>
      <c r="O168" s="41"/>
      <c r="P168" s="41"/>
      <c r="Q168" s="41"/>
    </row>
    <row r="169" spans="1:17">
      <c r="A169" s="8">
        <v>45352</v>
      </c>
      <c r="B169" s="41">
        <v>676.63513120000005</v>
      </c>
      <c r="C169" s="41">
        <f t="shared" ref="C169" si="307">G169+K169</f>
        <v>142.63736632999999</v>
      </c>
      <c r="D169" s="41">
        <f t="shared" ref="D169" si="308">H169+L169</f>
        <v>514.04497032999996</v>
      </c>
      <c r="E169" s="41">
        <f t="shared" ref="E169" si="309">I169+M169</f>
        <v>19.952794539999999</v>
      </c>
      <c r="F169" s="41">
        <v>676.63513120000005</v>
      </c>
      <c r="G169" s="41">
        <v>142.63736632999999</v>
      </c>
      <c r="H169" s="41">
        <v>514.04497032999996</v>
      </c>
      <c r="I169" s="41">
        <v>19.952794539999999</v>
      </c>
      <c r="J169" s="41">
        <v>0</v>
      </c>
      <c r="K169" s="41">
        <v>0</v>
      </c>
      <c r="L169" s="41">
        <v>0</v>
      </c>
      <c r="M169" s="41">
        <v>0</v>
      </c>
      <c r="N169" s="41"/>
      <c r="O169" s="41"/>
      <c r="P169" s="41"/>
      <c r="Q169" s="41"/>
    </row>
    <row r="170" spans="1:17">
      <c r="A170" s="8">
        <v>45383</v>
      </c>
      <c r="B170" s="41">
        <v>659.61925986000006</v>
      </c>
      <c r="C170" s="41">
        <f t="shared" ref="C170" si="310">G170+K170</f>
        <v>144.45197723999999</v>
      </c>
      <c r="D170" s="41">
        <f t="shared" ref="D170" si="311">H170+L170</f>
        <v>495.35718256000001</v>
      </c>
      <c r="E170" s="41">
        <f t="shared" ref="E170" si="312">I170+M170</f>
        <v>19.81010006</v>
      </c>
      <c r="F170" s="41">
        <v>659.61925986000006</v>
      </c>
      <c r="G170" s="41">
        <v>144.45197723999999</v>
      </c>
      <c r="H170" s="41">
        <v>495.35718256000001</v>
      </c>
      <c r="I170" s="41">
        <v>19.81010006</v>
      </c>
      <c r="J170" s="41">
        <v>0</v>
      </c>
      <c r="K170" s="41">
        <v>0</v>
      </c>
      <c r="L170" s="41">
        <v>0</v>
      </c>
      <c r="M170" s="41">
        <v>0</v>
      </c>
      <c r="N170" s="41"/>
      <c r="O170" s="41"/>
      <c r="P170" s="41"/>
      <c r="Q170" s="41"/>
    </row>
    <row r="171" spans="1:17">
      <c r="A171" s="8">
        <v>45413</v>
      </c>
      <c r="B171" s="41">
        <v>653.58518073000005</v>
      </c>
      <c r="C171" s="41">
        <f t="shared" ref="C171" si="313">G171+K171</f>
        <v>148.74310788</v>
      </c>
      <c r="D171" s="41">
        <f t="shared" ref="D171" si="314">H171+L171</f>
        <v>484.55801499</v>
      </c>
      <c r="E171" s="41">
        <f t="shared" ref="E171" si="315">I171+M171</f>
        <v>20.284057860000001</v>
      </c>
      <c r="F171" s="41">
        <v>653.58518073000005</v>
      </c>
      <c r="G171" s="41">
        <v>148.74310788</v>
      </c>
      <c r="H171" s="41">
        <v>484.55801499</v>
      </c>
      <c r="I171" s="41">
        <v>20.284057860000001</v>
      </c>
      <c r="J171" s="41">
        <v>0</v>
      </c>
      <c r="K171" s="41">
        <v>0</v>
      </c>
      <c r="L171" s="41">
        <v>0</v>
      </c>
      <c r="M171" s="41">
        <v>0</v>
      </c>
      <c r="N171" s="41"/>
      <c r="O171" s="41"/>
      <c r="P171" s="41"/>
      <c r="Q171" s="41"/>
    </row>
    <row r="172" spans="1:17">
      <c r="A172" s="8">
        <v>45444</v>
      </c>
      <c r="B172" s="41">
        <v>630.27844472000004</v>
      </c>
      <c r="C172" s="41">
        <f t="shared" ref="C172" si="316">G172+K172</f>
        <v>118.4813487</v>
      </c>
      <c r="D172" s="41">
        <f t="shared" ref="D172" si="317">H172+L172</f>
        <v>491.38938528</v>
      </c>
      <c r="E172" s="41">
        <f t="shared" ref="E172" si="318">I172+M172</f>
        <v>20.407710739999999</v>
      </c>
      <c r="F172" s="41">
        <v>630.27844472000004</v>
      </c>
      <c r="G172" s="41">
        <v>118.4813487</v>
      </c>
      <c r="H172" s="41">
        <v>491.38938528</v>
      </c>
      <c r="I172" s="41">
        <v>20.407710739999999</v>
      </c>
      <c r="J172" s="41">
        <v>0</v>
      </c>
      <c r="K172" s="41">
        <v>0</v>
      </c>
      <c r="L172" s="41">
        <v>0</v>
      </c>
      <c r="M172" s="41">
        <v>0</v>
      </c>
      <c r="N172" s="41"/>
      <c r="O172" s="41"/>
      <c r="P172" s="41"/>
      <c r="Q172" s="41"/>
    </row>
    <row r="173" spans="1:17">
      <c r="A173" s="8">
        <v>45474</v>
      </c>
      <c r="B173" s="41">
        <v>627.21512942000004</v>
      </c>
      <c r="C173" s="41">
        <f t="shared" ref="C173" si="319">G173+K173</f>
        <v>113.1678234</v>
      </c>
      <c r="D173" s="41">
        <f t="shared" ref="D173" si="320">H173+L173</f>
        <v>493.70532499000001</v>
      </c>
      <c r="E173" s="41">
        <f t="shared" ref="E173" si="321">I173+M173</f>
        <v>20.341981029999999</v>
      </c>
      <c r="F173" s="41">
        <v>627.21512942000004</v>
      </c>
      <c r="G173" s="41">
        <v>113.1678234</v>
      </c>
      <c r="H173" s="41">
        <v>493.70532499000001</v>
      </c>
      <c r="I173" s="41">
        <v>20.341981029999999</v>
      </c>
      <c r="J173" s="41">
        <v>0</v>
      </c>
      <c r="K173" s="41">
        <v>0</v>
      </c>
      <c r="L173" s="41">
        <v>0</v>
      </c>
      <c r="M173" s="41">
        <v>0</v>
      </c>
      <c r="N173" s="41"/>
      <c r="O173" s="41"/>
      <c r="P173" s="41"/>
      <c r="Q173" s="41"/>
    </row>
    <row r="174" spans="1:17">
      <c r="A174" s="8">
        <v>45505</v>
      </c>
      <c r="B174" s="41">
        <v>629.54901010000003</v>
      </c>
      <c r="C174" s="41">
        <f t="shared" ref="C174" si="322">G174+K174</f>
        <v>113.04783233000001</v>
      </c>
      <c r="D174" s="41">
        <f t="shared" ref="D174" si="323">H174+L174</f>
        <v>496.40170132999998</v>
      </c>
      <c r="E174" s="41">
        <f t="shared" ref="E174" si="324">I174+M174</f>
        <v>20.09947644</v>
      </c>
      <c r="F174" s="41">
        <v>629.54901010000003</v>
      </c>
      <c r="G174" s="41">
        <v>113.04783233000001</v>
      </c>
      <c r="H174" s="41">
        <v>496.40170132999998</v>
      </c>
      <c r="I174" s="41">
        <v>20.09947644</v>
      </c>
      <c r="J174" s="41">
        <v>0</v>
      </c>
      <c r="K174" s="41">
        <v>0</v>
      </c>
      <c r="L174" s="41">
        <v>0</v>
      </c>
      <c r="M174" s="41">
        <v>0</v>
      </c>
      <c r="N174" s="41"/>
      <c r="O174" s="41"/>
      <c r="P174" s="41"/>
      <c r="Q174" s="41"/>
    </row>
    <row r="175" spans="1:17">
      <c r="A175" s="8">
        <v>45536</v>
      </c>
      <c r="B175" s="41">
        <v>629.55134625999995</v>
      </c>
      <c r="C175" s="41">
        <f t="shared" ref="C175" si="325">G175+K175</f>
        <v>105.60390713</v>
      </c>
      <c r="D175" s="41">
        <f t="shared" ref="D175" si="326">H175+L175</f>
        <v>503.72622498999999</v>
      </c>
      <c r="E175" s="41">
        <f t="shared" ref="E175" si="327">I175+M175</f>
        <v>20.221214140000001</v>
      </c>
      <c r="F175" s="41">
        <v>629.55134625999995</v>
      </c>
      <c r="G175" s="41">
        <v>105.60390713</v>
      </c>
      <c r="H175" s="41">
        <v>503.72622498999999</v>
      </c>
      <c r="I175" s="41">
        <v>20.221214140000001</v>
      </c>
      <c r="J175" s="41">
        <v>0</v>
      </c>
      <c r="K175" s="41">
        <v>0</v>
      </c>
      <c r="L175" s="41">
        <v>0</v>
      </c>
      <c r="M175" s="41">
        <v>0</v>
      </c>
      <c r="N175" s="41"/>
      <c r="O175" s="41"/>
      <c r="P175" s="41"/>
      <c r="Q175" s="41"/>
    </row>
    <row r="176" spans="1:17">
      <c r="A176" s="8">
        <v>45566</v>
      </c>
      <c r="B176" s="41">
        <v>629.42146194999998</v>
      </c>
      <c r="C176" s="41">
        <f t="shared" ref="C176" si="328">G176+K176</f>
        <v>113.78442029</v>
      </c>
      <c r="D176" s="41">
        <f t="shared" ref="D176" si="329">H176+L176</f>
        <v>495.47801242000003</v>
      </c>
      <c r="E176" s="41">
        <f t="shared" ref="E176" si="330">I176+M176</f>
        <v>20.159029239999999</v>
      </c>
      <c r="F176" s="41">
        <v>629.42146194999998</v>
      </c>
      <c r="G176" s="41">
        <v>113.78442029</v>
      </c>
      <c r="H176" s="41">
        <v>495.47801242000003</v>
      </c>
      <c r="I176" s="41">
        <v>20.159029239999999</v>
      </c>
      <c r="J176" s="41">
        <v>0</v>
      </c>
      <c r="K176" s="41">
        <v>0</v>
      </c>
      <c r="L176" s="41">
        <v>0</v>
      </c>
      <c r="M176" s="41">
        <v>0</v>
      </c>
      <c r="N176" s="41"/>
      <c r="O176" s="41"/>
      <c r="P176" s="41"/>
      <c r="Q176" s="41"/>
    </row>
    <row r="177" spans="1:17">
      <c r="A177" s="8">
        <v>45597</v>
      </c>
      <c r="B177" s="41">
        <v>632.86463657000002</v>
      </c>
      <c r="C177" s="41">
        <f t="shared" ref="C177" si="331">G177+K177</f>
        <v>105.69483751999999</v>
      </c>
      <c r="D177" s="41">
        <f t="shared" ref="D177" si="332">H177+L177</f>
        <v>507.01349972999998</v>
      </c>
      <c r="E177" s="41">
        <f t="shared" ref="E177" si="333">I177+M177</f>
        <v>20.156299319999999</v>
      </c>
      <c r="F177" s="41">
        <v>632.86463657000002</v>
      </c>
      <c r="G177" s="41">
        <v>105.69483751999999</v>
      </c>
      <c r="H177" s="41">
        <v>507.01349972999998</v>
      </c>
      <c r="I177" s="41">
        <v>20.156299319999999</v>
      </c>
      <c r="J177" s="41">
        <v>0</v>
      </c>
      <c r="K177" s="41">
        <v>0</v>
      </c>
      <c r="L177" s="41">
        <v>0</v>
      </c>
      <c r="M177" s="41">
        <v>0</v>
      </c>
      <c r="N177" s="41"/>
      <c r="O177" s="41"/>
      <c r="P177" s="41"/>
      <c r="Q177" s="41"/>
    </row>
  </sheetData>
  <mergeCells count="8">
    <mergeCell ref="A3:M3"/>
    <mergeCell ref="A6:A8"/>
    <mergeCell ref="F7:I7"/>
    <mergeCell ref="J7:M7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8" t="s">
        <v>129</v>
      </c>
      <c r="B4" s="179"/>
      <c r="C4" s="179"/>
    </row>
    <row r="5" spans="1:17" ht="12.75" customHeight="1">
      <c r="A5" s="12" t="s">
        <v>230</v>
      </c>
    </row>
    <row r="6" spans="1:17" s="19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9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t="12.75" hidden="1" customHeight="1" outlineLevel="1">
      <c r="A11" s="8">
        <v>40544</v>
      </c>
      <c r="B11" s="41">
        <v>4074.4581775800002</v>
      </c>
      <c r="C11" s="41">
        <f>G11+K11</f>
        <v>583.20390266000004</v>
      </c>
      <c r="D11" s="41">
        <f t="shared" ref="D11:E11" si="0">H11+L11</f>
        <v>943.52774842999997</v>
      </c>
      <c r="E11" s="41">
        <f t="shared" si="0"/>
        <v>2547.7265264899997</v>
      </c>
      <c r="F11" s="41">
        <v>1791.25673656</v>
      </c>
      <c r="G11" s="41">
        <v>544.99218894000001</v>
      </c>
      <c r="H11" s="41">
        <v>583.00079100999994</v>
      </c>
      <c r="I11" s="41">
        <v>663.26375660999997</v>
      </c>
      <c r="J11" s="41">
        <v>2283.2014410199999</v>
      </c>
      <c r="K11" s="41">
        <v>38.211713719999999</v>
      </c>
      <c r="L11" s="41">
        <v>360.52695741999997</v>
      </c>
      <c r="M11" s="41">
        <v>1884.46276988</v>
      </c>
      <c r="N11" s="41"/>
      <c r="O11" s="41"/>
      <c r="P11" s="41"/>
      <c r="Q11" s="41"/>
    </row>
    <row r="12" spans="1:17" ht="12.75" hidden="1" customHeight="1" outlineLevel="1">
      <c r="A12" s="8">
        <v>40575</v>
      </c>
      <c r="B12" s="41">
        <v>4047.7249101799998</v>
      </c>
      <c r="C12" s="41">
        <f t="shared" ref="C12:C67" si="1">G12+K12</f>
        <v>596.29649872000005</v>
      </c>
      <c r="D12" s="41">
        <f t="shared" ref="D12:D67" si="2">H12+L12</f>
        <v>945.56715707000001</v>
      </c>
      <c r="E12" s="41">
        <f t="shared" ref="E12:E67" si="3">I12+M12</f>
        <v>2505.8612543899999</v>
      </c>
      <c r="F12" s="41">
        <v>1791.1941716399999</v>
      </c>
      <c r="G12" s="41">
        <v>558.30737406000003</v>
      </c>
      <c r="H12" s="41">
        <v>585.54522651000002</v>
      </c>
      <c r="I12" s="41">
        <v>647.34157106999999</v>
      </c>
      <c r="J12" s="41">
        <v>2256.5307385400001</v>
      </c>
      <c r="K12" s="41">
        <v>37.989124660000002</v>
      </c>
      <c r="L12" s="41">
        <v>360.02193055999999</v>
      </c>
      <c r="M12" s="41">
        <v>1858.51968332</v>
      </c>
      <c r="N12" s="41"/>
      <c r="O12" s="41"/>
      <c r="P12" s="41"/>
      <c r="Q12" s="41"/>
    </row>
    <row r="13" spans="1:17" ht="12.75" hidden="1" customHeight="1" outlineLevel="1">
      <c r="A13" s="8">
        <v>40603</v>
      </c>
      <c r="B13" s="41">
        <v>4008.0337365300002</v>
      </c>
      <c r="C13" s="41">
        <f t="shared" si="1"/>
        <v>608.694344</v>
      </c>
      <c r="D13" s="41">
        <f t="shared" si="2"/>
        <v>935.14286471000003</v>
      </c>
      <c r="E13" s="41">
        <f t="shared" si="3"/>
        <v>2464.19652782</v>
      </c>
      <c r="F13" s="41">
        <v>1789.0108004599999</v>
      </c>
      <c r="G13" s="41">
        <v>570.78304457000002</v>
      </c>
      <c r="H13" s="41">
        <v>576.15403919000005</v>
      </c>
      <c r="I13" s="41">
        <v>642.07371669999998</v>
      </c>
      <c r="J13" s="41">
        <v>2219.02293607</v>
      </c>
      <c r="K13" s="41">
        <v>37.91129943</v>
      </c>
      <c r="L13" s="41">
        <v>358.98882551999998</v>
      </c>
      <c r="M13" s="41">
        <v>1822.1228111200001</v>
      </c>
      <c r="N13" s="41"/>
      <c r="O13" s="41"/>
      <c r="P13" s="41"/>
      <c r="Q13" s="41"/>
    </row>
    <row r="14" spans="1:17" ht="12.75" hidden="1" customHeight="1" outlineLevel="1">
      <c r="A14" s="8">
        <v>40634</v>
      </c>
      <c r="B14" s="41">
        <v>4033.2910376</v>
      </c>
      <c r="C14" s="41">
        <f t="shared" si="1"/>
        <v>657.90453349999996</v>
      </c>
      <c r="D14" s="41">
        <f t="shared" si="2"/>
        <v>924.26301558</v>
      </c>
      <c r="E14" s="41">
        <f t="shared" si="3"/>
        <v>2451.1234885200001</v>
      </c>
      <c r="F14" s="41">
        <v>1839.9667199999999</v>
      </c>
      <c r="G14" s="41">
        <v>619.62284168999997</v>
      </c>
      <c r="H14" s="41">
        <v>582.60921658999996</v>
      </c>
      <c r="I14" s="41">
        <v>637.73466171999996</v>
      </c>
      <c r="J14" s="41">
        <v>2193.3243176000001</v>
      </c>
      <c r="K14" s="41">
        <v>38.281691809999998</v>
      </c>
      <c r="L14" s="41">
        <v>341.65379898999998</v>
      </c>
      <c r="M14" s="41">
        <v>1813.3888268000001</v>
      </c>
      <c r="N14" s="41"/>
      <c r="O14" s="41"/>
      <c r="P14" s="41"/>
      <c r="Q14" s="41"/>
    </row>
    <row r="15" spans="1:17" ht="12.75" hidden="1" customHeight="1" outlineLevel="1">
      <c r="A15" s="8">
        <v>40664</v>
      </c>
      <c r="B15" s="41">
        <v>4062.0152869100002</v>
      </c>
      <c r="C15" s="41">
        <f t="shared" si="1"/>
        <v>697.93070632000001</v>
      </c>
      <c r="D15" s="41">
        <f t="shared" si="2"/>
        <v>936.07541076000007</v>
      </c>
      <c r="E15" s="41">
        <f t="shared" si="3"/>
        <v>2428.0091698300002</v>
      </c>
      <c r="F15" s="41">
        <v>1894.0027386500001</v>
      </c>
      <c r="G15" s="41">
        <v>659.95530042999997</v>
      </c>
      <c r="H15" s="41">
        <v>601.28586141000005</v>
      </c>
      <c r="I15" s="41">
        <v>632.76157680999995</v>
      </c>
      <c r="J15" s="41">
        <v>2168.0125482600001</v>
      </c>
      <c r="K15" s="41">
        <v>37.975405889999998</v>
      </c>
      <c r="L15" s="41">
        <v>334.78954935000002</v>
      </c>
      <c r="M15" s="41">
        <v>1795.2475930200001</v>
      </c>
      <c r="N15" s="41"/>
      <c r="O15" s="41"/>
      <c r="P15" s="41"/>
      <c r="Q15" s="41"/>
    </row>
    <row r="16" spans="1:17" ht="12.75" hidden="1" customHeight="1" outlineLevel="1">
      <c r="A16" s="8">
        <v>40695</v>
      </c>
      <c r="B16" s="41">
        <v>4099.7700718200003</v>
      </c>
      <c r="C16" s="41">
        <f t="shared" si="1"/>
        <v>737.56750612999997</v>
      </c>
      <c r="D16" s="41">
        <f t="shared" si="2"/>
        <v>948.69046082</v>
      </c>
      <c r="E16" s="41">
        <f t="shared" si="3"/>
        <v>2413.5121048700003</v>
      </c>
      <c r="F16" s="41">
        <v>1952.8811815700001</v>
      </c>
      <c r="G16" s="41">
        <v>699.77863672000001</v>
      </c>
      <c r="H16" s="41">
        <v>620.05381777000002</v>
      </c>
      <c r="I16" s="41">
        <v>633.04872708000005</v>
      </c>
      <c r="J16" s="41">
        <v>2146.8888902499998</v>
      </c>
      <c r="K16" s="41">
        <v>37.788869409999997</v>
      </c>
      <c r="L16" s="41">
        <v>328.63664304999998</v>
      </c>
      <c r="M16" s="41">
        <v>1780.4633777900001</v>
      </c>
      <c r="N16" s="41"/>
      <c r="O16" s="41"/>
      <c r="P16" s="41"/>
      <c r="Q16" s="41"/>
    </row>
    <row r="17" spans="1:17" ht="12.75" hidden="1" customHeight="1" outlineLevel="1">
      <c r="A17" s="8">
        <v>40725</v>
      </c>
      <c r="B17" s="41">
        <v>4132.9120810799996</v>
      </c>
      <c r="C17" s="41">
        <f t="shared" si="1"/>
        <v>777.09236652000004</v>
      </c>
      <c r="D17" s="41">
        <f t="shared" si="2"/>
        <v>965.85136368999997</v>
      </c>
      <c r="E17" s="41">
        <f t="shared" si="3"/>
        <v>2389.96835087</v>
      </c>
      <c r="F17" s="41">
        <v>2014.61167052</v>
      </c>
      <c r="G17" s="41">
        <v>737.44844531000001</v>
      </c>
      <c r="H17" s="41">
        <v>642.91674017000003</v>
      </c>
      <c r="I17" s="41">
        <v>634.24648504000004</v>
      </c>
      <c r="J17" s="41">
        <v>2118.3004105599998</v>
      </c>
      <c r="K17" s="41">
        <v>39.643921210000002</v>
      </c>
      <c r="L17" s="41">
        <v>322.93462352</v>
      </c>
      <c r="M17" s="41">
        <v>1755.7218658300001</v>
      </c>
      <c r="N17" s="41"/>
      <c r="O17" s="41"/>
      <c r="P17" s="41"/>
      <c r="Q17" s="41"/>
    </row>
    <row r="18" spans="1:17" ht="12.75" hidden="1" customHeight="1" outlineLevel="1">
      <c r="A18" s="8">
        <v>40756</v>
      </c>
      <c r="B18" s="41">
        <v>4198.1228449399996</v>
      </c>
      <c r="C18" s="41">
        <f t="shared" si="1"/>
        <v>844.92773709999994</v>
      </c>
      <c r="D18" s="41">
        <f t="shared" si="2"/>
        <v>990.81854902999999</v>
      </c>
      <c r="E18" s="41">
        <f t="shared" si="3"/>
        <v>2362.37655881</v>
      </c>
      <c r="F18" s="41">
        <v>2114.0815207800001</v>
      </c>
      <c r="G18" s="41">
        <v>804.86880658999996</v>
      </c>
      <c r="H18" s="41">
        <v>673.55349091999994</v>
      </c>
      <c r="I18" s="41">
        <v>635.65922326999998</v>
      </c>
      <c r="J18" s="41">
        <v>2084.0413241599999</v>
      </c>
      <c r="K18" s="41">
        <v>40.058930510000003</v>
      </c>
      <c r="L18" s="41">
        <v>317.26505810999998</v>
      </c>
      <c r="M18" s="41">
        <v>1726.71733554</v>
      </c>
      <c r="N18" s="41"/>
      <c r="O18" s="41"/>
      <c r="P18" s="41"/>
      <c r="Q18" s="41"/>
    </row>
    <row r="19" spans="1:17" ht="12.75" hidden="1" customHeight="1" outlineLevel="1">
      <c r="A19" s="8">
        <v>40787</v>
      </c>
      <c r="B19" s="41">
        <v>4239.87910113</v>
      </c>
      <c r="C19" s="41">
        <f t="shared" si="1"/>
        <v>894.27015381000001</v>
      </c>
      <c r="D19" s="41">
        <f t="shared" si="2"/>
        <v>1010.0080279699999</v>
      </c>
      <c r="E19" s="41">
        <f t="shared" si="3"/>
        <v>2335.6009193499999</v>
      </c>
      <c r="F19" s="41">
        <v>2214.3542218100001</v>
      </c>
      <c r="G19" s="41">
        <v>853.94459730000005</v>
      </c>
      <c r="H19" s="41">
        <v>701.00027351999995</v>
      </c>
      <c r="I19" s="41">
        <v>659.40935099000001</v>
      </c>
      <c r="J19" s="41">
        <v>2025.5248793200001</v>
      </c>
      <c r="K19" s="41">
        <v>40.325556509999998</v>
      </c>
      <c r="L19" s="41">
        <v>309.00775444999999</v>
      </c>
      <c r="M19" s="41">
        <v>1676.19156836</v>
      </c>
      <c r="N19" s="41"/>
      <c r="O19" s="41"/>
      <c r="P19" s="41"/>
      <c r="Q19" s="41"/>
    </row>
    <row r="20" spans="1:17" ht="12.75" hidden="1" customHeight="1" outlineLevel="1">
      <c r="A20" s="8">
        <v>40817</v>
      </c>
      <c r="B20" s="41">
        <v>4247.0121095100003</v>
      </c>
      <c r="C20" s="41">
        <f t="shared" si="1"/>
        <v>911.05008593000002</v>
      </c>
      <c r="D20" s="41">
        <f t="shared" si="2"/>
        <v>997.15259810999999</v>
      </c>
      <c r="E20" s="41">
        <f t="shared" si="3"/>
        <v>2338.80942547</v>
      </c>
      <c r="F20" s="41">
        <v>2259.34588046</v>
      </c>
      <c r="G20" s="41">
        <v>870.27052185000002</v>
      </c>
      <c r="H20" s="41">
        <v>717.19021283999996</v>
      </c>
      <c r="I20" s="41">
        <v>671.88514577000001</v>
      </c>
      <c r="J20" s="41">
        <v>1987.6662290500001</v>
      </c>
      <c r="K20" s="41">
        <v>40.77956408</v>
      </c>
      <c r="L20" s="41">
        <v>279.96238527000003</v>
      </c>
      <c r="M20" s="41">
        <v>1666.9242796999999</v>
      </c>
      <c r="N20" s="41"/>
      <c r="O20" s="41"/>
      <c r="P20" s="41"/>
      <c r="Q20" s="41"/>
    </row>
    <row r="21" spans="1:17" ht="12.75" hidden="1" customHeight="1" outlineLevel="1">
      <c r="A21" s="8">
        <v>40848</v>
      </c>
      <c r="B21" s="41">
        <v>4216.1404431499996</v>
      </c>
      <c r="C21" s="41">
        <f t="shared" si="1"/>
        <v>925.34911208999995</v>
      </c>
      <c r="D21" s="41">
        <f t="shared" si="2"/>
        <v>994.82260374999998</v>
      </c>
      <c r="E21" s="41">
        <f t="shared" si="3"/>
        <v>2295.9687273099998</v>
      </c>
      <c r="F21" s="41">
        <v>2279.1069671700002</v>
      </c>
      <c r="G21" s="41">
        <v>878.14501241999994</v>
      </c>
      <c r="H21" s="41">
        <v>729.72349689999999</v>
      </c>
      <c r="I21" s="41">
        <v>671.23845785000003</v>
      </c>
      <c r="J21" s="41">
        <v>1937.03347598</v>
      </c>
      <c r="K21" s="41">
        <v>47.204099669999998</v>
      </c>
      <c r="L21" s="41">
        <v>265.09910685</v>
      </c>
      <c r="M21" s="41">
        <v>1624.73026946</v>
      </c>
      <c r="N21" s="41"/>
      <c r="O21" s="41"/>
      <c r="P21" s="41"/>
      <c r="Q21" s="41"/>
    </row>
    <row r="22" spans="1:17" ht="12.75" hidden="1" customHeight="1" outlineLevel="1">
      <c r="A22" s="8">
        <v>40878</v>
      </c>
      <c r="B22" s="41">
        <v>4129.9777392899996</v>
      </c>
      <c r="C22" s="41">
        <f t="shared" si="1"/>
        <v>926.24936291000006</v>
      </c>
      <c r="D22" s="41">
        <f t="shared" si="2"/>
        <v>985.69220075999999</v>
      </c>
      <c r="E22" s="41">
        <f t="shared" si="3"/>
        <v>2218.03617562</v>
      </c>
      <c r="F22" s="41">
        <v>2270.0584899</v>
      </c>
      <c r="G22" s="41">
        <v>880.81696106000004</v>
      </c>
      <c r="H22" s="41">
        <v>730.05432969000003</v>
      </c>
      <c r="I22" s="41">
        <v>659.18719914999997</v>
      </c>
      <c r="J22" s="41">
        <v>1859.91924939</v>
      </c>
      <c r="K22" s="41">
        <v>45.432401849999998</v>
      </c>
      <c r="L22" s="41">
        <v>255.63787106999999</v>
      </c>
      <c r="M22" s="41">
        <v>1558.84897647</v>
      </c>
      <c r="N22" s="41"/>
      <c r="O22" s="41"/>
      <c r="P22" s="41"/>
      <c r="Q22" s="41"/>
    </row>
    <row r="23" spans="1:17" ht="12.75" hidden="1" customHeight="1" outlineLevel="1">
      <c r="A23" s="8">
        <v>40909</v>
      </c>
      <c r="B23" s="41">
        <v>4106.8903189900002</v>
      </c>
      <c r="C23" s="41">
        <f t="shared" si="1"/>
        <v>928.82584452000003</v>
      </c>
      <c r="D23" s="41">
        <f t="shared" si="2"/>
        <v>979.33990747000007</v>
      </c>
      <c r="E23" s="41">
        <f t="shared" si="3"/>
        <v>2198.7245670000002</v>
      </c>
      <c r="F23" s="41">
        <v>2263.9979778500001</v>
      </c>
      <c r="G23" s="41">
        <v>882.41916902000003</v>
      </c>
      <c r="H23" s="41">
        <v>725.95699017000004</v>
      </c>
      <c r="I23" s="41">
        <v>655.62181866000003</v>
      </c>
      <c r="J23" s="41">
        <v>1842.8923411400001</v>
      </c>
      <c r="K23" s="41">
        <v>46.406675499999999</v>
      </c>
      <c r="L23" s="41">
        <v>253.3829173</v>
      </c>
      <c r="M23" s="41">
        <v>1543.1027483400001</v>
      </c>
      <c r="N23" s="41"/>
      <c r="O23" s="41"/>
      <c r="P23" s="41"/>
      <c r="Q23" s="41"/>
    </row>
    <row r="24" spans="1:17" ht="12.75" hidden="1" customHeight="1" outlineLevel="1">
      <c r="A24" s="8">
        <v>40940</v>
      </c>
      <c r="B24" s="41">
        <v>4086.0345961200001</v>
      </c>
      <c r="C24" s="41">
        <f t="shared" si="1"/>
        <v>927.06151262000003</v>
      </c>
      <c r="D24" s="41">
        <f t="shared" si="2"/>
        <v>978.00660668</v>
      </c>
      <c r="E24" s="41">
        <f t="shared" si="3"/>
        <v>2180.96647682</v>
      </c>
      <c r="F24" s="41">
        <v>2263.0416395000002</v>
      </c>
      <c r="G24" s="41">
        <v>880.30924067000001</v>
      </c>
      <c r="H24" s="41">
        <v>729.92298510000001</v>
      </c>
      <c r="I24" s="41">
        <v>652.80941372999996</v>
      </c>
      <c r="J24" s="41">
        <v>1822.9929566200001</v>
      </c>
      <c r="K24" s="41">
        <v>46.752271950000001</v>
      </c>
      <c r="L24" s="41">
        <v>248.08362158</v>
      </c>
      <c r="M24" s="41">
        <v>1528.1570630900001</v>
      </c>
      <c r="N24" s="41"/>
      <c r="O24" s="41"/>
      <c r="P24" s="41"/>
      <c r="Q24" s="41"/>
    </row>
    <row r="25" spans="1:17" ht="12.75" hidden="1" customHeight="1" outlineLevel="1">
      <c r="A25" s="8">
        <v>40969</v>
      </c>
      <c r="B25" s="41">
        <v>4004.24289236</v>
      </c>
      <c r="C25" s="41">
        <f t="shared" si="1"/>
        <v>939.57923284999993</v>
      </c>
      <c r="D25" s="41">
        <f t="shared" si="2"/>
        <v>963.49384556999996</v>
      </c>
      <c r="E25" s="41">
        <f t="shared" si="3"/>
        <v>2101.16981394</v>
      </c>
      <c r="F25" s="41">
        <v>2268.5983447499998</v>
      </c>
      <c r="G25" s="41">
        <v>893.94753046999995</v>
      </c>
      <c r="H25" s="41">
        <v>729.46950107999999</v>
      </c>
      <c r="I25" s="41">
        <v>645.18131319999998</v>
      </c>
      <c r="J25" s="41">
        <v>1735.64454761</v>
      </c>
      <c r="K25" s="41">
        <v>45.63170238</v>
      </c>
      <c r="L25" s="41">
        <v>234.02434449</v>
      </c>
      <c r="M25" s="41">
        <v>1455.9885007400001</v>
      </c>
      <c r="N25" s="41"/>
      <c r="O25" s="41"/>
      <c r="P25" s="41"/>
      <c r="Q25" s="41"/>
    </row>
    <row r="26" spans="1:17" ht="12.75" hidden="1" customHeight="1" outlineLevel="1">
      <c r="A26" s="8">
        <v>41000</v>
      </c>
      <c r="B26" s="41">
        <v>3976.8887223800002</v>
      </c>
      <c r="C26" s="41">
        <f t="shared" si="1"/>
        <v>935.32168572</v>
      </c>
      <c r="D26" s="41">
        <f t="shared" si="2"/>
        <v>971.86646238000003</v>
      </c>
      <c r="E26" s="41">
        <f t="shared" si="3"/>
        <v>2069.7005742800002</v>
      </c>
      <c r="F26" s="41">
        <v>2273.5220600500002</v>
      </c>
      <c r="G26" s="41">
        <v>889.77825960999996</v>
      </c>
      <c r="H26" s="41">
        <v>741.68169587</v>
      </c>
      <c r="I26" s="41">
        <v>642.06210456999997</v>
      </c>
      <c r="J26" s="41">
        <v>1703.3666623300001</v>
      </c>
      <c r="K26" s="41">
        <v>45.543426109999999</v>
      </c>
      <c r="L26" s="41">
        <v>230.18476651</v>
      </c>
      <c r="M26" s="41">
        <v>1427.63846971</v>
      </c>
      <c r="N26" s="41"/>
      <c r="O26" s="41"/>
      <c r="P26" s="41"/>
      <c r="Q26" s="41"/>
    </row>
    <row r="27" spans="1:17" ht="12.75" hidden="1" customHeight="1" outlineLevel="1">
      <c r="A27" s="8">
        <v>41030</v>
      </c>
      <c r="B27" s="41">
        <v>4020.9126368699999</v>
      </c>
      <c r="C27" s="41">
        <f t="shared" si="1"/>
        <v>970.71907906000001</v>
      </c>
      <c r="D27" s="41">
        <f t="shared" si="2"/>
        <v>985.35617473999991</v>
      </c>
      <c r="E27" s="41">
        <f t="shared" si="3"/>
        <v>2064.8373830700002</v>
      </c>
      <c r="F27" s="41">
        <v>2334.44650576</v>
      </c>
      <c r="G27" s="41">
        <v>925.72896055000001</v>
      </c>
      <c r="H27" s="41">
        <v>765.29517959999998</v>
      </c>
      <c r="I27" s="41">
        <v>643.42236561000004</v>
      </c>
      <c r="J27" s="41">
        <v>1686.4661311100001</v>
      </c>
      <c r="K27" s="41">
        <v>44.990118510000002</v>
      </c>
      <c r="L27" s="41">
        <v>220.06099513999999</v>
      </c>
      <c r="M27" s="41">
        <v>1421.4150174599999</v>
      </c>
      <c r="N27" s="41"/>
      <c r="O27" s="41"/>
      <c r="P27" s="41"/>
      <c r="Q27" s="41"/>
    </row>
    <row r="28" spans="1:17" ht="12.75" hidden="1" customHeight="1" outlineLevel="1">
      <c r="A28" s="8">
        <v>41061</v>
      </c>
      <c r="B28" s="41">
        <v>3991.93707589</v>
      </c>
      <c r="C28" s="41">
        <f t="shared" si="1"/>
        <v>965.55760858999997</v>
      </c>
      <c r="D28" s="41">
        <f t="shared" si="2"/>
        <v>991.09531763999996</v>
      </c>
      <c r="E28" s="41">
        <f t="shared" si="3"/>
        <v>2035.2841496600001</v>
      </c>
      <c r="F28" s="41">
        <v>2365.28707979</v>
      </c>
      <c r="G28" s="41">
        <v>935.65695138000001</v>
      </c>
      <c r="H28" s="41">
        <v>780.79252141999996</v>
      </c>
      <c r="I28" s="41">
        <v>648.83760699000004</v>
      </c>
      <c r="J28" s="41">
        <v>1626.6499961</v>
      </c>
      <c r="K28" s="41">
        <v>29.900657209999999</v>
      </c>
      <c r="L28" s="41">
        <v>210.30279622</v>
      </c>
      <c r="M28" s="41">
        <v>1386.4465426700001</v>
      </c>
      <c r="N28" s="41"/>
      <c r="O28" s="41"/>
      <c r="P28" s="41"/>
      <c r="Q28" s="41"/>
    </row>
    <row r="29" spans="1:17" ht="12.75" hidden="1" customHeight="1" outlineLevel="1">
      <c r="A29" s="8">
        <v>41091</v>
      </c>
      <c r="B29" s="41">
        <v>4004.8847366099999</v>
      </c>
      <c r="C29" s="41">
        <f t="shared" si="1"/>
        <v>980.47270809999998</v>
      </c>
      <c r="D29" s="41">
        <f t="shared" si="2"/>
        <v>1006.52292958</v>
      </c>
      <c r="E29" s="41">
        <f t="shared" si="3"/>
        <v>2017.88909893</v>
      </c>
      <c r="F29" s="41">
        <v>2400.50885698</v>
      </c>
      <c r="G29" s="41">
        <v>950.19470179999996</v>
      </c>
      <c r="H29" s="41">
        <v>799.43144923</v>
      </c>
      <c r="I29" s="41">
        <v>650.88270594999995</v>
      </c>
      <c r="J29" s="41">
        <v>1604.3758796300001</v>
      </c>
      <c r="K29" s="41">
        <v>30.278006300000001</v>
      </c>
      <c r="L29" s="41">
        <v>207.09148035000001</v>
      </c>
      <c r="M29" s="41">
        <v>1367.0063929800001</v>
      </c>
      <c r="N29" s="41"/>
      <c r="O29" s="41"/>
      <c r="P29" s="41"/>
      <c r="Q29" s="41"/>
    </row>
    <row r="30" spans="1:17" ht="12.75" hidden="1" customHeight="1" outlineLevel="1">
      <c r="A30" s="8">
        <v>41122</v>
      </c>
      <c r="B30" s="41">
        <v>4034.83056102</v>
      </c>
      <c r="C30" s="41">
        <f t="shared" si="1"/>
        <v>1008.63372773</v>
      </c>
      <c r="D30" s="41">
        <f t="shared" si="2"/>
        <v>1021.3627586800001</v>
      </c>
      <c r="E30" s="41">
        <f t="shared" si="3"/>
        <v>2004.83407461</v>
      </c>
      <c r="F30" s="41">
        <v>2446.8093244000002</v>
      </c>
      <c r="G30" s="41">
        <v>978.00933875999999</v>
      </c>
      <c r="H30" s="41">
        <v>816.19095441000002</v>
      </c>
      <c r="I30" s="41">
        <v>652.60903123000003</v>
      </c>
      <c r="J30" s="41">
        <v>1588.0212366200001</v>
      </c>
      <c r="K30" s="41">
        <v>30.624388969999998</v>
      </c>
      <c r="L30" s="41">
        <v>205.17180427</v>
      </c>
      <c r="M30" s="41">
        <v>1352.22504338</v>
      </c>
      <c r="N30" s="41"/>
      <c r="O30" s="41"/>
      <c r="P30" s="41"/>
      <c r="Q30" s="41"/>
    </row>
    <row r="31" spans="1:17" ht="12.75" hidden="1" customHeight="1" outlineLevel="1">
      <c r="A31" s="8">
        <v>41153</v>
      </c>
      <c r="B31" s="41">
        <v>4011.0370972400001</v>
      </c>
      <c r="C31" s="41">
        <f t="shared" si="1"/>
        <v>1044.6985320000001</v>
      </c>
      <c r="D31" s="41">
        <f t="shared" si="2"/>
        <v>1016.7154412800001</v>
      </c>
      <c r="E31" s="41">
        <f t="shared" si="3"/>
        <v>1949.6231239599999</v>
      </c>
      <c r="F31" s="41">
        <v>2502.81387064</v>
      </c>
      <c r="G31" s="41">
        <v>1013.71227103</v>
      </c>
      <c r="H31" s="41">
        <v>831.11782807999998</v>
      </c>
      <c r="I31" s="41">
        <v>657.98377153000001</v>
      </c>
      <c r="J31" s="41">
        <v>1508.2232266000001</v>
      </c>
      <c r="K31" s="41">
        <v>30.98626097</v>
      </c>
      <c r="L31" s="41">
        <v>185.59761320000001</v>
      </c>
      <c r="M31" s="41">
        <v>1291.6393524299999</v>
      </c>
      <c r="N31" s="41"/>
      <c r="O31" s="41"/>
      <c r="P31" s="41"/>
      <c r="Q31" s="41"/>
    </row>
    <row r="32" spans="1:17" ht="12.75" hidden="1" customHeight="1" outlineLevel="1">
      <c r="A32" s="8">
        <v>41183</v>
      </c>
      <c r="B32" s="41">
        <v>4022.6301107600002</v>
      </c>
      <c r="C32" s="41">
        <f t="shared" si="1"/>
        <v>1069.58697308</v>
      </c>
      <c r="D32" s="41">
        <f t="shared" si="2"/>
        <v>1031.7270736</v>
      </c>
      <c r="E32" s="41">
        <f t="shared" si="3"/>
        <v>1921.3160640800002</v>
      </c>
      <c r="F32" s="41">
        <v>2543.1811743500002</v>
      </c>
      <c r="G32" s="41">
        <v>1034.97523843</v>
      </c>
      <c r="H32" s="41">
        <v>847.98328899000001</v>
      </c>
      <c r="I32" s="41">
        <v>660.22264693</v>
      </c>
      <c r="J32" s="41">
        <v>1479.44893641</v>
      </c>
      <c r="K32" s="41">
        <v>34.611734650000002</v>
      </c>
      <c r="L32" s="41">
        <v>183.74378461000001</v>
      </c>
      <c r="M32" s="41">
        <v>1261.0934171500001</v>
      </c>
      <c r="N32" s="41"/>
      <c r="O32" s="41"/>
      <c r="P32" s="41"/>
      <c r="Q32" s="41"/>
    </row>
    <row r="33" spans="1:17" ht="12.75" hidden="1" customHeight="1" outlineLevel="1">
      <c r="A33" s="8">
        <v>41214</v>
      </c>
      <c r="B33" s="41">
        <v>4025.2905373499998</v>
      </c>
      <c r="C33" s="41">
        <f t="shared" si="1"/>
        <v>1087.2036017600001</v>
      </c>
      <c r="D33" s="41">
        <f t="shared" si="2"/>
        <v>1036.1371460599998</v>
      </c>
      <c r="E33" s="41">
        <f t="shared" si="3"/>
        <v>1901.9497895300001</v>
      </c>
      <c r="F33" s="41">
        <v>2570.9109098099998</v>
      </c>
      <c r="G33" s="41">
        <v>1051.9462527400001</v>
      </c>
      <c r="H33" s="41">
        <v>859.28222130999995</v>
      </c>
      <c r="I33" s="41">
        <v>659.68243575999998</v>
      </c>
      <c r="J33" s="41">
        <v>1454.37962754</v>
      </c>
      <c r="K33" s="41">
        <v>35.257349019999999</v>
      </c>
      <c r="L33" s="41">
        <v>176.85492475000001</v>
      </c>
      <c r="M33" s="41">
        <v>1242.26735377</v>
      </c>
      <c r="N33" s="41"/>
      <c r="O33" s="41"/>
      <c r="P33" s="41"/>
      <c r="Q33" s="41"/>
    </row>
    <row r="34" spans="1:17" ht="12.75" hidden="1" customHeight="1" outlineLevel="1">
      <c r="A34" s="8">
        <v>41244</v>
      </c>
      <c r="B34" s="41">
        <v>3995.0586970300001</v>
      </c>
      <c r="C34" s="41">
        <f t="shared" si="1"/>
        <v>1086.0883959499999</v>
      </c>
      <c r="D34" s="41">
        <f t="shared" si="2"/>
        <v>1037.0190323300001</v>
      </c>
      <c r="E34" s="41">
        <f t="shared" si="3"/>
        <v>1871.9512687500001</v>
      </c>
      <c r="F34" s="41">
        <v>2574.2604188599998</v>
      </c>
      <c r="G34" s="41">
        <v>1051.32894758</v>
      </c>
      <c r="H34" s="41">
        <v>868.29020356000001</v>
      </c>
      <c r="I34" s="41">
        <v>654.64126771999997</v>
      </c>
      <c r="J34" s="41">
        <v>1420.79827817</v>
      </c>
      <c r="K34" s="41">
        <v>34.759448370000001</v>
      </c>
      <c r="L34" s="41">
        <v>168.72882877000001</v>
      </c>
      <c r="M34" s="41">
        <v>1217.31000103</v>
      </c>
      <c r="N34" s="41"/>
      <c r="O34" s="41"/>
      <c r="P34" s="41"/>
      <c r="Q34" s="41"/>
    </row>
    <row r="35" spans="1:17" ht="12.75" hidden="1" customHeight="1" outlineLevel="1">
      <c r="A35" s="8">
        <v>41275</v>
      </c>
      <c r="B35" s="41">
        <v>3994.1984248499998</v>
      </c>
      <c r="C35" s="41">
        <f t="shared" si="1"/>
        <v>1104.8657580399999</v>
      </c>
      <c r="D35" s="41">
        <f t="shared" si="2"/>
        <v>1031.18024451</v>
      </c>
      <c r="E35" s="41">
        <f t="shared" si="3"/>
        <v>1858.1524223000001</v>
      </c>
      <c r="F35" s="41">
        <v>2585.8030136500001</v>
      </c>
      <c r="G35" s="41">
        <v>1069.6625246999999</v>
      </c>
      <c r="H35" s="41">
        <v>863.11537623000004</v>
      </c>
      <c r="I35" s="41">
        <v>653.02511272000004</v>
      </c>
      <c r="J35" s="41">
        <v>1408.3954111999999</v>
      </c>
      <c r="K35" s="41">
        <v>35.203233339999997</v>
      </c>
      <c r="L35" s="41">
        <v>168.06486828000001</v>
      </c>
      <c r="M35" s="41">
        <v>1205.12730958</v>
      </c>
      <c r="N35" s="41"/>
      <c r="O35" s="41"/>
      <c r="P35" s="41"/>
      <c r="Q35" s="41"/>
    </row>
    <row r="36" spans="1:17" ht="12.75" hidden="1" customHeight="1" outlineLevel="1">
      <c r="A36" s="8">
        <v>41306</v>
      </c>
      <c r="B36" s="41">
        <v>3974.5349870499999</v>
      </c>
      <c r="C36" s="41">
        <f t="shared" si="1"/>
        <v>1143.3351733700001</v>
      </c>
      <c r="D36" s="41">
        <f t="shared" si="2"/>
        <v>1001.84266798</v>
      </c>
      <c r="E36" s="41">
        <f t="shared" si="3"/>
        <v>1829.3571457</v>
      </c>
      <c r="F36" s="41">
        <v>2579.5003618800001</v>
      </c>
      <c r="G36" s="41">
        <v>1081.0891507900001</v>
      </c>
      <c r="H36" s="41">
        <v>861.44580683000004</v>
      </c>
      <c r="I36" s="41">
        <v>636.96540426000001</v>
      </c>
      <c r="J36" s="41">
        <v>1395.03462517</v>
      </c>
      <c r="K36" s="41">
        <v>62.246022580000002</v>
      </c>
      <c r="L36" s="41">
        <v>140.39686115000001</v>
      </c>
      <c r="M36" s="41">
        <v>1192.39174144</v>
      </c>
      <c r="N36" s="41"/>
      <c r="O36" s="41"/>
      <c r="P36" s="41"/>
      <c r="Q36" s="41"/>
    </row>
    <row r="37" spans="1:17" ht="12.75" hidden="1" customHeight="1" outlineLevel="1">
      <c r="A37" s="8">
        <v>41334</v>
      </c>
      <c r="B37" s="41">
        <v>3996.92445851</v>
      </c>
      <c r="C37" s="41">
        <f t="shared" si="1"/>
        <v>1164.0882514299999</v>
      </c>
      <c r="D37" s="41">
        <f t="shared" si="2"/>
        <v>1011.01460851</v>
      </c>
      <c r="E37" s="41">
        <f t="shared" si="3"/>
        <v>1821.8215985699999</v>
      </c>
      <c r="F37" s="41">
        <v>2615.2918525</v>
      </c>
      <c r="G37" s="41">
        <v>1101.0130458199999</v>
      </c>
      <c r="H37" s="41">
        <v>878.25442050000004</v>
      </c>
      <c r="I37" s="41">
        <v>636.02438617999996</v>
      </c>
      <c r="J37" s="41">
        <v>1381.63260601</v>
      </c>
      <c r="K37" s="41">
        <v>63.075205609999998</v>
      </c>
      <c r="L37" s="41">
        <v>132.76018801000001</v>
      </c>
      <c r="M37" s="41">
        <v>1185.7972123899999</v>
      </c>
      <c r="N37" s="41"/>
      <c r="O37" s="41"/>
      <c r="P37" s="41"/>
      <c r="Q37" s="41"/>
    </row>
    <row r="38" spans="1:17" ht="12.75" hidden="1" customHeight="1" outlineLevel="1">
      <c r="A38" s="8">
        <v>41365</v>
      </c>
      <c r="B38" s="41">
        <v>4064.4344375999999</v>
      </c>
      <c r="C38" s="41">
        <f t="shared" si="1"/>
        <v>1209.8728709500001</v>
      </c>
      <c r="D38" s="41">
        <f t="shared" si="2"/>
        <v>1045.7501281499999</v>
      </c>
      <c r="E38" s="41">
        <f t="shared" si="3"/>
        <v>1808.8114384999999</v>
      </c>
      <c r="F38" s="41">
        <v>2696.04456424</v>
      </c>
      <c r="G38" s="41">
        <v>1145.6245508100001</v>
      </c>
      <c r="H38" s="41">
        <v>913.45610762000001</v>
      </c>
      <c r="I38" s="41">
        <v>636.96390581000003</v>
      </c>
      <c r="J38" s="41">
        <v>1368.3898733599999</v>
      </c>
      <c r="K38" s="41">
        <v>64.248320140000004</v>
      </c>
      <c r="L38" s="41">
        <v>132.29402053000001</v>
      </c>
      <c r="M38" s="41">
        <v>1171.84753269</v>
      </c>
      <c r="N38" s="41"/>
      <c r="O38" s="41"/>
      <c r="P38" s="41"/>
      <c r="Q38" s="41"/>
    </row>
    <row r="39" spans="1:17" ht="12.75" hidden="1" customHeight="1" outlineLevel="1">
      <c r="A39" s="8">
        <v>41395</v>
      </c>
      <c r="B39" s="41">
        <v>4084.7275657700002</v>
      </c>
      <c r="C39" s="41">
        <f t="shared" si="1"/>
        <v>1242.7216548400002</v>
      </c>
      <c r="D39" s="41">
        <f t="shared" si="2"/>
        <v>1058.69726664</v>
      </c>
      <c r="E39" s="41">
        <f t="shared" si="3"/>
        <v>1783.3086442899998</v>
      </c>
      <c r="F39" s="41">
        <v>2749.64318142</v>
      </c>
      <c r="G39" s="41">
        <v>1177.4630260900001</v>
      </c>
      <c r="H39" s="41">
        <v>938.85530434999998</v>
      </c>
      <c r="I39" s="41">
        <v>633.32485097999995</v>
      </c>
      <c r="J39" s="41">
        <v>1335.0843843499999</v>
      </c>
      <c r="K39" s="41">
        <v>65.25862875</v>
      </c>
      <c r="L39" s="41">
        <v>119.84196229</v>
      </c>
      <c r="M39" s="41">
        <v>1149.98379331</v>
      </c>
      <c r="N39" s="41"/>
      <c r="O39" s="41"/>
      <c r="P39" s="41"/>
      <c r="Q39" s="41"/>
    </row>
    <row r="40" spans="1:17" ht="12.75" hidden="1" customHeight="1" outlineLevel="1">
      <c r="A40" s="8">
        <v>41426</v>
      </c>
      <c r="B40" s="41">
        <v>4052.3875283900002</v>
      </c>
      <c r="C40" s="41">
        <f t="shared" si="1"/>
        <v>1244.3644885199999</v>
      </c>
      <c r="D40" s="41">
        <f t="shared" si="2"/>
        <v>1070.9243018</v>
      </c>
      <c r="E40" s="41">
        <f t="shared" si="3"/>
        <v>1737.0987380699999</v>
      </c>
      <c r="F40" s="41">
        <v>2758.98074275</v>
      </c>
      <c r="G40" s="41">
        <v>1178.8371717099999</v>
      </c>
      <c r="H40" s="41">
        <v>960.26536023000006</v>
      </c>
      <c r="I40" s="41">
        <v>619.87821081000004</v>
      </c>
      <c r="J40" s="41">
        <v>1293.40678564</v>
      </c>
      <c r="K40" s="41">
        <v>65.527316810000002</v>
      </c>
      <c r="L40" s="41">
        <v>110.65894157</v>
      </c>
      <c r="M40" s="41">
        <v>1117.2205272599999</v>
      </c>
      <c r="N40" s="41"/>
      <c r="O40" s="41"/>
      <c r="P40" s="41"/>
      <c r="Q40" s="41"/>
    </row>
    <row r="41" spans="1:17" ht="12.75" hidden="1" customHeight="1" outlineLevel="1">
      <c r="A41" s="8">
        <v>41456</v>
      </c>
      <c r="B41" s="41">
        <v>4111.3639796099997</v>
      </c>
      <c r="C41" s="41">
        <f t="shared" si="1"/>
        <v>1286.41285563</v>
      </c>
      <c r="D41" s="41">
        <f t="shared" si="2"/>
        <v>1098.59891014</v>
      </c>
      <c r="E41" s="41">
        <f t="shared" si="3"/>
        <v>1726.3522138399999</v>
      </c>
      <c r="F41" s="41">
        <v>2831.9204520600001</v>
      </c>
      <c r="G41" s="41">
        <v>1221.7084551299999</v>
      </c>
      <c r="H41" s="41">
        <v>990.19264343999998</v>
      </c>
      <c r="I41" s="41">
        <v>620.01935348999996</v>
      </c>
      <c r="J41" s="41">
        <v>1279.44352755</v>
      </c>
      <c r="K41" s="41">
        <v>64.704400500000006</v>
      </c>
      <c r="L41" s="41">
        <v>108.4062667</v>
      </c>
      <c r="M41" s="41">
        <v>1106.3328603499999</v>
      </c>
      <c r="N41" s="41"/>
      <c r="O41" s="41"/>
      <c r="P41" s="41"/>
      <c r="Q41" s="41"/>
    </row>
    <row r="42" spans="1:17" ht="12.75" hidden="1" customHeight="1" outlineLevel="1">
      <c r="A42" s="8">
        <v>41487</v>
      </c>
      <c r="B42" s="41">
        <v>4196.53165386</v>
      </c>
      <c r="C42" s="41">
        <f t="shared" si="1"/>
        <v>1328.03918879</v>
      </c>
      <c r="D42" s="41">
        <f t="shared" si="2"/>
        <v>1147.64747515</v>
      </c>
      <c r="E42" s="41">
        <f t="shared" si="3"/>
        <v>1720.84498992</v>
      </c>
      <c r="F42" s="41">
        <v>2923.4965857399998</v>
      </c>
      <c r="G42" s="41">
        <v>1261.9129698199999</v>
      </c>
      <c r="H42" s="41">
        <v>1040.2217540700001</v>
      </c>
      <c r="I42" s="41">
        <v>621.36186184999997</v>
      </c>
      <c r="J42" s="41">
        <v>1273.03506812</v>
      </c>
      <c r="K42" s="41">
        <v>66.126218969999996</v>
      </c>
      <c r="L42" s="41">
        <v>107.42572108</v>
      </c>
      <c r="M42" s="41">
        <v>1099.48312807</v>
      </c>
      <c r="N42" s="41"/>
      <c r="O42" s="41"/>
      <c r="P42" s="41"/>
      <c r="Q42" s="41"/>
    </row>
    <row r="43" spans="1:17" ht="12.75" hidden="1" customHeight="1" outlineLevel="1">
      <c r="A43" s="8">
        <v>41518</v>
      </c>
      <c r="B43" s="41">
        <v>4243.9026317099997</v>
      </c>
      <c r="C43" s="41">
        <f t="shared" si="1"/>
        <v>1360.66381191</v>
      </c>
      <c r="D43" s="41">
        <f t="shared" si="2"/>
        <v>1170.39045504</v>
      </c>
      <c r="E43" s="41">
        <f t="shared" si="3"/>
        <v>1712.8483647600001</v>
      </c>
      <c r="F43" s="41">
        <v>2988.87404083</v>
      </c>
      <c r="G43" s="41">
        <v>1295.6813688</v>
      </c>
      <c r="H43" s="41">
        <v>1066.49496204</v>
      </c>
      <c r="I43" s="41">
        <v>626.69770999000002</v>
      </c>
      <c r="J43" s="41">
        <v>1255.0285908799999</v>
      </c>
      <c r="K43" s="41">
        <v>64.982443110000006</v>
      </c>
      <c r="L43" s="41">
        <v>103.895493</v>
      </c>
      <c r="M43" s="41">
        <v>1086.1506547700001</v>
      </c>
      <c r="N43" s="41"/>
      <c r="O43" s="41"/>
      <c r="P43" s="41"/>
      <c r="Q43" s="41"/>
    </row>
    <row r="44" spans="1:17" ht="12.75" hidden="1" customHeight="1" outlineLevel="1">
      <c r="A44" s="8">
        <v>41548</v>
      </c>
      <c r="B44" s="41">
        <v>4274.9170679500003</v>
      </c>
      <c r="C44" s="41">
        <f t="shared" si="1"/>
        <v>1398.6460592800001</v>
      </c>
      <c r="D44" s="41">
        <f t="shared" si="2"/>
        <v>1187.5492011000001</v>
      </c>
      <c r="E44" s="41">
        <f t="shared" si="3"/>
        <v>1688.72180757</v>
      </c>
      <c r="F44" s="41">
        <v>3040.1932674099999</v>
      </c>
      <c r="G44" s="41">
        <v>1329.2078191200001</v>
      </c>
      <c r="H44" s="41">
        <v>1082.61286436</v>
      </c>
      <c r="I44" s="41">
        <v>628.37258393000002</v>
      </c>
      <c r="J44" s="41">
        <v>1234.72380054</v>
      </c>
      <c r="K44" s="41">
        <v>69.438240160000007</v>
      </c>
      <c r="L44" s="41">
        <v>104.93633674</v>
      </c>
      <c r="M44" s="41">
        <v>1060.34922364</v>
      </c>
      <c r="N44" s="41"/>
      <c r="O44" s="41"/>
      <c r="P44" s="41"/>
      <c r="Q44" s="41"/>
    </row>
    <row r="45" spans="1:17" ht="12.75" hidden="1" customHeight="1" outlineLevel="1">
      <c r="A45" s="8">
        <v>41579</v>
      </c>
      <c r="B45" s="41">
        <v>4183.9342565899997</v>
      </c>
      <c r="C45" s="41">
        <f t="shared" si="1"/>
        <v>1363.9860667299999</v>
      </c>
      <c r="D45" s="41">
        <f t="shared" si="2"/>
        <v>1202.6064622599999</v>
      </c>
      <c r="E45" s="41">
        <f t="shared" si="3"/>
        <v>1617.3417276</v>
      </c>
      <c r="F45" s="41">
        <v>3040.78935189</v>
      </c>
      <c r="G45" s="41">
        <v>1326.70056002</v>
      </c>
      <c r="H45" s="41">
        <v>1098.98956458</v>
      </c>
      <c r="I45" s="41">
        <v>615.09922729000004</v>
      </c>
      <c r="J45" s="41">
        <v>1143.1449047000001</v>
      </c>
      <c r="K45" s="41">
        <v>37.28550671</v>
      </c>
      <c r="L45" s="41">
        <v>103.61689767999999</v>
      </c>
      <c r="M45" s="41">
        <v>1002.24250031</v>
      </c>
      <c r="N45" s="41"/>
      <c r="O45" s="41"/>
      <c r="P45" s="41"/>
      <c r="Q45" s="41"/>
    </row>
    <row r="46" spans="1:17" ht="12.75" hidden="1" customHeight="1" outlineLevel="1">
      <c r="A46" s="8">
        <v>41609</v>
      </c>
      <c r="B46" s="41">
        <v>4141.5685009500003</v>
      </c>
      <c r="C46" s="41">
        <f t="shared" si="1"/>
        <v>1380.1832520600001</v>
      </c>
      <c r="D46" s="41">
        <f t="shared" si="2"/>
        <v>1185.19610031</v>
      </c>
      <c r="E46" s="41">
        <f t="shared" si="3"/>
        <v>1576.1891485800002</v>
      </c>
      <c r="F46" s="41">
        <v>3048.3595906199998</v>
      </c>
      <c r="G46" s="41">
        <v>1347.57661375</v>
      </c>
      <c r="H46" s="41">
        <v>1082.7799998400001</v>
      </c>
      <c r="I46" s="41">
        <v>618.00297703000001</v>
      </c>
      <c r="J46" s="41">
        <v>1093.20891033</v>
      </c>
      <c r="K46" s="41">
        <v>32.606638310000001</v>
      </c>
      <c r="L46" s="41">
        <v>102.41610047</v>
      </c>
      <c r="M46" s="41">
        <v>958.18617155000004</v>
      </c>
      <c r="N46" s="41"/>
      <c r="O46" s="41"/>
      <c r="P46" s="41"/>
      <c r="Q46" s="41"/>
    </row>
    <row r="47" spans="1:17" ht="12.75" hidden="1" customHeight="1" outlineLevel="1">
      <c r="A47" s="8">
        <v>41640</v>
      </c>
      <c r="B47" s="41">
        <v>4150.60546995</v>
      </c>
      <c r="C47" s="41">
        <f t="shared" si="1"/>
        <v>1392.24891746</v>
      </c>
      <c r="D47" s="41">
        <f t="shared" si="2"/>
        <v>1196.62961341</v>
      </c>
      <c r="E47" s="41">
        <f t="shared" si="3"/>
        <v>1561.72693908</v>
      </c>
      <c r="F47" s="41">
        <v>3071.81203581</v>
      </c>
      <c r="G47" s="41">
        <v>1359.65750482</v>
      </c>
      <c r="H47" s="41">
        <v>1097.1630364</v>
      </c>
      <c r="I47" s="41">
        <v>614.99149459</v>
      </c>
      <c r="J47" s="41">
        <v>1078.79343414</v>
      </c>
      <c r="K47" s="41">
        <v>32.591412640000001</v>
      </c>
      <c r="L47" s="41">
        <v>99.466577009999995</v>
      </c>
      <c r="M47" s="41">
        <v>946.73544448999996</v>
      </c>
      <c r="N47" s="41"/>
      <c r="O47" s="41"/>
      <c r="P47" s="41"/>
      <c r="Q47" s="41"/>
    </row>
    <row r="48" spans="1:17" ht="12.75" hidden="1" customHeight="1" outlineLevel="1">
      <c r="A48" s="8">
        <v>41671</v>
      </c>
      <c r="B48" s="41">
        <v>4422.7463318299997</v>
      </c>
      <c r="C48" s="41">
        <f t="shared" si="1"/>
        <v>1398.8342991899999</v>
      </c>
      <c r="D48" s="41">
        <f t="shared" si="2"/>
        <v>1296.61527699</v>
      </c>
      <c r="E48" s="41">
        <f t="shared" si="3"/>
        <v>1727.2967556499998</v>
      </c>
      <c r="F48" s="41">
        <v>3097.7068784200001</v>
      </c>
      <c r="G48" s="41">
        <v>1371.20883319</v>
      </c>
      <c r="H48" s="41">
        <v>1120.3822697000001</v>
      </c>
      <c r="I48" s="41">
        <v>606.11577552999995</v>
      </c>
      <c r="J48" s="41">
        <v>1325.0394534100001</v>
      </c>
      <c r="K48" s="41">
        <v>27.625465999999999</v>
      </c>
      <c r="L48" s="41">
        <v>176.23300728999999</v>
      </c>
      <c r="M48" s="41">
        <v>1121.18098012</v>
      </c>
      <c r="N48" s="41"/>
      <c r="O48" s="41"/>
      <c r="P48" s="41"/>
      <c r="Q48" s="41"/>
    </row>
    <row r="49" spans="1:17" ht="12.75" hidden="1" customHeight="1" outlineLevel="1">
      <c r="A49" s="8">
        <v>41699</v>
      </c>
      <c r="B49" s="41">
        <v>4522.5708498100003</v>
      </c>
      <c r="C49" s="41">
        <f t="shared" si="1"/>
        <v>1439.6435929299998</v>
      </c>
      <c r="D49" s="41">
        <f t="shared" si="2"/>
        <v>1220.97388082</v>
      </c>
      <c r="E49" s="41">
        <f t="shared" si="3"/>
        <v>1861.9533760599998</v>
      </c>
      <c r="F49" s="41">
        <v>3090.1891576600001</v>
      </c>
      <c r="G49" s="41">
        <v>1392.3078481299999</v>
      </c>
      <c r="H49" s="41">
        <v>1088.8286487800001</v>
      </c>
      <c r="I49" s="41">
        <v>609.05266074999997</v>
      </c>
      <c r="J49" s="41">
        <v>1432.3816921499999</v>
      </c>
      <c r="K49" s="41">
        <v>47.335744800000001</v>
      </c>
      <c r="L49" s="41">
        <v>132.14523204</v>
      </c>
      <c r="M49" s="41">
        <v>1252.9007153099999</v>
      </c>
      <c r="N49" s="41"/>
      <c r="O49" s="41"/>
      <c r="P49" s="41"/>
      <c r="Q49" s="41"/>
    </row>
    <row r="50" spans="1:17" ht="12.75" hidden="1" customHeight="1" outlineLevel="1">
      <c r="A50" s="8">
        <v>41730</v>
      </c>
      <c r="B50" s="41">
        <v>4566.9130052</v>
      </c>
      <c r="C50" s="41">
        <f t="shared" si="1"/>
        <v>1457.88294238</v>
      </c>
      <c r="D50" s="41">
        <f t="shared" si="2"/>
        <v>1233.0791566600001</v>
      </c>
      <c r="E50" s="41">
        <f t="shared" si="3"/>
        <v>1875.9509061599999</v>
      </c>
      <c r="F50" s="41">
        <v>3102.4039495299999</v>
      </c>
      <c r="G50" s="41">
        <v>1428.35532829</v>
      </c>
      <c r="H50" s="41">
        <v>1075.2014341700001</v>
      </c>
      <c r="I50" s="41">
        <v>598.84718707000002</v>
      </c>
      <c r="J50" s="41">
        <v>1464.50905567</v>
      </c>
      <c r="K50" s="41">
        <v>29.52761409</v>
      </c>
      <c r="L50" s="41">
        <v>157.87772249</v>
      </c>
      <c r="M50" s="41">
        <v>1277.1037190899999</v>
      </c>
      <c r="N50" s="41"/>
      <c r="O50" s="41"/>
      <c r="P50" s="41"/>
      <c r="Q50" s="41"/>
    </row>
    <row r="51" spans="1:17" ht="12.75" hidden="1" customHeight="1" outlineLevel="1">
      <c r="A51" s="8">
        <v>41760</v>
      </c>
      <c r="B51" s="41">
        <v>4604.2955440200003</v>
      </c>
      <c r="C51" s="41">
        <f t="shared" si="1"/>
        <v>1477.79840322</v>
      </c>
      <c r="D51" s="41">
        <f t="shared" si="2"/>
        <v>1272.4406585199999</v>
      </c>
      <c r="E51" s="41">
        <f t="shared" si="3"/>
        <v>1854.05648228</v>
      </c>
      <c r="F51" s="41">
        <v>3098.9012878399999</v>
      </c>
      <c r="G51" s="41">
        <v>1447.2289206099999</v>
      </c>
      <c r="H51" s="41">
        <v>1066.7494907499999</v>
      </c>
      <c r="I51" s="41">
        <v>584.92287648000001</v>
      </c>
      <c r="J51" s="41">
        <v>1505.39425618</v>
      </c>
      <c r="K51" s="41">
        <v>30.569482610000001</v>
      </c>
      <c r="L51" s="41">
        <v>205.69116776999999</v>
      </c>
      <c r="M51" s="41">
        <v>1269.1336057999999</v>
      </c>
      <c r="N51" s="41"/>
      <c r="O51" s="41"/>
      <c r="P51" s="41"/>
      <c r="Q51" s="41"/>
    </row>
    <row r="52" spans="1:17" ht="12.75" hidden="1" customHeight="1" outlineLevel="1">
      <c r="A52" s="8">
        <v>41791</v>
      </c>
      <c r="B52" s="41">
        <v>4301.1489281900003</v>
      </c>
      <c r="C52" s="41">
        <f t="shared" si="1"/>
        <v>1465.0938158900001</v>
      </c>
      <c r="D52" s="41">
        <f t="shared" si="2"/>
        <v>1093.9648507300001</v>
      </c>
      <c r="E52" s="41">
        <f t="shared" si="3"/>
        <v>1742.0902615700002</v>
      </c>
      <c r="F52" s="41">
        <v>2970.8064397100002</v>
      </c>
      <c r="G52" s="41">
        <v>1416.75513226</v>
      </c>
      <c r="H52" s="41">
        <v>998.29903000000002</v>
      </c>
      <c r="I52" s="41">
        <v>555.75227744999995</v>
      </c>
      <c r="J52" s="41">
        <v>1330.3424884799999</v>
      </c>
      <c r="K52" s="41">
        <v>48.338683629999998</v>
      </c>
      <c r="L52" s="41">
        <v>95.665820729999993</v>
      </c>
      <c r="M52" s="41">
        <v>1186.3379841200001</v>
      </c>
      <c r="N52" s="41"/>
      <c r="O52" s="41"/>
      <c r="P52" s="41"/>
      <c r="Q52" s="41"/>
    </row>
    <row r="53" spans="1:17" ht="12.75" hidden="1" customHeight="1" outlineLevel="1">
      <c r="A53" s="8">
        <v>41821</v>
      </c>
      <c r="B53" s="41">
        <v>4169.9183638499999</v>
      </c>
      <c r="C53" s="41">
        <f t="shared" si="1"/>
        <v>1485.32692006</v>
      </c>
      <c r="D53" s="41">
        <f t="shared" si="2"/>
        <v>957.20587919000002</v>
      </c>
      <c r="E53" s="41">
        <f t="shared" si="3"/>
        <v>1727.3855646</v>
      </c>
      <c r="F53" s="41">
        <v>2849.4720572400001</v>
      </c>
      <c r="G53" s="41">
        <v>1435.10490529</v>
      </c>
      <c r="H53" s="41">
        <v>874.68701161000001</v>
      </c>
      <c r="I53" s="41">
        <v>539.68014033999998</v>
      </c>
      <c r="J53" s="41">
        <v>1320.44630661</v>
      </c>
      <c r="K53" s="41">
        <v>50.222014770000001</v>
      </c>
      <c r="L53" s="41">
        <v>82.518867580000006</v>
      </c>
      <c r="M53" s="41">
        <v>1187.70542426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4396.2100743499996</v>
      </c>
      <c r="C54" s="41">
        <f t="shared" si="1"/>
        <v>1542.9138717000001</v>
      </c>
      <c r="D54" s="41">
        <f t="shared" si="2"/>
        <v>958.83965569999998</v>
      </c>
      <c r="E54" s="41">
        <f t="shared" si="3"/>
        <v>1894.4565469500001</v>
      </c>
      <c r="F54" s="41">
        <v>2894.1103686599999</v>
      </c>
      <c r="G54" s="41">
        <v>1485.4616254800001</v>
      </c>
      <c r="H54" s="41">
        <v>866.06373707</v>
      </c>
      <c r="I54" s="41">
        <v>542.58500610999999</v>
      </c>
      <c r="J54" s="41">
        <v>1502.0997056900001</v>
      </c>
      <c r="K54" s="41">
        <v>57.452246219999999</v>
      </c>
      <c r="L54" s="41">
        <v>92.775918630000007</v>
      </c>
      <c r="M54" s="41">
        <v>1351.8715408400001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4316.2988481299999</v>
      </c>
      <c r="C55" s="41">
        <f t="shared" si="1"/>
        <v>1518.88969155</v>
      </c>
      <c r="D55" s="41">
        <f t="shared" si="2"/>
        <v>977.24799579</v>
      </c>
      <c r="E55" s="41">
        <f t="shared" si="3"/>
        <v>1820.1611607899999</v>
      </c>
      <c r="F55" s="41">
        <v>2892.1834798700002</v>
      </c>
      <c r="G55" s="41">
        <v>1483.85862675</v>
      </c>
      <c r="H55" s="41">
        <v>865.46286246</v>
      </c>
      <c r="I55" s="41">
        <v>542.86199065999995</v>
      </c>
      <c r="J55" s="41">
        <v>1424.11536826</v>
      </c>
      <c r="K55" s="41">
        <v>35.031064800000003</v>
      </c>
      <c r="L55" s="41">
        <v>111.78513332999999</v>
      </c>
      <c r="M55" s="41">
        <v>1277.29917013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4308.3166418500005</v>
      </c>
      <c r="C56" s="41">
        <f t="shared" si="1"/>
        <v>1564.8044931300001</v>
      </c>
      <c r="D56" s="41">
        <f t="shared" si="2"/>
        <v>926.68419310000002</v>
      </c>
      <c r="E56" s="41">
        <f t="shared" si="3"/>
        <v>1816.82795562</v>
      </c>
      <c r="F56" s="41">
        <v>2888.0374301299998</v>
      </c>
      <c r="G56" s="41">
        <v>1505.80307539</v>
      </c>
      <c r="H56" s="41">
        <v>836.84578312999997</v>
      </c>
      <c r="I56" s="41">
        <v>545.38857160999999</v>
      </c>
      <c r="J56" s="41">
        <v>1420.2792117199999</v>
      </c>
      <c r="K56" s="41">
        <v>59.001417740000001</v>
      </c>
      <c r="L56" s="41">
        <v>89.838409970000001</v>
      </c>
      <c r="M56" s="41">
        <v>1271.4393840099999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4463.9545362899999</v>
      </c>
      <c r="C57" s="41">
        <f t="shared" si="1"/>
        <v>1554.3437145400001</v>
      </c>
      <c r="D57" s="41">
        <f t="shared" si="2"/>
        <v>922.46319160000007</v>
      </c>
      <c r="E57" s="41">
        <f t="shared" si="3"/>
        <v>1987.1476301499999</v>
      </c>
      <c r="F57" s="41">
        <v>2825.53447951</v>
      </c>
      <c r="G57" s="41">
        <v>1486.15693399</v>
      </c>
      <c r="H57" s="41">
        <v>818.03218403000005</v>
      </c>
      <c r="I57" s="41">
        <v>521.34536148999996</v>
      </c>
      <c r="J57" s="41">
        <v>1638.4200567800001</v>
      </c>
      <c r="K57" s="41">
        <v>68.186780549999995</v>
      </c>
      <c r="L57" s="41">
        <v>104.43100757000001</v>
      </c>
      <c r="M57" s="41">
        <v>1465.80226866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4196.2221924799996</v>
      </c>
      <c r="C58" s="41">
        <f t="shared" si="1"/>
        <v>1520.2172068799998</v>
      </c>
      <c r="D58" s="41">
        <f t="shared" si="2"/>
        <v>806.75068206000003</v>
      </c>
      <c r="E58" s="41">
        <f t="shared" si="3"/>
        <v>1869.2543035399999</v>
      </c>
      <c r="F58" s="41">
        <v>2659.1749178599998</v>
      </c>
      <c r="G58" s="41">
        <v>1445.8603919699999</v>
      </c>
      <c r="H58" s="41">
        <v>718.35947548000001</v>
      </c>
      <c r="I58" s="41">
        <v>494.95505041000001</v>
      </c>
      <c r="J58" s="41">
        <v>1537.0472746200001</v>
      </c>
      <c r="K58" s="41">
        <v>74.356814909999997</v>
      </c>
      <c r="L58" s="41">
        <v>88.391206580000002</v>
      </c>
      <c r="M58" s="41">
        <v>1374.2992531299999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4219.0759427900002</v>
      </c>
      <c r="C59" s="41">
        <f t="shared" si="1"/>
        <v>1505.1500499599999</v>
      </c>
      <c r="D59" s="41">
        <f t="shared" si="2"/>
        <v>802.60007896000002</v>
      </c>
      <c r="E59" s="41">
        <f t="shared" si="3"/>
        <v>1911.3258138699998</v>
      </c>
      <c r="F59" s="41">
        <v>2639.9161449100002</v>
      </c>
      <c r="G59" s="41">
        <v>1430.8279990599999</v>
      </c>
      <c r="H59" s="41">
        <v>712.25503068</v>
      </c>
      <c r="I59" s="41">
        <v>496.83311516999999</v>
      </c>
      <c r="J59" s="41">
        <v>1579.15979788</v>
      </c>
      <c r="K59" s="41">
        <v>74.322050899999994</v>
      </c>
      <c r="L59" s="41">
        <v>90.34504828</v>
      </c>
      <c r="M59" s="41">
        <v>1414.4926986999999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5276.7069428900004</v>
      </c>
      <c r="C60" s="41">
        <f t="shared" si="1"/>
        <v>1523.0945250499999</v>
      </c>
      <c r="D60" s="41">
        <f t="shared" si="2"/>
        <v>859.96137165999994</v>
      </c>
      <c r="E60" s="41">
        <f t="shared" si="3"/>
        <v>2893.6510461799999</v>
      </c>
      <c r="F60" s="41">
        <v>2601.0887141799999</v>
      </c>
      <c r="G60" s="41">
        <v>1406.4676672799999</v>
      </c>
      <c r="H60" s="41">
        <v>704.27170871999999</v>
      </c>
      <c r="I60" s="41">
        <v>490.34933818000002</v>
      </c>
      <c r="J60" s="41">
        <v>2675.61822871</v>
      </c>
      <c r="K60" s="41">
        <v>116.62685777</v>
      </c>
      <c r="L60" s="41">
        <v>155.68966294000001</v>
      </c>
      <c r="M60" s="41">
        <v>2403.301708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4790.7953847099998</v>
      </c>
      <c r="C61" s="41">
        <f t="shared" si="1"/>
        <v>1502.39497693</v>
      </c>
      <c r="D61" s="41">
        <f t="shared" si="2"/>
        <v>822.39163144999998</v>
      </c>
      <c r="E61" s="41">
        <f t="shared" si="3"/>
        <v>2466.0087763299998</v>
      </c>
      <c r="F61" s="41">
        <v>2580.1833751899999</v>
      </c>
      <c r="G61" s="41">
        <v>1400.9249773500001</v>
      </c>
      <c r="H61" s="41">
        <v>693.29026999999996</v>
      </c>
      <c r="I61" s="41">
        <v>485.96812784000002</v>
      </c>
      <c r="J61" s="41">
        <v>2210.6120095199999</v>
      </c>
      <c r="K61" s="41">
        <v>101.46999958000001</v>
      </c>
      <c r="L61" s="41">
        <v>129.10136145000001</v>
      </c>
      <c r="M61" s="41">
        <v>1980.04064849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4567.3084009800004</v>
      </c>
      <c r="C62" s="41">
        <f t="shared" si="1"/>
        <v>1493.2867928999999</v>
      </c>
      <c r="D62" s="41">
        <f t="shared" si="2"/>
        <v>808.41084812999998</v>
      </c>
      <c r="E62" s="41">
        <f t="shared" si="3"/>
        <v>2265.6107599500001</v>
      </c>
      <c r="F62" s="41">
        <v>2577.8211639900001</v>
      </c>
      <c r="G62" s="41">
        <v>1400.21233282</v>
      </c>
      <c r="H62" s="41">
        <v>691.75383184999998</v>
      </c>
      <c r="I62" s="41">
        <v>485.85499931999999</v>
      </c>
      <c r="J62" s="41">
        <v>1989.4872369899999</v>
      </c>
      <c r="K62" s="41">
        <v>93.074460079999994</v>
      </c>
      <c r="L62" s="41">
        <v>116.65701627999999</v>
      </c>
      <c r="M62" s="41">
        <v>1779.7557606299999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3748.0011266400002</v>
      </c>
      <c r="C63" s="41">
        <f t="shared" si="1"/>
        <v>1466.3911446100001</v>
      </c>
      <c r="D63" s="41">
        <f t="shared" si="2"/>
        <v>715.61501650000002</v>
      </c>
      <c r="E63" s="41">
        <f t="shared" si="3"/>
        <v>1565.9949655299999</v>
      </c>
      <c r="F63" s="41">
        <v>2450.9607952599999</v>
      </c>
      <c r="G63" s="41">
        <v>1373.3782039600001</v>
      </c>
      <c r="H63" s="41">
        <v>632.62330157999997</v>
      </c>
      <c r="I63" s="41">
        <v>444.95928972000002</v>
      </c>
      <c r="J63" s="41">
        <v>1297.04033138</v>
      </c>
      <c r="K63" s="41">
        <v>93.012940650000004</v>
      </c>
      <c r="L63" s="41">
        <v>82.991714920000007</v>
      </c>
      <c r="M63" s="41">
        <v>1121.0356758099999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3748.7596452299999</v>
      </c>
      <c r="C64" s="41">
        <f t="shared" si="1"/>
        <v>1472.46583689</v>
      </c>
      <c r="D64" s="41">
        <f t="shared" si="2"/>
        <v>691.23267309000005</v>
      </c>
      <c r="E64" s="41">
        <f t="shared" si="3"/>
        <v>1585.06113525</v>
      </c>
      <c r="F64" s="41">
        <v>2429.11682372</v>
      </c>
      <c r="G64" s="41">
        <v>1376.92772526</v>
      </c>
      <c r="H64" s="41">
        <v>607.63903499000003</v>
      </c>
      <c r="I64" s="41">
        <v>444.55006347</v>
      </c>
      <c r="J64" s="41">
        <v>1319.64282151</v>
      </c>
      <c r="K64" s="41">
        <v>95.538111630000003</v>
      </c>
      <c r="L64" s="41">
        <v>83.593638100000007</v>
      </c>
      <c r="M64" s="41">
        <v>1140.5110717800001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3735.4325440299999</v>
      </c>
      <c r="C65" s="41">
        <f t="shared" si="1"/>
        <v>1471.9855400500001</v>
      </c>
      <c r="D65" s="41">
        <f t="shared" si="2"/>
        <v>652.51135123000006</v>
      </c>
      <c r="E65" s="41">
        <f t="shared" si="3"/>
        <v>1610.9356527499999</v>
      </c>
      <c r="F65" s="41">
        <v>2375.5603887799998</v>
      </c>
      <c r="G65" s="41">
        <v>1372.1785877100001</v>
      </c>
      <c r="H65" s="41">
        <v>565.77446839000004</v>
      </c>
      <c r="I65" s="41">
        <v>437.60733268000001</v>
      </c>
      <c r="J65" s="41">
        <v>1359.8721552500001</v>
      </c>
      <c r="K65" s="41">
        <v>99.806952339999995</v>
      </c>
      <c r="L65" s="41">
        <v>86.736882840000007</v>
      </c>
      <c r="M65" s="41">
        <v>1173.32832007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3712.05240344</v>
      </c>
      <c r="C66" s="41">
        <f t="shared" si="1"/>
        <v>1465.25898955</v>
      </c>
      <c r="D66" s="41">
        <f t="shared" si="2"/>
        <v>657.01779414999999</v>
      </c>
      <c r="E66" s="41">
        <f t="shared" si="3"/>
        <v>1589.7756197399999</v>
      </c>
      <c r="F66" s="41">
        <v>2372.5128856800002</v>
      </c>
      <c r="G66" s="41">
        <v>1364.3587951500001</v>
      </c>
      <c r="H66" s="41">
        <v>571.24084445999995</v>
      </c>
      <c r="I66" s="41">
        <v>436.91324607000001</v>
      </c>
      <c r="J66" s="41">
        <v>1339.5395177600001</v>
      </c>
      <c r="K66" s="41">
        <v>100.9001944</v>
      </c>
      <c r="L66" s="41">
        <v>85.776949689999995</v>
      </c>
      <c r="M66" s="41">
        <v>1152.8623736699999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3592.8939336100002</v>
      </c>
      <c r="C67" s="41">
        <f t="shared" si="1"/>
        <v>1460.4091573399999</v>
      </c>
      <c r="D67" s="41">
        <f t="shared" si="2"/>
        <v>577.17380135999997</v>
      </c>
      <c r="E67" s="41">
        <f t="shared" si="3"/>
        <v>1555.3109749099999</v>
      </c>
      <c r="F67" s="41">
        <v>2243.7888026599999</v>
      </c>
      <c r="G67" s="41">
        <v>1357.6098282299999</v>
      </c>
      <c r="H67" s="41">
        <v>500.51981246999998</v>
      </c>
      <c r="I67" s="41">
        <v>385.65916196000001</v>
      </c>
      <c r="J67" s="41">
        <v>1349.1051309500001</v>
      </c>
      <c r="K67" s="41">
        <v>102.79932911</v>
      </c>
      <c r="L67" s="41">
        <v>76.653988889999994</v>
      </c>
      <c r="M67" s="41">
        <v>1169.65181295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3660.3818553800002</v>
      </c>
      <c r="C68" s="41">
        <f t="shared" ref="C68" si="4">G68+K68</f>
        <v>1461.18253497</v>
      </c>
      <c r="D68" s="41">
        <f t="shared" ref="D68" si="5">H68+L68</f>
        <v>575.18621054000005</v>
      </c>
      <c r="E68" s="41">
        <f t="shared" ref="E68" si="6">I68+M68</f>
        <v>1624.0131098700001</v>
      </c>
      <c r="F68" s="41">
        <v>2221.4342318700001</v>
      </c>
      <c r="G68" s="41">
        <v>1350.17931387</v>
      </c>
      <c r="H68" s="41">
        <v>492.84601771000001</v>
      </c>
      <c r="I68" s="41">
        <v>378.40890029000002</v>
      </c>
      <c r="J68" s="41">
        <v>1438.9476235100001</v>
      </c>
      <c r="K68" s="41">
        <v>111.0032211</v>
      </c>
      <c r="L68" s="41">
        <v>82.340192830000007</v>
      </c>
      <c r="M68" s="41">
        <v>1245.6042095800001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3756.8877788099999</v>
      </c>
      <c r="C69" s="41">
        <f t="shared" ref="C69" si="7">G69+K69</f>
        <v>1472.1878172500001</v>
      </c>
      <c r="D69" s="41">
        <f t="shared" ref="D69" si="8">H69+L69</f>
        <v>598.28949489000001</v>
      </c>
      <c r="E69" s="41">
        <f t="shared" ref="E69" si="9">I69+M69</f>
        <v>1686.41046667</v>
      </c>
      <c r="F69" s="41">
        <v>2178.1874849199999</v>
      </c>
      <c r="G69" s="41">
        <v>1346.35856784</v>
      </c>
      <c r="H69" s="41">
        <v>469.70776210999998</v>
      </c>
      <c r="I69" s="41">
        <v>362.12115497000002</v>
      </c>
      <c r="J69" s="41">
        <v>1578.70029389</v>
      </c>
      <c r="K69" s="41">
        <v>125.82924941</v>
      </c>
      <c r="L69" s="41">
        <v>128.58173278000001</v>
      </c>
      <c r="M69" s="41">
        <v>1324.2893117000001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3342.7303987800001</v>
      </c>
      <c r="C70" s="41">
        <f t="shared" ref="C70" si="10">G70+K70</f>
        <v>1493.1573247599999</v>
      </c>
      <c r="D70" s="41">
        <f t="shared" ref="D70" si="11">H70+L70</f>
        <v>408.57339661999998</v>
      </c>
      <c r="E70" s="41">
        <f t="shared" ref="E70" si="12">I70+M70</f>
        <v>1440.9996773999999</v>
      </c>
      <c r="F70" s="41">
        <v>2007.2626187599999</v>
      </c>
      <c r="G70" s="41">
        <v>1307.0674747</v>
      </c>
      <c r="H70" s="41">
        <v>380.55842813999999</v>
      </c>
      <c r="I70" s="41">
        <v>319.63671591999997</v>
      </c>
      <c r="J70" s="41">
        <v>1335.46778002</v>
      </c>
      <c r="K70" s="41">
        <v>186.08985006</v>
      </c>
      <c r="L70" s="41">
        <v>28.01496848</v>
      </c>
      <c r="M70" s="41">
        <v>1121.36296148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3409.0277887900002</v>
      </c>
      <c r="C71" s="41">
        <f t="shared" ref="C71" si="13">G71+K71</f>
        <v>1520.1087847900001</v>
      </c>
      <c r="D71" s="41">
        <f t="shared" ref="D71" si="14">H71+L71</f>
        <v>398.53162910000003</v>
      </c>
      <c r="E71" s="41">
        <f t="shared" ref="E71" si="15">I71+M71</f>
        <v>1490.3873748999999</v>
      </c>
      <c r="F71" s="41">
        <v>2007.6706682500001</v>
      </c>
      <c r="G71" s="41">
        <v>1323.02196841</v>
      </c>
      <c r="H71" s="41">
        <v>369.34928607000001</v>
      </c>
      <c r="I71" s="41">
        <v>315.29941377</v>
      </c>
      <c r="J71" s="41">
        <v>1401.3571205400001</v>
      </c>
      <c r="K71" s="41">
        <v>197.08681637999999</v>
      </c>
      <c r="L71" s="41">
        <v>29.182343029999998</v>
      </c>
      <c r="M71" s="41">
        <v>1175.0879611299999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3463.7769189000001</v>
      </c>
      <c r="C72" s="41">
        <f t="shared" ref="C72" si="16">G72+K72</f>
        <v>1497.6295450499999</v>
      </c>
      <c r="D72" s="41">
        <f t="shared" ref="D72" si="17">H72+L72</f>
        <v>407.21265586999999</v>
      </c>
      <c r="E72" s="41">
        <f t="shared" ref="E72" si="18">I72+M72</f>
        <v>1558.93471798</v>
      </c>
      <c r="F72" s="41">
        <v>1999.48128529</v>
      </c>
      <c r="G72" s="41">
        <v>1310.63715523</v>
      </c>
      <c r="H72" s="41">
        <v>376.21253903000002</v>
      </c>
      <c r="I72" s="41">
        <v>312.63159102999998</v>
      </c>
      <c r="J72" s="41">
        <v>1464.2956336100001</v>
      </c>
      <c r="K72" s="41">
        <v>186.99238982</v>
      </c>
      <c r="L72" s="41">
        <v>31.00011684</v>
      </c>
      <c r="M72" s="41">
        <v>1246.30312695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3146.4501950899999</v>
      </c>
      <c r="C73" s="41">
        <f t="shared" ref="C73" si="19">G73+K73</f>
        <v>1382.4110103</v>
      </c>
      <c r="D73" s="41">
        <f t="shared" ref="D73" si="20">H73+L73</f>
        <v>403.90935757</v>
      </c>
      <c r="E73" s="41">
        <f t="shared" ref="E73" si="21">I73+M73</f>
        <v>1360.1298272199999</v>
      </c>
      <c r="F73" s="41">
        <v>1934.85120684</v>
      </c>
      <c r="G73" s="41">
        <v>1256.51789117</v>
      </c>
      <c r="H73" s="41">
        <v>379.27366744</v>
      </c>
      <c r="I73" s="41">
        <v>299.05964822999999</v>
      </c>
      <c r="J73" s="41">
        <v>1211.59898825</v>
      </c>
      <c r="K73" s="41">
        <v>125.89311913</v>
      </c>
      <c r="L73" s="41">
        <v>24.63569013</v>
      </c>
      <c r="M73" s="41">
        <v>1061.0701789899999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3098.7778083200001</v>
      </c>
      <c r="C74" s="41">
        <f t="shared" ref="C74" si="22">G74+K74</f>
        <v>1281.7578357800001</v>
      </c>
      <c r="D74" s="41">
        <f t="shared" ref="D74" si="23">H74+L74</f>
        <v>494.75323428000002</v>
      </c>
      <c r="E74" s="41">
        <f t="shared" ref="E74" si="24">I74+M74</f>
        <v>1322.26673826</v>
      </c>
      <c r="F74" s="41">
        <v>1925.16617694</v>
      </c>
      <c r="G74" s="41">
        <v>1159.15971201</v>
      </c>
      <c r="H74" s="41">
        <v>470.85457754999999</v>
      </c>
      <c r="I74" s="41">
        <v>295.15188738000001</v>
      </c>
      <c r="J74" s="41">
        <v>1173.6116313800001</v>
      </c>
      <c r="K74" s="41">
        <v>122.59812377</v>
      </c>
      <c r="L74" s="41">
        <v>23.898656729999999</v>
      </c>
      <c r="M74" s="41">
        <v>1027.1148508799999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3093.0065101999999</v>
      </c>
      <c r="C75" s="41">
        <f t="shared" ref="C75" si="25">G75+K75</f>
        <v>1370.2288808399999</v>
      </c>
      <c r="D75" s="41">
        <f t="shared" ref="D75" si="26">H75+L75</f>
        <v>404.74917553</v>
      </c>
      <c r="E75" s="41">
        <f t="shared" ref="E75" si="27">I75+M75</f>
        <v>1318.02845383</v>
      </c>
      <c r="F75" s="41">
        <v>1922.41908704</v>
      </c>
      <c r="G75" s="41">
        <v>1247.4506707999999</v>
      </c>
      <c r="H75" s="41">
        <v>381.16157372999999</v>
      </c>
      <c r="I75" s="41">
        <v>293.80684251000002</v>
      </c>
      <c r="J75" s="41">
        <v>1170.5874231600001</v>
      </c>
      <c r="K75" s="41">
        <v>122.77821004</v>
      </c>
      <c r="L75" s="41">
        <v>23.587601800000002</v>
      </c>
      <c r="M75" s="41">
        <v>1024.22161132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2980.6645700200002</v>
      </c>
      <c r="C76" s="41">
        <f t="shared" ref="C76" si="28">G76+K76</f>
        <v>1312.4507381799999</v>
      </c>
      <c r="D76" s="41">
        <f t="shared" ref="D76" si="29">H76+L76</f>
        <v>385.84290265999999</v>
      </c>
      <c r="E76" s="41">
        <f t="shared" ref="E76" si="30">I76+M76</f>
        <v>1282.3709291800001</v>
      </c>
      <c r="F76" s="41">
        <v>1883.98996498</v>
      </c>
      <c r="G76" s="41">
        <v>1241.2668878899999</v>
      </c>
      <c r="H76" s="41">
        <v>363.93922871000001</v>
      </c>
      <c r="I76" s="41">
        <v>278.78384837999999</v>
      </c>
      <c r="J76" s="41">
        <v>1096.67460504</v>
      </c>
      <c r="K76" s="41">
        <v>71.183850289999995</v>
      </c>
      <c r="L76" s="41">
        <v>21.903673950000002</v>
      </c>
      <c r="M76" s="41">
        <v>1003.5870808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2955.0657486999999</v>
      </c>
      <c r="C77" s="41">
        <f t="shared" ref="C77" si="31">G77+K77</f>
        <v>1310.37748218</v>
      </c>
      <c r="D77" s="41">
        <f t="shared" ref="D77" si="32">H77+L77</f>
        <v>384.79251686999999</v>
      </c>
      <c r="E77" s="41">
        <f t="shared" ref="E77" si="33">I77+M77</f>
        <v>1259.89574965</v>
      </c>
      <c r="F77" s="41">
        <v>1877.57754475</v>
      </c>
      <c r="G77" s="41">
        <v>1241.63584767</v>
      </c>
      <c r="H77" s="41">
        <v>363.64113297</v>
      </c>
      <c r="I77" s="41">
        <v>272.30056410999998</v>
      </c>
      <c r="J77" s="41">
        <v>1077.4882039500001</v>
      </c>
      <c r="K77" s="41">
        <v>68.741634509999997</v>
      </c>
      <c r="L77" s="41">
        <v>21.151383899999999</v>
      </c>
      <c r="M77" s="41">
        <v>987.59518553999999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2979.5159605600002</v>
      </c>
      <c r="C78" s="41">
        <f t="shared" ref="C78" si="34">G78+K78</f>
        <v>1319.3348454899999</v>
      </c>
      <c r="D78" s="41">
        <f t="shared" ref="D78" si="35">H78+L78</f>
        <v>379.42933233999997</v>
      </c>
      <c r="E78" s="41">
        <f t="shared" ref="E78" si="36">I78+M78</f>
        <v>1280.7517827300001</v>
      </c>
      <c r="F78" s="41">
        <v>1871.2053867</v>
      </c>
      <c r="G78" s="41">
        <v>1247.2641218399999</v>
      </c>
      <c r="H78" s="41">
        <v>358.42756403999999</v>
      </c>
      <c r="I78" s="41">
        <v>265.51370082</v>
      </c>
      <c r="J78" s="41">
        <v>1108.31057386</v>
      </c>
      <c r="K78" s="41">
        <v>72.070723650000005</v>
      </c>
      <c r="L78" s="41">
        <v>21.001768299999998</v>
      </c>
      <c r="M78" s="41">
        <v>1015.23808191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2954.8403945099999</v>
      </c>
      <c r="C79" s="41">
        <f t="shared" ref="C79" si="37">G79+K79</f>
        <v>1310.7399394199999</v>
      </c>
      <c r="D79" s="41">
        <f t="shared" ref="D79" si="38">H79+L79</f>
        <v>377.15274835999998</v>
      </c>
      <c r="E79" s="41">
        <f t="shared" ref="E79" si="39">I79+M79</f>
        <v>1266.9477067299999</v>
      </c>
      <c r="F79" s="41">
        <v>1859.6526695499999</v>
      </c>
      <c r="G79" s="41">
        <v>1237.56260129</v>
      </c>
      <c r="H79" s="41">
        <v>356.33484500999998</v>
      </c>
      <c r="I79" s="41">
        <v>265.75522324999997</v>
      </c>
      <c r="J79" s="41">
        <v>1095.18772496</v>
      </c>
      <c r="K79" s="41">
        <v>73.177338129999995</v>
      </c>
      <c r="L79" s="41">
        <v>20.817903350000002</v>
      </c>
      <c r="M79" s="41">
        <v>1001.19248348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2929.7137344399998</v>
      </c>
      <c r="C80" s="41">
        <f t="shared" ref="C80" si="40">G80+K80</f>
        <v>1308.7267898100001</v>
      </c>
      <c r="D80" s="41">
        <f t="shared" ref="D80" si="41">H80+L80</f>
        <v>384.46756144</v>
      </c>
      <c r="E80" s="41">
        <f t="shared" ref="E80" si="42">I80+M80</f>
        <v>1236.5193831900001</v>
      </c>
      <c r="F80" s="41">
        <v>1861.5731952799999</v>
      </c>
      <c r="G80" s="41">
        <v>1236.86750871</v>
      </c>
      <c r="H80" s="41">
        <v>364.26997197999998</v>
      </c>
      <c r="I80" s="41">
        <v>260.43571458999998</v>
      </c>
      <c r="J80" s="41">
        <v>1068.1405391599999</v>
      </c>
      <c r="K80" s="41">
        <v>71.859281100000004</v>
      </c>
      <c r="L80" s="41">
        <v>20.19758946</v>
      </c>
      <c r="M80" s="41">
        <v>976.08366860000001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2894.0657404499998</v>
      </c>
      <c r="C81" s="41">
        <f t="shared" ref="C81" si="43">G81+K81</f>
        <v>1291.0943058800001</v>
      </c>
      <c r="D81" s="41">
        <f t="shared" ref="D81" si="44">H81+L81</f>
        <v>374.10679542999998</v>
      </c>
      <c r="E81" s="41">
        <f t="shared" ref="E81" si="45">I81+M81</f>
        <v>1228.86463914</v>
      </c>
      <c r="F81" s="41">
        <v>1839.6045588100001</v>
      </c>
      <c r="G81" s="41">
        <v>1229.0317643000001</v>
      </c>
      <c r="H81" s="41">
        <v>354.04578660999999</v>
      </c>
      <c r="I81" s="41">
        <v>256.5270079</v>
      </c>
      <c r="J81" s="41">
        <v>1054.4611816399999</v>
      </c>
      <c r="K81" s="41">
        <v>62.062541580000001</v>
      </c>
      <c r="L81" s="41">
        <v>20.061008820000001</v>
      </c>
      <c r="M81" s="41">
        <v>972.33763123999995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2696.7135435599998</v>
      </c>
      <c r="C82" s="41">
        <f t="shared" ref="C82" si="46">G82+K82</f>
        <v>1257.9726893900001</v>
      </c>
      <c r="D82" s="41">
        <f t="shared" ref="D82" si="47">H82+L82</f>
        <v>317.533706</v>
      </c>
      <c r="E82" s="41">
        <f t="shared" ref="E82" si="48">I82+M82</f>
        <v>1121.20714817</v>
      </c>
      <c r="F82" s="41">
        <v>1760.29111964</v>
      </c>
      <c r="G82" s="41">
        <v>1219.57224425</v>
      </c>
      <c r="H82" s="41">
        <v>296.97042274</v>
      </c>
      <c r="I82" s="41">
        <v>243.74845264999999</v>
      </c>
      <c r="J82" s="41">
        <v>936.42242392000003</v>
      </c>
      <c r="K82" s="41">
        <v>38.400445140000002</v>
      </c>
      <c r="L82" s="41">
        <v>20.563283259999999</v>
      </c>
      <c r="M82" s="41">
        <v>877.45869551999999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2697.88337129</v>
      </c>
      <c r="C83" s="41">
        <f t="shared" ref="C83" si="49">G83+K83</f>
        <v>1268.43798485</v>
      </c>
      <c r="D83" s="41">
        <f t="shared" ref="D83" si="50">H83+L83</f>
        <v>313.19373980999995</v>
      </c>
      <c r="E83" s="41">
        <f t="shared" ref="E83" si="51">I83+M83</f>
        <v>1116.2516466299999</v>
      </c>
      <c r="F83" s="41">
        <v>1764.59226681</v>
      </c>
      <c r="G83" s="41">
        <v>1229.5859954299999</v>
      </c>
      <c r="H83" s="41">
        <v>292.68469900999997</v>
      </c>
      <c r="I83" s="41">
        <v>242.32157237000001</v>
      </c>
      <c r="J83" s="41">
        <v>933.29110447999994</v>
      </c>
      <c r="K83" s="41">
        <v>38.851989420000002</v>
      </c>
      <c r="L83" s="41">
        <v>20.509040800000001</v>
      </c>
      <c r="M83" s="41">
        <v>873.93007425999997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2698.81534766</v>
      </c>
      <c r="C84" s="41">
        <f t="shared" ref="C84" si="52">G84+K84</f>
        <v>1279.5043039700001</v>
      </c>
      <c r="D84" s="41">
        <f t="shared" ref="D84" si="53">H84+L84</f>
        <v>309.92567505000005</v>
      </c>
      <c r="E84" s="41">
        <f t="shared" ref="E84" si="54">I84+M84</f>
        <v>1109.38536864</v>
      </c>
      <c r="F84" s="41">
        <v>1770.71991022</v>
      </c>
      <c r="G84" s="41">
        <v>1240.3420298200001</v>
      </c>
      <c r="H84" s="41">
        <v>289.46674245000003</v>
      </c>
      <c r="I84" s="41">
        <v>240.91113795000001</v>
      </c>
      <c r="J84" s="41">
        <v>928.09543743999996</v>
      </c>
      <c r="K84" s="41">
        <v>39.162274150000002</v>
      </c>
      <c r="L84" s="41">
        <v>20.458932600000001</v>
      </c>
      <c r="M84" s="41">
        <v>868.47423069000001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2717.3877831999998</v>
      </c>
      <c r="C85" s="41">
        <f t="shared" ref="C85" si="55">G85+K85</f>
        <v>1231.7851346500001</v>
      </c>
      <c r="D85" s="41">
        <f t="shared" ref="D85" si="56">H85+L85</f>
        <v>329.06035448</v>
      </c>
      <c r="E85" s="41">
        <f t="shared" ref="E85" si="57">I85+M85</f>
        <v>1156.54229407</v>
      </c>
      <c r="F85" s="41">
        <v>1793.3162752400001</v>
      </c>
      <c r="G85" s="41">
        <v>1230.7177859200001</v>
      </c>
      <c r="H85" s="41">
        <v>301.70758021</v>
      </c>
      <c r="I85" s="41">
        <v>260.89090911</v>
      </c>
      <c r="J85" s="41">
        <v>924.07150795999996</v>
      </c>
      <c r="K85" s="41">
        <v>1.06734873</v>
      </c>
      <c r="L85" s="41">
        <v>27.352774270000001</v>
      </c>
      <c r="M85" s="41">
        <v>895.65138495999997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2698.9734846599999</v>
      </c>
      <c r="C86" s="41">
        <f t="shared" ref="C86" si="58">G86+K86</f>
        <v>1207.0553532200001</v>
      </c>
      <c r="D86" s="41">
        <f t="shared" ref="D86" si="59">H86+L86</f>
        <v>365.54232339999999</v>
      </c>
      <c r="E86" s="41">
        <f t="shared" ref="E86" si="60">I86+M86</f>
        <v>1126.37580804</v>
      </c>
      <c r="F86" s="41">
        <v>1790.4140624700001</v>
      </c>
      <c r="G86" s="41">
        <v>1192.09367266</v>
      </c>
      <c r="H86" s="41">
        <v>338.61690852999999</v>
      </c>
      <c r="I86" s="41">
        <v>259.70348128000001</v>
      </c>
      <c r="J86" s="41">
        <v>908.55942218999996</v>
      </c>
      <c r="K86" s="41">
        <v>14.96168056</v>
      </c>
      <c r="L86" s="41">
        <v>26.925414870000001</v>
      </c>
      <c r="M86" s="41">
        <v>866.67232676000003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2702.3125183100001</v>
      </c>
      <c r="C87" s="41">
        <f t="shared" ref="C87" si="61">G87+K87</f>
        <v>1220.1411586200002</v>
      </c>
      <c r="D87" s="41">
        <f t="shared" ref="D87" si="62">H87+L87</f>
        <v>365.23803286999998</v>
      </c>
      <c r="E87" s="41">
        <f t="shared" ref="E87" si="63">I87+M87</f>
        <v>1116.93332682</v>
      </c>
      <c r="F87" s="41">
        <v>1801.2519437000001</v>
      </c>
      <c r="G87" s="41">
        <v>1205.5162999500001</v>
      </c>
      <c r="H87" s="41">
        <v>339.07395131999999</v>
      </c>
      <c r="I87" s="41">
        <v>256.66169243000002</v>
      </c>
      <c r="J87" s="41">
        <v>901.06057461</v>
      </c>
      <c r="K87" s="41">
        <v>14.62485867</v>
      </c>
      <c r="L87" s="41">
        <v>26.164081549999999</v>
      </c>
      <c r="M87" s="41">
        <v>860.27163439000003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2682.0711189200001</v>
      </c>
      <c r="C88" s="41">
        <f t="shared" ref="C88" si="64">G88+K88</f>
        <v>1198.0697923999999</v>
      </c>
      <c r="D88" s="41">
        <f t="shared" ref="D88" si="65">H88+L88</f>
        <v>382.25610890000002</v>
      </c>
      <c r="E88" s="41">
        <f t="shared" ref="E88" si="66">I88+M88</f>
        <v>1101.7452176199999</v>
      </c>
      <c r="F88" s="41">
        <v>1789.7664438500001</v>
      </c>
      <c r="G88" s="41">
        <v>1183.95140939</v>
      </c>
      <c r="H88" s="41">
        <v>356.34279407000002</v>
      </c>
      <c r="I88" s="41">
        <v>249.47224039</v>
      </c>
      <c r="J88" s="41">
        <v>892.30467507000003</v>
      </c>
      <c r="K88" s="41">
        <v>14.118383010000001</v>
      </c>
      <c r="L88" s="41">
        <v>25.913314830000001</v>
      </c>
      <c r="M88" s="41">
        <v>852.27297723000004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2679.4435696400001</v>
      </c>
      <c r="C89" s="41">
        <f t="shared" ref="C89" si="67">G89+K89</f>
        <v>1208.86816886</v>
      </c>
      <c r="D89" s="41">
        <f t="shared" ref="D89" si="68">H89+L89</f>
        <v>370.11849443</v>
      </c>
      <c r="E89" s="41">
        <f t="shared" ref="E89" si="69">I89+M89</f>
        <v>1100.4569063500001</v>
      </c>
      <c r="F89" s="41">
        <v>1801.83886822</v>
      </c>
      <c r="G89" s="41">
        <v>1207.84957549</v>
      </c>
      <c r="H89" s="41">
        <v>344.44861945000002</v>
      </c>
      <c r="I89" s="41">
        <v>249.54067327999999</v>
      </c>
      <c r="J89" s="41">
        <v>877.60470141999997</v>
      </c>
      <c r="K89" s="41">
        <v>1.0185933700000001</v>
      </c>
      <c r="L89" s="41">
        <v>25.669874979999999</v>
      </c>
      <c r="M89" s="41">
        <v>850.91623306999998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2689.3650622800001</v>
      </c>
      <c r="C90" s="41">
        <f t="shared" ref="C90" si="70">G90+K90</f>
        <v>1224.68004232</v>
      </c>
      <c r="D90" s="41">
        <f t="shared" ref="D90" si="71">H90+L90</f>
        <v>376.20947984999998</v>
      </c>
      <c r="E90" s="41">
        <f t="shared" ref="E90" si="72">I90+M90</f>
        <v>1088.4755401099999</v>
      </c>
      <c r="F90" s="41">
        <v>1823.1061634600001</v>
      </c>
      <c r="G90" s="41">
        <v>1223.7357582499999</v>
      </c>
      <c r="H90" s="41">
        <v>350.80941737000001</v>
      </c>
      <c r="I90" s="41">
        <v>248.56098784</v>
      </c>
      <c r="J90" s="41">
        <v>866.25889882000001</v>
      </c>
      <c r="K90" s="41">
        <v>0.94428407000000003</v>
      </c>
      <c r="L90" s="41">
        <v>25.400062479999999</v>
      </c>
      <c r="M90" s="41">
        <v>839.91455226999994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2712.5267651700001</v>
      </c>
      <c r="C91" s="41">
        <f t="shared" ref="C91" si="73">G91+K91</f>
        <v>1241.79920724</v>
      </c>
      <c r="D91" s="41">
        <f t="shared" ref="D91" si="74">H91+L91</f>
        <v>356.71590093999998</v>
      </c>
      <c r="E91" s="41">
        <f t="shared" ref="E91" si="75">I91+M91</f>
        <v>1114.0116569900001</v>
      </c>
      <c r="F91" s="41">
        <v>1818.22993013</v>
      </c>
      <c r="G91" s="41">
        <v>1240.82181373</v>
      </c>
      <c r="H91" s="41">
        <v>330.27807094999997</v>
      </c>
      <c r="I91" s="41">
        <v>247.13004545000001</v>
      </c>
      <c r="J91" s="41">
        <v>894.29683504000002</v>
      </c>
      <c r="K91" s="41">
        <v>0.97739350999999997</v>
      </c>
      <c r="L91" s="41">
        <v>26.437829990000001</v>
      </c>
      <c r="M91" s="41">
        <v>866.88161153999999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2725.4852106399999</v>
      </c>
      <c r="C92" s="41">
        <f t="shared" ref="C92" si="76">G92+K92</f>
        <v>1225.4786729799998</v>
      </c>
      <c r="D92" s="41">
        <f t="shared" ref="D92" si="77">H92+L92</f>
        <v>376.76536424</v>
      </c>
      <c r="E92" s="41">
        <f t="shared" ref="E92" si="78">I92+M92</f>
        <v>1123.24117342</v>
      </c>
      <c r="F92" s="41">
        <v>1821.6106605</v>
      </c>
      <c r="G92" s="41">
        <v>1224.4934082899999</v>
      </c>
      <c r="H92" s="41">
        <v>350.02131768999999</v>
      </c>
      <c r="I92" s="41">
        <v>247.09593451999999</v>
      </c>
      <c r="J92" s="41">
        <v>903.87455014</v>
      </c>
      <c r="K92" s="41">
        <v>0.98526469000000005</v>
      </c>
      <c r="L92" s="41">
        <v>26.74404655</v>
      </c>
      <c r="M92" s="41">
        <v>876.14523889999998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2713.6210898999998</v>
      </c>
      <c r="C93" s="41">
        <f t="shared" ref="C93" si="79">G93+K93</f>
        <v>1212.6270430500001</v>
      </c>
      <c r="D93" s="41">
        <f t="shared" ref="D93" si="80">H93+L93</f>
        <v>381.53492812000002</v>
      </c>
      <c r="E93" s="41">
        <f t="shared" ref="E93" si="81">I93+M93</f>
        <v>1119.45911873</v>
      </c>
      <c r="F93" s="41">
        <v>1810.5744933000001</v>
      </c>
      <c r="G93" s="41">
        <v>1211.6524461500001</v>
      </c>
      <c r="H93" s="41">
        <v>353.14252747</v>
      </c>
      <c r="I93" s="41">
        <v>245.77951967999999</v>
      </c>
      <c r="J93" s="41">
        <v>903.04659660000004</v>
      </c>
      <c r="K93" s="41">
        <v>0.97459689999999999</v>
      </c>
      <c r="L93" s="41">
        <v>28.392400649999999</v>
      </c>
      <c r="M93" s="41">
        <v>873.67959904999998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4590.48156741</v>
      </c>
      <c r="C94" s="41">
        <f t="shared" ref="C94" si="82">G94+K94</f>
        <v>1150.8502463599998</v>
      </c>
      <c r="D94" s="41">
        <f t="shared" ref="D94" si="83">H94+L94</f>
        <v>2194.0439740800002</v>
      </c>
      <c r="E94" s="41">
        <f t="shared" ref="E94" si="84">I94+M94</f>
        <v>1245.58734697</v>
      </c>
      <c r="F94" s="41">
        <v>3566.2867738999998</v>
      </c>
      <c r="G94" s="41">
        <v>1150.7261894599999</v>
      </c>
      <c r="H94" s="41">
        <v>2159.4563704100001</v>
      </c>
      <c r="I94" s="41">
        <v>256.10421402999998</v>
      </c>
      <c r="J94" s="41">
        <v>1024.19479351</v>
      </c>
      <c r="K94" s="41">
        <v>0.1240569</v>
      </c>
      <c r="L94" s="41">
        <v>34.58760367</v>
      </c>
      <c r="M94" s="41">
        <v>989.48313294000002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4591.9453287099996</v>
      </c>
      <c r="C95" s="41">
        <f t="shared" ref="C95" si="85">G95+K95</f>
        <v>3065.2879339799997</v>
      </c>
      <c r="D95" s="41">
        <f t="shared" ref="D95" si="86">H95+L95</f>
        <v>389.54261680000002</v>
      </c>
      <c r="E95" s="41">
        <f t="shared" ref="E95" si="87">I95+M95</f>
        <v>1137.1147779299999</v>
      </c>
      <c r="F95" s="41">
        <v>3672.9811751000002</v>
      </c>
      <c r="G95" s="41">
        <v>3059.3783085999999</v>
      </c>
      <c r="H95" s="41">
        <v>363.84750736000001</v>
      </c>
      <c r="I95" s="41">
        <v>249.75535914</v>
      </c>
      <c r="J95" s="41">
        <v>918.96415361000004</v>
      </c>
      <c r="K95" s="41">
        <v>5.9096253799999996</v>
      </c>
      <c r="L95" s="41">
        <v>25.69510944</v>
      </c>
      <c r="M95" s="41">
        <v>887.35941878999995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4581.7610981300004</v>
      </c>
      <c r="C96" s="41">
        <f t="shared" ref="C96" si="88">G96+K96</f>
        <v>3047.88526318</v>
      </c>
      <c r="D96" s="41">
        <f t="shared" ref="D96" si="89">H96+L96</f>
        <v>420.58319260000002</v>
      </c>
      <c r="E96" s="41">
        <f t="shared" ref="E96" si="90">I96+M96</f>
        <v>1113.2926423500001</v>
      </c>
      <c r="F96" s="41">
        <v>3694.5549783400002</v>
      </c>
      <c r="G96" s="41">
        <v>3046.8080859000002</v>
      </c>
      <c r="H96" s="41">
        <v>393.96205427000001</v>
      </c>
      <c r="I96" s="41">
        <v>253.78483817</v>
      </c>
      <c r="J96" s="41">
        <v>887.20611979</v>
      </c>
      <c r="K96" s="41">
        <v>1.0771772799999999</v>
      </c>
      <c r="L96" s="41">
        <v>26.621138330000001</v>
      </c>
      <c r="M96" s="41">
        <v>859.50780417999999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4626.5930708300002</v>
      </c>
      <c r="C97" s="41">
        <f t="shared" ref="C97" si="91">G97+K97</f>
        <v>3062.1234436700001</v>
      </c>
      <c r="D97" s="41">
        <f t="shared" ref="D97" si="92">H97+L97</f>
        <v>428.16764030000002</v>
      </c>
      <c r="E97" s="41">
        <f t="shared" ref="E97" si="93">I97+M97</f>
        <v>1136.3019868599999</v>
      </c>
      <c r="F97" s="41">
        <v>3734.2344839000002</v>
      </c>
      <c r="G97" s="41">
        <v>3061.0648373700001</v>
      </c>
      <c r="H97" s="41">
        <v>402.07511161000002</v>
      </c>
      <c r="I97" s="41">
        <v>271.09453492</v>
      </c>
      <c r="J97" s="41">
        <v>892.35858693</v>
      </c>
      <c r="K97" s="41">
        <v>1.0586062999999999</v>
      </c>
      <c r="L97" s="41">
        <v>26.092528690000002</v>
      </c>
      <c r="M97" s="41">
        <v>865.20745194000006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4632.8538766000001</v>
      </c>
      <c r="C98" s="41">
        <f t="shared" ref="C98" si="94">G98+K98</f>
        <v>3070.4575357199997</v>
      </c>
      <c r="D98" s="41">
        <f t="shared" ref="D98" si="95">H98+L98</f>
        <v>430.07444190000001</v>
      </c>
      <c r="E98" s="41">
        <f t="shared" ref="E98" si="96">I98+M98</f>
        <v>1132.32189898</v>
      </c>
      <c r="F98" s="41">
        <v>3746.7752297400002</v>
      </c>
      <c r="G98" s="41">
        <v>3069.4132667899999</v>
      </c>
      <c r="H98" s="41">
        <v>404.46271234</v>
      </c>
      <c r="I98" s="41">
        <v>272.89925061000002</v>
      </c>
      <c r="J98" s="41">
        <v>886.07864686000005</v>
      </c>
      <c r="K98" s="41">
        <v>1.0442689300000001</v>
      </c>
      <c r="L98" s="41">
        <v>25.611729560000001</v>
      </c>
      <c r="M98" s="41">
        <v>859.42264837000005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4678.5560465899998</v>
      </c>
      <c r="C99" s="41">
        <f t="shared" ref="C99" si="97">G99+K99</f>
        <v>3091.4477857000002</v>
      </c>
      <c r="D99" s="41">
        <f t="shared" ref="D99" si="98">H99+L99</f>
        <v>451.86119343000001</v>
      </c>
      <c r="E99" s="41">
        <f t="shared" ref="E99" si="99">I99+M99</f>
        <v>1135.2470674599999</v>
      </c>
      <c r="F99" s="41">
        <v>3790.8958817799999</v>
      </c>
      <c r="G99" s="41">
        <v>3090.4171500500001</v>
      </c>
      <c r="H99" s="41">
        <v>426.24842283999999</v>
      </c>
      <c r="I99" s="41">
        <v>274.23030889</v>
      </c>
      <c r="J99" s="41">
        <v>887.66016480999997</v>
      </c>
      <c r="K99" s="41">
        <v>1.03063565</v>
      </c>
      <c r="L99" s="41">
        <v>25.61277059</v>
      </c>
      <c r="M99" s="41">
        <v>861.01675856999998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4690.5156730500003</v>
      </c>
      <c r="C100" s="41">
        <f t="shared" ref="C100" si="100">G100+K100</f>
        <v>3096.3799568300001</v>
      </c>
      <c r="D100" s="41">
        <f t="shared" ref="D100" si="101">H100+L100</f>
        <v>451.40959043999999</v>
      </c>
      <c r="E100" s="41">
        <f t="shared" ref="E100" si="102">I100+M100</f>
        <v>1142.7261257800001</v>
      </c>
      <c r="F100" s="41">
        <v>3796.8793859100001</v>
      </c>
      <c r="G100" s="41">
        <v>3095.3481227000002</v>
      </c>
      <c r="H100" s="41">
        <v>425.40757751000001</v>
      </c>
      <c r="I100" s="41">
        <v>276.12368570000001</v>
      </c>
      <c r="J100" s="41">
        <v>893.63628714000004</v>
      </c>
      <c r="K100" s="41">
        <v>1.03183413</v>
      </c>
      <c r="L100" s="41">
        <v>26.002012929999999</v>
      </c>
      <c r="M100" s="41">
        <v>866.60244007999995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4732.5774494699999</v>
      </c>
      <c r="C101" s="41">
        <f t="shared" ref="C101" si="103">G101+K101</f>
        <v>3114.8566326700002</v>
      </c>
      <c r="D101" s="41">
        <f t="shared" ref="D101" si="104">H101+L101</f>
        <v>455.65970437999999</v>
      </c>
      <c r="E101" s="41">
        <f t="shared" ref="E101" si="105">I101+M101</f>
        <v>1162.06111242</v>
      </c>
      <c r="F101" s="41">
        <v>3820.49519345</v>
      </c>
      <c r="G101" s="41">
        <v>3113.8028371</v>
      </c>
      <c r="H101" s="41">
        <v>431.34024282000001</v>
      </c>
      <c r="I101" s="41">
        <v>275.35211353</v>
      </c>
      <c r="J101" s="41">
        <v>912.08225602000005</v>
      </c>
      <c r="K101" s="41">
        <v>1.0537955699999999</v>
      </c>
      <c r="L101" s="41">
        <v>24.319461560000001</v>
      </c>
      <c r="M101" s="41">
        <v>886.70899888999998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5039.7364324500004</v>
      </c>
      <c r="C102" s="41">
        <f t="shared" ref="C102" si="106">G102+K102</f>
        <v>3141.57045118</v>
      </c>
      <c r="D102" s="41">
        <f t="shared" ref="D102" si="107">H102+L102</f>
        <v>489.68490539999999</v>
      </c>
      <c r="E102" s="41">
        <f t="shared" ref="E102" si="108">I102+M102</f>
        <v>1408.48107587</v>
      </c>
      <c r="F102" s="41">
        <v>3885.65848409</v>
      </c>
      <c r="G102" s="41">
        <v>3139.9211274099998</v>
      </c>
      <c r="H102" s="41">
        <v>456.42539035999999</v>
      </c>
      <c r="I102" s="41">
        <v>289.31196632000001</v>
      </c>
      <c r="J102" s="41">
        <v>1154.0779483599999</v>
      </c>
      <c r="K102" s="41">
        <v>1.6493237700000001</v>
      </c>
      <c r="L102" s="41">
        <v>33.259515039999997</v>
      </c>
      <c r="M102" s="41">
        <v>1119.16910955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4960.5995496300002</v>
      </c>
      <c r="C103" s="41">
        <f t="shared" ref="C103" si="109">G103+K103</f>
        <v>3150.7525462799999</v>
      </c>
      <c r="D103" s="41">
        <f t="shared" ref="D103" si="110">H103+L103</f>
        <v>493.09901654999999</v>
      </c>
      <c r="E103" s="41">
        <f t="shared" ref="E103" si="111">I103+M103</f>
        <v>1316.7479868</v>
      </c>
      <c r="F103" s="41">
        <v>3896.6408853299999</v>
      </c>
      <c r="G103" s="41">
        <v>3149.10105411</v>
      </c>
      <c r="H103" s="41">
        <v>460.02358803999999</v>
      </c>
      <c r="I103" s="41">
        <v>287.51624318</v>
      </c>
      <c r="J103" s="41">
        <v>1063.9586643</v>
      </c>
      <c r="K103" s="41">
        <v>1.65149217</v>
      </c>
      <c r="L103" s="41">
        <v>33.075428510000002</v>
      </c>
      <c r="M103" s="41">
        <v>1029.2317436200001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4987.8637672300001</v>
      </c>
      <c r="C104" s="41">
        <f t="shared" ref="C104" si="112">G104+K104</f>
        <v>3164.8504603199999</v>
      </c>
      <c r="D104" s="41">
        <f t="shared" ref="D104" si="113">H104+L104</f>
        <v>504.75936092000001</v>
      </c>
      <c r="E104" s="41">
        <f t="shared" ref="E104" si="114">I104+M104</f>
        <v>1318.2539459900001</v>
      </c>
      <c r="F104" s="41">
        <v>3923.75549877</v>
      </c>
      <c r="G104" s="41">
        <v>3163.7472048</v>
      </c>
      <c r="H104" s="41">
        <v>471.67639652000003</v>
      </c>
      <c r="I104" s="41">
        <v>288.33189744999999</v>
      </c>
      <c r="J104" s="41">
        <v>1064.1082684600001</v>
      </c>
      <c r="K104" s="41">
        <v>1.10325552</v>
      </c>
      <c r="L104" s="41">
        <v>33.082964400000002</v>
      </c>
      <c r="M104" s="41">
        <v>1029.9220485400001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5012.2830758700002</v>
      </c>
      <c r="C105" s="41">
        <f t="shared" ref="C105" si="115">G105+K105</f>
        <v>3175.8294080599999</v>
      </c>
      <c r="D105" s="41">
        <f t="shared" ref="D105" si="116">H105+L105</f>
        <v>505.58489036999998</v>
      </c>
      <c r="E105" s="41">
        <f t="shared" ref="E105" si="117">I105+M105</f>
        <v>1330.86877744</v>
      </c>
      <c r="F105" s="41">
        <v>3936.6019377699999</v>
      </c>
      <c r="G105" s="41">
        <v>3174.7106888399999</v>
      </c>
      <c r="H105" s="41">
        <v>474.22536611999999</v>
      </c>
      <c r="I105" s="41">
        <v>287.66588281000003</v>
      </c>
      <c r="J105" s="41">
        <v>1075.6811381</v>
      </c>
      <c r="K105" s="41">
        <v>1.11871922</v>
      </c>
      <c r="L105" s="41">
        <v>31.35952425</v>
      </c>
      <c r="M105" s="41">
        <v>1043.2028946299999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4913.2303218300003</v>
      </c>
      <c r="C106" s="41">
        <f t="shared" ref="C106" si="118">G106+K106</f>
        <v>3179.1032662799998</v>
      </c>
      <c r="D106" s="41">
        <f t="shared" ref="D106" si="119">H106+L106</f>
        <v>501.22835616999998</v>
      </c>
      <c r="E106" s="41">
        <f t="shared" ref="E106" si="120">I106+M106</f>
        <v>1232.8986993799999</v>
      </c>
      <c r="F106" s="41">
        <v>3928.8812431199999</v>
      </c>
      <c r="G106" s="41">
        <v>3178.0139288199998</v>
      </c>
      <c r="H106" s="41">
        <v>470.93358372</v>
      </c>
      <c r="I106" s="41">
        <v>279.93373057999997</v>
      </c>
      <c r="J106" s="41">
        <v>984.34907870999996</v>
      </c>
      <c r="K106" s="41">
        <v>1.0893374600000001</v>
      </c>
      <c r="L106" s="41">
        <v>30.29477245</v>
      </c>
      <c r="M106" s="41">
        <v>952.96496879999995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4937.2563375500004</v>
      </c>
      <c r="C107" s="41">
        <f t="shared" ref="C107" si="121">G107+K107</f>
        <v>3193.2469942900002</v>
      </c>
      <c r="D107" s="41">
        <f t="shared" ref="D107" si="122">H107+L107</f>
        <v>504.26542755999998</v>
      </c>
      <c r="E107" s="41">
        <f t="shared" ref="E107" si="123">I107+M107</f>
        <v>1239.7439156999999</v>
      </c>
      <c r="F107" s="41">
        <v>3947.06946363</v>
      </c>
      <c r="G107" s="41">
        <v>3192.1556811</v>
      </c>
      <c r="H107" s="41">
        <v>473.74452613</v>
      </c>
      <c r="I107" s="41">
        <v>281.16925639999999</v>
      </c>
      <c r="J107" s="41">
        <v>990.18687392000004</v>
      </c>
      <c r="K107" s="41">
        <v>1.0913131899999999</v>
      </c>
      <c r="L107" s="41">
        <v>30.520901429999999</v>
      </c>
      <c r="M107" s="41">
        <v>958.57465930000001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4919.7229061899998</v>
      </c>
      <c r="C108" s="41">
        <f t="shared" ref="C108" si="124">G108+K108</f>
        <v>3197.6680347699998</v>
      </c>
      <c r="D108" s="41">
        <f t="shared" ref="D108" si="125">H108+L108</f>
        <v>505.09149894000001</v>
      </c>
      <c r="E108" s="41">
        <f t="shared" ref="E108" si="126">I108+M108</f>
        <v>1216.9633724800001</v>
      </c>
      <c r="F108" s="41">
        <v>3953.0013465799998</v>
      </c>
      <c r="G108" s="41">
        <v>3196.61666887</v>
      </c>
      <c r="H108" s="41">
        <v>475.27532743</v>
      </c>
      <c r="I108" s="41">
        <v>281.10935028</v>
      </c>
      <c r="J108" s="41">
        <v>966.72155960999999</v>
      </c>
      <c r="K108" s="41">
        <v>1.0513659</v>
      </c>
      <c r="L108" s="41">
        <v>29.81617151</v>
      </c>
      <c r="M108" s="41">
        <v>935.85402220000003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4958.9417847499999</v>
      </c>
      <c r="C109" s="41">
        <f t="shared" ref="C109" si="127">G109+K109</f>
        <v>3211.29595354</v>
      </c>
      <c r="D109" s="41">
        <f t="shared" ref="D109" si="128">H109+L109</f>
        <v>517.87248058</v>
      </c>
      <c r="E109" s="41">
        <f t="shared" ref="E109" si="129">I109+M109</f>
        <v>1229.7733506300001</v>
      </c>
      <c r="F109" s="41">
        <v>3977.79452107</v>
      </c>
      <c r="G109" s="41">
        <v>3209.3313344600001</v>
      </c>
      <c r="H109" s="41">
        <v>487.62370772000003</v>
      </c>
      <c r="I109" s="41">
        <v>280.83947889000001</v>
      </c>
      <c r="J109" s="41">
        <v>981.14726368000004</v>
      </c>
      <c r="K109" s="41">
        <v>1.9646190800000001</v>
      </c>
      <c r="L109" s="41">
        <v>30.248772859999999</v>
      </c>
      <c r="M109" s="41">
        <v>948.93387173999997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4773.1448592699999</v>
      </c>
      <c r="C110" s="41">
        <f t="shared" ref="C110" si="130">G110+K110</f>
        <v>3217.84805198</v>
      </c>
      <c r="D110" s="41">
        <f t="shared" ref="D110" si="131">H110+L110</f>
        <v>522.05443137999998</v>
      </c>
      <c r="E110" s="41">
        <f t="shared" ref="E110" si="132">I110+M110</f>
        <v>1033.24237591</v>
      </c>
      <c r="F110" s="41">
        <v>3997.0567543000002</v>
      </c>
      <c r="G110" s="41">
        <v>3216.4361703300001</v>
      </c>
      <c r="H110" s="41">
        <v>497.64223403</v>
      </c>
      <c r="I110" s="41">
        <v>282.97834993999999</v>
      </c>
      <c r="J110" s="41">
        <v>776.08810497000002</v>
      </c>
      <c r="K110" s="41">
        <v>1.41188165</v>
      </c>
      <c r="L110" s="41">
        <v>24.41219735</v>
      </c>
      <c r="M110" s="41">
        <v>750.26402597000003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4814.7412352000001</v>
      </c>
      <c r="C111" s="41">
        <f t="shared" ref="C111" si="133">G111+K111</f>
        <v>3236.6862153500001</v>
      </c>
      <c r="D111" s="41">
        <f t="shared" ref="D111" si="134">H111+L111</f>
        <v>533.63984168000002</v>
      </c>
      <c r="E111" s="41">
        <f t="shared" ref="E111" si="135">I111+M111</f>
        <v>1044.41517817</v>
      </c>
      <c r="F111" s="41">
        <v>4027.8845572300002</v>
      </c>
      <c r="G111" s="41">
        <v>3235.27411282</v>
      </c>
      <c r="H111" s="41">
        <v>508.91623715999998</v>
      </c>
      <c r="I111" s="41">
        <v>283.69420724999998</v>
      </c>
      <c r="J111" s="41">
        <v>786.85667796999996</v>
      </c>
      <c r="K111" s="41">
        <v>1.4121025300000001</v>
      </c>
      <c r="L111" s="41">
        <v>24.723604519999999</v>
      </c>
      <c r="M111" s="41">
        <v>760.72097092000001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4357.87076806</v>
      </c>
      <c r="C112" s="41">
        <f t="shared" ref="C112" si="136">G112+K112</f>
        <v>3241.3514971199997</v>
      </c>
      <c r="D112" s="41">
        <f t="shared" ref="D112" si="137">H112+L112</f>
        <v>501.86312292999997</v>
      </c>
      <c r="E112" s="41">
        <f t="shared" ref="E112" si="138">I112+M112</f>
        <v>614.65614800999992</v>
      </c>
      <c r="F112" s="41">
        <v>3956.63359339</v>
      </c>
      <c r="G112" s="41">
        <v>3239.7060143899998</v>
      </c>
      <c r="H112" s="41">
        <v>484.86398761999999</v>
      </c>
      <c r="I112" s="41">
        <v>232.06359137999999</v>
      </c>
      <c r="J112" s="41">
        <v>401.23717467</v>
      </c>
      <c r="K112" s="41">
        <v>1.6454827299999999</v>
      </c>
      <c r="L112" s="41">
        <v>16.99913531</v>
      </c>
      <c r="M112" s="41">
        <v>382.59255662999999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4359.3528938400004</v>
      </c>
      <c r="C113" s="41">
        <f t="shared" ref="C113" si="139">G113+K113</f>
        <v>3252.4265630800001</v>
      </c>
      <c r="D113" s="41">
        <f t="shared" ref="D113" si="140">H113+L113</f>
        <v>506.85419324000003</v>
      </c>
      <c r="E113" s="41">
        <f t="shared" ref="E113" si="141">I113+M113</f>
        <v>600.07213752000007</v>
      </c>
      <c r="F113" s="41">
        <v>3973.8669208400001</v>
      </c>
      <c r="G113" s="41">
        <v>3251.34918384</v>
      </c>
      <c r="H113" s="41">
        <v>490.55484007000001</v>
      </c>
      <c r="I113" s="41">
        <v>231.96289693</v>
      </c>
      <c r="J113" s="41">
        <v>385.485973</v>
      </c>
      <c r="K113" s="41">
        <v>1.07737924</v>
      </c>
      <c r="L113" s="41">
        <v>16.29935317</v>
      </c>
      <c r="M113" s="41">
        <v>368.10924059000001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4378.8733907899996</v>
      </c>
      <c r="C114" s="41">
        <f t="shared" ref="C114" si="142">G114+K114</f>
        <v>3264.77105605</v>
      </c>
      <c r="D114" s="41">
        <f t="shared" ref="D114" si="143">H114+L114</f>
        <v>511.9256737</v>
      </c>
      <c r="E114" s="41">
        <f t="shared" ref="E114" si="144">I114+M114</f>
        <v>602.17666104</v>
      </c>
      <c r="F114" s="41">
        <v>3991.2977985699999</v>
      </c>
      <c r="G114" s="41">
        <v>3263.68648957</v>
      </c>
      <c r="H114" s="41">
        <v>495.72239413</v>
      </c>
      <c r="I114" s="41">
        <v>231.88891487000001</v>
      </c>
      <c r="J114" s="41">
        <v>387.57559221999998</v>
      </c>
      <c r="K114" s="41">
        <v>1.0845664800000001</v>
      </c>
      <c r="L114" s="41">
        <v>16.203279569999999</v>
      </c>
      <c r="M114" s="41">
        <v>370.28774616999999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4379.2969154399998</v>
      </c>
      <c r="C115" s="41">
        <f t="shared" ref="C115" si="145">G115+K115</f>
        <v>3276.3193048999997</v>
      </c>
      <c r="D115" s="41">
        <f t="shared" ref="D115" si="146">H115+L115</f>
        <v>516.02083257999993</v>
      </c>
      <c r="E115" s="41">
        <f t="shared" ref="E115" si="147">I115+M115</f>
        <v>586.95677795999995</v>
      </c>
      <c r="F115" s="41">
        <v>4008.3243420200001</v>
      </c>
      <c r="G115" s="41">
        <v>3275.2825685399998</v>
      </c>
      <c r="H115" s="41">
        <v>500.55571430999998</v>
      </c>
      <c r="I115" s="41">
        <v>232.48605917</v>
      </c>
      <c r="J115" s="41">
        <v>370.97257342</v>
      </c>
      <c r="K115" s="41">
        <v>1.0367363599999999</v>
      </c>
      <c r="L115" s="41">
        <v>15.46511827</v>
      </c>
      <c r="M115" s="41">
        <v>354.47071878999998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4408.3096117599998</v>
      </c>
      <c r="C116" s="41">
        <f t="shared" ref="C116" si="148">G116+K116</f>
        <v>3286.7933767700001</v>
      </c>
      <c r="D116" s="41">
        <f t="shared" ref="D116" si="149">H116+L116</f>
        <v>521.06210716999999</v>
      </c>
      <c r="E116" s="41">
        <f t="shared" ref="E116" si="150">I116+M116</f>
        <v>600.45412781999994</v>
      </c>
      <c r="F116" s="41">
        <v>4026.2121727700001</v>
      </c>
      <c r="G116" s="41">
        <v>3285.7155096000001</v>
      </c>
      <c r="H116" s="41">
        <v>505.13619291999998</v>
      </c>
      <c r="I116" s="41">
        <v>235.36047024999999</v>
      </c>
      <c r="J116" s="41">
        <v>382.09743899</v>
      </c>
      <c r="K116" s="41">
        <v>1.07786717</v>
      </c>
      <c r="L116" s="41">
        <v>15.92591425</v>
      </c>
      <c r="M116" s="41">
        <v>365.09365757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4391.7163535899999</v>
      </c>
      <c r="C117" s="41">
        <f t="shared" ref="C117" si="151">G117+K117</f>
        <v>3292.3886158599998</v>
      </c>
      <c r="D117" s="41">
        <f t="shared" ref="D117" si="152">H117+L117</f>
        <v>516.51975876000006</v>
      </c>
      <c r="E117" s="41">
        <f t="shared" ref="E117" si="153">I117+M117</f>
        <v>582.80797897000002</v>
      </c>
      <c r="F117" s="41">
        <v>4026.7680299600001</v>
      </c>
      <c r="G117" s="41">
        <v>3291.3521620299998</v>
      </c>
      <c r="H117" s="41">
        <v>501.20718040000003</v>
      </c>
      <c r="I117" s="41">
        <v>234.20868752999999</v>
      </c>
      <c r="J117" s="41">
        <v>364.94832363</v>
      </c>
      <c r="K117" s="41">
        <v>1.0364538299999999</v>
      </c>
      <c r="L117" s="41">
        <v>15.31257836</v>
      </c>
      <c r="M117" s="41">
        <v>348.59929144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4193.92090525</v>
      </c>
      <c r="C118" s="41">
        <f t="shared" ref="C118" si="154">G118+K118</f>
        <v>3234.0548662000001</v>
      </c>
      <c r="D118" s="41">
        <f t="shared" ref="D118" si="155">H118+L118</f>
        <v>386.30529292</v>
      </c>
      <c r="E118" s="41">
        <f t="shared" ref="E118" si="156">I118+M118</f>
        <v>573.56074612999998</v>
      </c>
      <c r="F118" s="41">
        <v>3836.7497425299998</v>
      </c>
      <c r="G118" s="41">
        <v>3233.0258225299999</v>
      </c>
      <c r="H118" s="41">
        <v>371.21766292000001</v>
      </c>
      <c r="I118" s="41">
        <v>232.50625708000001</v>
      </c>
      <c r="J118" s="41">
        <v>357.17116271999998</v>
      </c>
      <c r="K118" s="41">
        <v>1.0290436700000001</v>
      </c>
      <c r="L118" s="41">
        <v>15.087630000000001</v>
      </c>
      <c r="M118" s="41">
        <v>341.05448904999997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4226.3151987600004</v>
      </c>
      <c r="C119" s="41">
        <f t="shared" ref="C119" si="157">G119+K119</f>
        <v>3242.5283574600003</v>
      </c>
      <c r="D119" s="41">
        <f t="shared" ref="D119" si="158">H119+L119</f>
        <v>390.94228329999999</v>
      </c>
      <c r="E119" s="41">
        <f t="shared" ref="E119" si="159">I119+M119</f>
        <v>592.84455800000001</v>
      </c>
      <c r="F119" s="41">
        <v>3849.4963329799998</v>
      </c>
      <c r="G119" s="41">
        <v>3241.4451459000002</v>
      </c>
      <c r="H119" s="41">
        <v>375.07149443999998</v>
      </c>
      <c r="I119" s="41">
        <v>232.97969264</v>
      </c>
      <c r="J119" s="41">
        <v>376.81886578000001</v>
      </c>
      <c r="K119" s="41">
        <v>1.0832115600000001</v>
      </c>
      <c r="L119" s="41">
        <v>15.870788859999999</v>
      </c>
      <c r="M119" s="41">
        <v>359.86486536000001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4231.9416656699996</v>
      </c>
      <c r="C120" s="41">
        <f t="shared" ref="C120" si="160">G120+K120</f>
        <v>3248.1736958799997</v>
      </c>
      <c r="D120" s="41">
        <f t="shared" ref="D120" si="161">H120+L120</f>
        <v>395.54036478</v>
      </c>
      <c r="E120" s="41">
        <f t="shared" ref="E120" si="162">I120+M120</f>
        <v>588.22760500999993</v>
      </c>
      <c r="F120" s="41">
        <v>3860.09164048</v>
      </c>
      <c r="G120" s="41">
        <v>3247.1027587899998</v>
      </c>
      <c r="H120" s="41">
        <v>379.90041709000002</v>
      </c>
      <c r="I120" s="41">
        <v>233.08846460000001</v>
      </c>
      <c r="J120" s="41">
        <v>371.85002519</v>
      </c>
      <c r="K120" s="41">
        <v>1.0709370899999999</v>
      </c>
      <c r="L120" s="41">
        <v>15.63994769</v>
      </c>
      <c r="M120" s="41">
        <v>355.13914040999998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4296.0166671799998</v>
      </c>
      <c r="C121" s="41">
        <f t="shared" ref="C121" si="163">G121+K121</f>
        <v>3253.8170747700001</v>
      </c>
      <c r="D121" s="41">
        <f t="shared" ref="D121" si="164">H121+L121</f>
        <v>403.21233909</v>
      </c>
      <c r="E121" s="41">
        <f t="shared" ref="E121" si="165">I121+M121</f>
        <v>638.98725332000004</v>
      </c>
      <c r="F121" s="41">
        <v>3870.0616292499999</v>
      </c>
      <c r="G121" s="41">
        <v>3252.61202116</v>
      </c>
      <c r="H121" s="41">
        <v>385.34615001999998</v>
      </c>
      <c r="I121" s="41">
        <v>232.10345806999999</v>
      </c>
      <c r="J121" s="41">
        <v>425.95503793</v>
      </c>
      <c r="K121" s="41">
        <v>1.20505361</v>
      </c>
      <c r="L121" s="41">
        <v>17.866189070000001</v>
      </c>
      <c r="M121" s="41">
        <v>406.88379524999999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4256.9364330400003</v>
      </c>
      <c r="C122" s="41">
        <f t="shared" ref="C122" si="166">G122+K122</f>
        <v>3229.5683362499999</v>
      </c>
      <c r="D122" s="41">
        <f t="shared" ref="D122" si="167">H122+L122</f>
        <v>398.37315237999996</v>
      </c>
      <c r="E122" s="41">
        <f t="shared" ref="E122" si="168">I122+M122</f>
        <v>628.99494441000002</v>
      </c>
      <c r="F122" s="41">
        <v>3846.4693098600001</v>
      </c>
      <c r="G122" s="41">
        <v>3228.4138356799999</v>
      </c>
      <c r="H122" s="41">
        <v>381.20370503999999</v>
      </c>
      <c r="I122" s="41">
        <v>236.85176913999999</v>
      </c>
      <c r="J122" s="41">
        <v>410.46712317999999</v>
      </c>
      <c r="K122" s="41">
        <v>1.1545005699999999</v>
      </c>
      <c r="L122" s="41">
        <v>17.169447340000001</v>
      </c>
      <c r="M122" s="41">
        <v>392.14317526999997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4260.0154514300002</v>
      </c>
      <c r="C123" s="41">
        <f t="shared" ref="C123" si="169">G123+K123</f>
        <v>3232.7584588</v>
      </c>
      <c r="D123" s="41">
        <f t="shared" ref="D123" si="170">H123+L123</f>
        <v>403.61604041000004</v>
      </c>
      <c r="E123" s="41">
        <f t="shared" ref="E123" si="171">I123+M123</f>
        <v>623.64095221999992</v>
      </c>
      <c r="F123" s="41">
        <v>3849.4708551200001</v>
      </c>
      <c r="G123" s="41">
        <v>3231.6045230999998</v>
      </c>
      <c r="H123" s="41">
        <v>386.49097969000002</v>
      </c>
      <c r="I123" s="41">
        <v>231.37535233</v>
      </c>
      <c r="J123" s="41">
        <v>410.54459630999997</v>
      </c>
      <c r="K123" s="41">
        <v>1.1539356999999999</v>
      </c>
      <c r="L123" s="41">
        <v>17.12506072</v>
      </c>
      <c r="M123" s="41">
        <v>392.26559988999998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4269.7078494699999</v>
      </c>
      <c r="C124" s="41">
        <f t="shared" ref="C124" si="172">G124+K124</f>
        <v>3235.8085591999998</v>
      </c>
      <c r="D124" s="41">
        <f t="shared" ref="D124" si="173">H124+L124</f>
        <v>413.51863099000002</v>
      </c>
      <c r="E124" s="41">
        <f t="shared" ref="E124" si="174">I124+M124</f>
        <v>620.38065928000003</v>
      </c>
      <c r="F124" s="41">
        <v>3861.4047931800001</v>
      </c>
      <c r="G124" s="41">
        <v>3234.6630152299999</v>
      </c>
      <c r="H124" s="41">
        <v>396.53225513000001</v>
      </c>
      <c r="I124" s="41">
        <v>230.20952281999999</v>
      </c>
      <c r="J124" s="41">
        <v>408.30305628999997</v>
      </c>
      <c r="K124" s="41">
        <v>1.1455439700000001</v>
      </c>
      <c r="L124" s="41">
        <v>16.986375859999999</v>
      </c>
      <c r="M124" s="41">
        <v>390.17113646000001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4288.0885046200001</v>
      </c>
      <c r="C125" s="41">
        <f t="shared" ref="C125" si="175">G125+K125</f>
        <v>3230.9521437799999</v>
      </c>
      <c r="D125" s="41">
        <f t="shared" ref="D125" si="176">H125+L125</f>
        <v>422.39776588999996</v>
      </c>
      <c r="E125" s="41">
        <f t="shared" ref="E125" si="177">I125+M125</f>
        <v>634.73859494999999</v>
      </c>
      <c r="F125" s="41">
        <v>3863.5048234999999</v>
      </c>
      <c r="G125" s="41">
        <v>3229.7579964199999</v>
      </c>
      <c r="H125" s="41">
        <v>404.77835214999999</v>
      </c>
      <c r="I125" s="41">
        <v>228.96847493000001</v>
      </c>
      <c r="J125" s="41">
        <v>424.58368111999999</v>
      </c>
      <c r="K125" s="41">
        <v>1.1941473600000001</v>
      </c>
      <c r="L125" s="41">
        <v>17.619413739999999</v>
      </c>
      <c r="M125" s="41">
        <v>405.77012001999998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4300.3210223799997</v>
      </c>
      <c r="C126" s="41">
        <f t="shared" ref="C126" si="178">G126+K126</f>
        <v>3240.46230479</v>
      </c>
      <c r="D126" s="41">
        <f t="shared" ref="D126" si="179">H126+L126</f>
        <v>427.75948658999999</v>
      </c>
      <c r="E126" s="41">
        <f t="shared" ref="E126" si="180">I126+M126</f>
        <v>632.09923100000003</v>
      </c>
      <c r="F126" s="41">
        <v>3878.17349027</v>
      </c>
      <c r="G126" s="41">
        <v>3239.2743937</v>
      </c>
      <c r="H126" s="41">
        <v>410.27987510999998</v>
      </c>
      <c r="I126" s="41">
        <v>228.61922146000001</v>
      </c>
      <c r="J126" s="41">
        <v>422.14753210999999</v>
      </c>
      <c r="K126" s="41">
        <v>1.1879110900000001</v>
      </c>
      <c r="L126" s="41">
        <v>17.479611479999999</v>
      </c>
      <c r="M126" s="41">
        <v>403.48000954000003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3889.64987784</v>
      </c>
      <c r="C127" s="41">
        <f t="shared" ref="C127" si="181">G127+K127</f>
        <v>2897.4011354999998</v>
      </c>
      <c r="D127" s="41">
        <f t="shared" ref="D127" si="182">H127+L127</f>
        <v>402.86890827000002</v>
      </c>
      <c r="E127" s="41">
        <f t="shared" ref="E127" si="183">I127+M127</f>
        <v>589.37983407000002</v>
      </c>
      <c r="F127" s="41">
        <v>3455.1273414100001</v>
      </c>
      <c r="G127" s="41">
        <v>2896.1776462299999</v>
      </c>
      <c r="H127" s="41">
        <v>385.46424264000001</v>
      </c>
      <c r="I127" s="41">
        <v>173.48545254000001</v>
      </c>
      <c r="J127" s="41">
        <v>434.52253643</v>
      </c>
      <c r="K127" s="41">
        <v>1.22348927</v>
      </c>
      <c r="L127" s="41">
        <v>17.40466563</v>
      </c>
      <c r="M127" s="41">
        <v>415.89438152999998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1299.1793462600001</v>
      </c>
      <c r="C128" s="41">
        <f t="shared" ref="C128" si="184">G128+K128</f>
        <v>502.22867658999996</v>
      </c>
      <c r="D128" s="41">
        <f t="shared" ref="D128" si="185">H128+L128</f>
        <v>317.90323595000001</v>
      </c>
      <c r="E128" s="41">
        <f t="shared" ref="E128" si="186">I128+M128</f>
        <v>479.04743372000002</v>
      </c>
      <c r="F128" s="41">
        <v>953.36077006000005</v>
      </c>
      <c r="G128" s="41">
        <v>501.54826035999997</v>
      </c>
      <c r="H128" s="41">
        <v>314.01950618000001</v>
      </c>
      <c r="I128" s="41">
        <v>137.79300352000001</v>
      </c>
      <c r="J128" s="41">
        <v>345.8185762</v>
      </c>
      <c r="K128" s="41">
        <v>0.68041622999999996</v>
      </c>
      <c r="L128" s="41">
        <v>3.88372977</v>
      </c>
      <c r="M128" s="41">
        <v>341.2544302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1100.7267722199999</v>
      </c>
      <c r="C129" s="41">
        <f t="shared" ref="C129" si="187">G129+K129</f>
        <v>486.54415551000005</v>
      </c>
      <c r="D129" s="41">
        <f t="shared" ref="D129" si="188">H129+L129</f>
        <v>318.34617888999998</v>
      </c>
      <c r="E129" s="41">
        <f t="shared" ref="E129" si="189">I129+M129</f>
        <v>295.83643782000001</v>
      </c>
      <c r="F129" s="41">
        <v>921.58051452999996</v>
      </c>
      <c r="G129" s="41">
        <v>485.87056912000003</v>
      </c>
      <c r="H129" s="41">
        <v>314.45837885999998</v>
      </c>
      <c r="I129" s="41">
        <v>121.25156655000001</v>
      </c>
      <c r="J129" s="41">
        <v>179.14625769</v>
      </c>
      <c r="K129" s="41">
        <v>0.67358638999999998</v>
      </c>
      <c r="L129" s="41">
        <v>3.8878000300000002</v>
      </c>
      <c r="M129" s="41">
        <v>174.58487127000001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1042.39990844</v>
      </c>
      <c r="C130" s="41">
        <f t="shared" ref="C130" si="190">G130+K130</f>
        <v>437.55567738000002</v>
      </c>
      <c r="D130" s="41">
        <f t="shared" ref="D130" si="191">H130+L130</f>
        <v>313.90946393000002</v>
      </c>
      <c r="E130" s="41">
        <f t="shared" ref="E130" si="192">I130+M130</f>
        <v>290.93476713000001</v>
      </c>
      <c r="F130" s="41">
        <v>864.87652710999998</v>
      </c>
      <c r="G130" s="41">
        <v>437.45897980000001</v>
      </c>
      <c r="H130" s="41">
        <v>310.04808852000002</v>
      </c>
      <c r="I130" s="41">
        <v>117.36945879</v>
      </c>
      <c r="J130" s="41">
        <v>177.52338133000001</v>
      </c>
      <c r="K130" s="41">
        <v>9.6697580000000005E-2</v>
      </c>
      <c r="L130" s="41">
        <v>3.86137541</v>
      </c>
      <c r="M130" s="41">
        <v>173.56530834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1048.71500154</v>
      </c>
      <c r="C131" s="41">
        <f t="shared" ref="C131" si="193">G131+K131</f>
        <v>443.87061339999997</v>
      </c>
      <c r="D131" s="41">
        <f t="shared" ref="D131" si="194">H131+L131</f>
        <v>313.55719697000001</v>
      </c>
      <c r="E131" s="41">
        <f t="shared" ref="E131" si="195">I131+M131</f>
        <v>291.28719117000003</v>
      </c>
      <c r="F131" s="41">
        <v>871.58643063</v>
      </c>
      <c r="G131" s="41">
        <v>443.78046105999999</v>
      </c>
      <c r="H131" s="41">
        <v>309.70702305999998</v>
      </c>
      <c r="I131" s="41">
        <v>118.09894651</v>
      </c>
      <c r="J131" s="41">
        <v>177.12857091000001</v>
      </c>
      <c r="K131" s="41">
        <v>9.0152339999999997E-2</v>
      </c>
      <c r="L131" s="41">
        <v>3.8501739100000001</v>
      </c>
      <c r="M131" s="41">
        <v>173.18824466000001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969.07708591000005</v>
      </c>
      <c r="C132" s="41">
        <f t="shared" ref="C132" si="196">G132+K132</f>
        <v>436.46812447000002</v>
      </c>
      <c r="D132" s="41">
        <f t="shared" ref="D132" si="197">H132+L132</f>
        <v>312.91312252</v>
      </c>
      <c r="E132" s="41">
        <f t="shared" ref="E132" si="198">I132+M132</f>
        <v>219.69583892</v>
      </c>
      <c r="F132" s="41">
        <v>862.49022560000003</v>
      </c>
      <c r="G132" s="41">
        <v>436.37426075000002</v>
      </c>
      <c r="H132" s="41">
        <v>309.38387541999998</v>
      </c>
      <c r="I132" s="41">
        <v>116.73208943</v>
      </c>
      <c r="J132" s="41">
        <v>106.58686031000001</v>
      </c>
      <c r="K132" s="41">
        <v>9.3863719999999998E-2</v>
      </c>
      <c r="L132" s="41">
        <v>3.5292471000000001</v>
      </c>
      <c r="M132" s="41">
        <v>102.96374949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999.72859043999995</v>
      </c>
      <c r="C133" s="41">
        <f t="shared" ref="C133" si="199">G133+K133</f>
        <v>458.17375331</v>
      </c>
      <c r="D133" s="41">
        <f t="shared" ref="D133" si="200">H133+L133</f>
        <v>331.44398219000004</v>
      </c>
      <c r="E133" s="41">
        <f t="shared" ref="E133" si="201">I133+M133</f>
        <v>210.11085494</v>
      </c>
      <c r="F133" s="41">
        <v>901.09785915999998</v>
      </c>
      <c r="G133" s="41">
        <v>458.08602779</v>
      </c>
      <c r="H133" s="41">
        <v>327.92041927000002</v>
      </c>
      <c r="I133" s="41">
        <v>115.0914121</v>
      </c>
      <c r="J133" s="41">
        <v>98.630731280000006</v>
      </c>
      <c r="K133" s="41">
        <v>8.7725520000000001E-2</v>
      </c>
      <c r="L133" s="41">
        <v>3.5235629199999998</v>
      </c>
      <c r="M133" s="41">
        <v>95.019442839999996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1018.81388643</v>
      </c>
      <c r="C134" s="41">
        <f t="shared" ref="C134" si="202">G134+K134</f>
        <v>467.51222974000001</v>
      </c>
      <c r="D134" s="41">
        <f t="shared" ref="D134" si="203">H134+L134</f>
        <v>341.22661053000002</v>
      </c>
      <c r="E134" s="41">
        <f t="shared" ref="E134" si="204">I134+M134</f>
        <v>210.07504616</v>
      </c>
      <c r="F134" s="41">
        <v>920.61007440000003</v>
      </c>
      <c r="G134" s="41">
        <v>467.42386558999999</v>
      </c>
      <c r="H134" s="41">
        <v>337.72013029999999</v>
      </c>
      <c r="I134" s="41">
        <v>115.46607851</v>
      </c>
      <c r="J134" s="41">
        <v>98.203812029999995</v>
      </c>
      <c r="K134" s="41">
        <v>8.8364150000000002E-2</v>
      </c>
      <c r="L134" s="41">
        <v>3.5064802300000002</v>
      </c>
      <c r="M134" s="41">
        <v>94.608967649999997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1046.9376103100001</v>
      </c>
      <c r="C135" s="41">
        <f t="shared" ref="C135" si="205">G135+K135</f>
        <v>488.03464028000002</v>
      </c>
      <c r="D135" s="41">
        <f t="shared" ref="D135" si="206">H135+L135</f>
        <v>351.01863406999996</v>
      </c>
      <c r="E135" s="41">
        <f t="shared" ref="E135" si="207">I135+M135</f>
        <v>207.88433595999999</v>
      </c>
      <c r="F135" s="41">
        <v>949.69636505000005</v>
      </c>
      <c r="G135" s="41">
        <v>487.93841464000002</v>
      </c>
      <c r="H135" s="41">
        <v>347.54369315999998</v>
      </c>
      <c r="I135" s="41">
        <v>114.21425725</v>
      </c>
      <c r="J135" s="41">
        <v>97.241245259999999</v>
      </c>
      <c r="K135" s="41">
        <v>9.6225640000000001E-2</v>
      </c>
      <c r="L135" s="41">
        <v>3.4749409099999999</v>
      </c>
      <c r="M135" s="41">
        <v>93.670078709999999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1078.2995095000001</v>
      </c>
      <c r="C136" s="41">
        <f t="shared" ref="C136" si="208">G136+K136</f>
        <v>507.48692930000004</v>
      </c>
      <c r="D136" s="41">
        <f t="shared" ref="D136" si="209">H136+L136</f>
        <v>361.94110061999999</v>
      </c>
      <c r="E136" s="41">
        <f t="shared" ref="E136" si="210">I136+M136</f>
        <v>208.87147958</v>
      </c>
      <c r="F136" s="41">
        <v>982.22119414999997</v>
      </c>
      <c r="G136" s="41">
        <v>507.39992101000001</v>
      </c>
      <c r="H136" s="41">
        <v>358.51058537</v>
      </c>
      <c r="I136" s="41">
        <v>116.31068777</v>
      </c>
      <c r="J136" s="41">
        <v>96.078315349999997</v>
      </c>
      <c r="K136" s="41">
        <v>8.7008290000000002E-2</v>
      </c>
      <c r="L136" s="41">
        <v>3.43051525</v>
      </c>
      <c r="M136" s="41">
        <v>92.560791809999998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1110.1130103200001</v>
      </c>
      <c r="C137" s="41">
        <f t="shared" ref="C137" si="211">G137+K137</f>
        <v>528.96236412999997</v>
      </c>
      <c r="D137" s="41">
        <f t="shared" ref="D137" si="212">H137+L137</f>
        <v>373.40371074000001</v>
      </c>
      <c r="E137" s="41">
        <f t="shared" ref="E137" si="213">I137+M137</f>
        <v>207.74693545</v>
      </c>
      <c r="F137" s="41">
        <v>1015.00003353</v>
      </c>
      <c r="G137" s="41">
        <v>528.87739239999996</v>
      </c>
      <c r="H137" s="41">
        <v>370.01320700000002</v>
      </c>
      <c r="I137" s="41">
        <v>116.10943413</v>
      </c>
      <c r="J137" s="41">
        <v>95.112976790000005</v>
      </c>
      <c r="K137" s="41">
        <v>8.4971729999999995E-2</v>
      </c>
      <c r="L137" s="41">
        <v>3.3905037400000002</v>
      </c>
      <c r="M137" s="41">
        <v>91.637501319999998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1155.8457684800001</v>
      </c>
      <c r="C138" s="41">
        <f t="shared" ref="C138" si="214">G138+K138</f>
        <v>562.06411281999999</v>
      </c>
      <c r="D138" s="41">
        <f t="shared" ref="D138" si="215">H138+L138</f>
        <v>384.15581313000001</v>
      </c>
      <c r="E138" s="41">
        <f t="shared" ref="E138" si="216">I138+M138</f>
        <v>209.62584253</v>
      </c>
      <c r="F138" s="41">
        <v>1060.7643004199999</v>
      </c>
      <c r="G138" s="41">
        <v>561.97596564000003</v>
      </c>
      <c r="H138" s="41">
        <v>380.77246756</v>
      </c>
      <c r="I138" s="41">
        <v>118.01586722</v>
      </c>
      <c r="J138" s="41">
        <v>95.081468060000006</v>
      </c>
      <c r="K138" s="41">
        <v>8.8147180000000006E-2</v>
      </c>
      <c r="L138" s="41">
        <v>3.3833455699999999</v>
      </c>
      <c r="M138" s="41">
        <v>91.609975309999996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1168.51565667</v>
      </c>
      <c r="C139" s="41">
        <f t="shared" ref="C139" si="217">G139+K139</f>
        <v>554.70636224999998</v>
      </c>
      <c r="D139" s="41">
        <f t="shared" ref="D139" si="218">H139+L139</f>
        <v>403.76884792999999</v>
      </c>
      <c r="E139" s="41">
        <f t="shared" ref="E139" si="219">I139+M139</f>
        <v>210.04044648999999</v>
      </c>
      <c r="F139" s="41">
        <v>1074.6279599300001</v>
      </c>
      <c r="G139" s="41">
        <v>554.61813921999999</v>
      </c>
      <c r="H139" s="41">
        <v>400.42487069999999</v>
      </c>
      <c r="I139" s="41">
        <v>119.58495001</v>
      </c>
      <c r="J139" s="41">
        <v>93.887696739999996</v>
      </c>
      <c r="K139" s="41">
        <v>8.8223029999999994E-2</v>
      </c>
      <c r="L139" s="41">
        <v>3.3439772300000001</v>
      </c>
      <c r="M139" s="41">
        <v>90.455496479999994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1191.3922198600001</v>
      </c>
      <c r="C140" s="41">
        <f t="shared" ref="C140" si="220">G140+K140</f>
        <v>550.83566228000007</v>
      </c>
      <c r="D140" s="41">
        <f t="shared" ref="D140" si="221">H140+L140</f>
        <v>418.86772215999997</v>
      </c>
      <c r="E140" s="41">
        <f t="shared" ref="E140" si="222">I140+M140</f>
        <v>221.68883542</v>
      </c>
      <c r="F140" s="41">
        <v>1098.34547372</v>
      </c>
      <c r="G140" s="41">
        <v>550.75304338000001</v>
      </c>
      <c r="H140" s="41">
        <v>415.55875617999999</v>
      </c>
      <c r="I140" s="41">
        <v>132.03367416</v>
      </c>
      <c r="J140" s="41">
        <v>93.046746139999996</v>
      </c>
      <c r="K140" s="41">
        <v>8.2618899999999995E-2</v>
      </c>
      <c r="L140" s="41">
        <v>3.30896598</v>
      </c>
      <c r="M140" s="41">
        <v>89.65516126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1233.95417668</v>
      </c>
      <c r="C141" s="41">
        <f t="shared" ref="C141" si="223">G141+K141</f>
        <v>585.95609860999991</v>
      </c>
      <c r="D141" s="41">
        <f t="shared" ref="D141" si="224">H141+L141</f>
        <v>430.55785987999997</v>
      </c>
      <c r="E141" s="41">
        <f t="shared" ref="E141" si="225">I141+M141</f>
        <v>217.44021819</v>
      </c>
      <c r="F141" s="41">
        <v>1137.8506964600001</v>
      </c>
      <c r="G141" s="41">
        <v>585.86691026999995</v>
      </c>
      <c r="H141" s="41">
        <v>427.14238570999999</v>
      </c>
      <c r="I141" s="41">
        <v>124.84140048</v>
      </c>
      <c r="J141" s="41">
        <v>96.103480219999994</v>
      </c>
      <c r="K141" s="41">
        <v>8.9188340000000005E-2</v>
      </c>
      <c r="L141" s="41">
        <v>3.41547417</v>
      </c>
      <c r="M141" s="41">
        <v>92.598817710000006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1250.05306853</v>
      </c>
      <c r="C142" s="41">
        <f t="shared" ref="C142" si="226">G142+K142</f>
        <v>587.21119427000008</v>
      </c>
      <c r="D142" s="41">
        <f t="shared" ref="D142" si="227">H142+L142</f>
        <v>443.51942427</v>
      </c>
      <c r="E142" s="41">
        <f t="shared" ref="E142" si="228">I142+M142</f>
        <v>219.32244999</v>
      </c>
      <c r="F142" s="41">
        <v>1153.5813955000001</v>
      </c>
      <c r="G142" s="41">
        <v>587.12504592000005</v>
      </c>
      <c r="H142" s="41">
        <v>440.09084056</v>
      </c>
      <c r="I142" s="41">
        <v>126.36550902</v>
      </c>
      <c r="J142" s="41">
        <v>96.471673030000005</v>
      </c>
      <c r="K142" s="41">
        <v>8.6148349999999999E-2</v>
      </c>
      <c r="L142" s="41">
        <v>3.4285837099999998</v>
      </c>
      <c r="M142" s="41">
        <v>92.956940970000005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1303.47078573</v>
      </c>
      <c r="C143" s="41">
        <f t="shared" ref="C143" si="229">G143+K143</f>
        <v>615.23052723000001</v>
      </c>
      <c r="D143" s="41">
        <f t="shared" ref="D143" si="230">H143+L143</f>
        <v>461.83620476999999</v>
      </c>
      <c r="E143" s="41">
        <f t="shared" ref="E143" si="231">I143+M143</f>
        <v>226.40405372999999</v>
      </c>
      <c r="F143" s="41">
        <v>1201.70378463</v>
      </c>
      <c r="G143" s="41">
        <v>615.13093365999998</v>
      </c>
      <c r="H143" s="41">
        <v>458.21837094</v>
      </c>
      <c r="I143" s="41">
        <v>128.35448002999999</v>
      </c>
      <c r="J143" s="41">
        <v>101.7670011</v>
      </c>
      <c r="K143" s="41">
        <v>9.9593570000000006E-2</v>
      </c>
      <c r="L143" s="41">
        <v>3.6178338299999999</v>
      </c>
      <c r="M143" s="41">
        <v>98.049573699999996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1371.0513693600001</v>
      </c>
      <c r="C144" s="41">
        <f t="shared" ref="C144" si="232">G144+K144</f>
        <v>666.77777652999998</v>
      </c>
      <c r="D144" s="41">
        <f t="shared" ref="D144" si="233">H144+L144</f>
        <v>480.95294896000001</v>
      </c>
      <c r="E144" s="41">
        <f t="shared" ref="E144" si="234">I144+M144</f>
        <v>223.32064386999997</v>
      </c>
      <c r="F144" s="41">
        <v>1275.09626916</v>
      </c>
      <c r="G144" s="41">
        <v>666.68651858999999</v>
      </c>
      <c r="H144" s="41">
        <v>477.27615521000001</v>
      </c>
      <c r="I144" s="41">
        <v>131.13359535999999</v>
      </c>
      <c r="J144" s="41">
        <v>95.955100200000004</v>
      </c>
      <c r="K144" s="41">
        <v>9.1257939999999996E-2</v>
      </c>
      <c r="L144" s="41">
        <v>3.6767937499999999</v>
      </c>
      <c r="M144" s="41">
        <v>92.187048509999997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1500.69528193</v>
      </c>
      <c r="C145" s="41">
        <f t="shared" ref="C145" si="235">G145+K145</f>
        <v>765.17214854000008</v>
      </c>
      <c r="D145" s="41">
        <f t="shared" ref="D145" si="236">H145+L145</f>
        <v>511.03193091999998</v>
      </c>
      <c r="E145" s="41">
        <f t="shared" ref="E145" si="237">I145+M145</f>
        <v>224.49120246999999</v>
      </c>
      <c r="F145" s="41">
        <v>1404.6159295499999</v>
      </c>
      <c r="G145" s="41">
        <v>765.07969261000005</v>
      </c>
      <c r="H145" s="41">
        <v>507.35517093999999</v>
      </c>
      <c r="I145" s="41">
        <v>132.18106599999999</v>
      </c>
      <c r="J145" s="41">
        <v>96.079352380000003</v>
      </c>
      <c r="K145" s="41">
        <v>9.2455930000000006E-2</v>
      </c>
      <c r="L145" s="41">
        <v>3.6767599799999999</v>
      </c>
      <c r="M145" s="41">
        <v>92.310136470000003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1581.5156961299999</v>
      </c>
      <c r="C146" s="41">
        <f t="shared" ref="C146" si="238">G146+K146</f>
        <v>864.76104254999996</v>
      </c>
      <c r="D146" s="41">
        <f t="shared" ref="D146" si="239">H146+L146</f>
        <v>490.76011449000003</v>
      </c>
      <c r="E146" s="41">
        <f t="shared" ref="E146" si="240">I146+M146</f>
        <v>225.99453908999999</v>
      </c>
      <c r="F146" s="41">
        <v>1485.3057254299999</v>
      </c>
      <c r="G146" s="41">
        <v>864.66950535000001</v>
      </c>
      <c r="H146" s="41">
        <v>487.08335454000002</v>
      </c>
      <c r="I146" s="41">
        <v>133.55286554</v>
      </c>
      <c r="J146" s="41">
        <v>96.2099707</v>
      </c>
      <c r="K146" s="41">
        <v>9.1537199999999999E-2</v>
      </c>
      <c r="L146" s="41">
        <v>3.6767599500000001</v>
      </c>
      <c r="M146" s="41">
        <v>92.441673550000004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1603.59275998</v>
      </c>
      <c r="C147" s="41">
        <f t="shared" ref="C147" si="241">G147+K147</f>
        <v>880.91270792</v>
      </c>
      <c r="D147" s="41">
        <f t="shared" ref="D147" si="242">H147+L147</f>
        <v>497.95849375</v>
      </c>
      <c r="E147" s="41">
        <f t="shared" ref="E147" si="243">I147+M147</f>
        <v>224.72155831000001</v>
      </c>
      <c r="F147" s="41">
        <v>1507.2525451399999</v>
      </c>
      <c r="G147" s="41">
        <v>880.82010891000004</v>
      </c>
      <c r="H147" s="41">
        <v>494.28173378999998</v>
      </c>
      <c r="I147" s="41">
        <v>132.15070244</v>
      </c>
      <c r="J147" s="41">
        <v>96.340214840000002</v>
      </c>
      <c r="K147" s="41">
        <v>9.2599009999999995E-2</v>
      </c>
      <c r="L147" s="41">
        <v>3.67675996</v>
      </c>
      <c r="M147" s="41">
        <v>92.570855870000003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1596.65551506</v>
      </c>
      <c r="C148" s="41">
        <f t="shared" ref="C148" si="244">G148+K148</f>
        <v>839.54473495999991</v>
      </c>
      <c r="D148" s="41">
        <f t="shared" ref="D148" si="245">H148+L148</f>
        <v>512.93011968000008</v>
      </c>
      <c r="E148" s="41">
        <f t="shared" ref="E148" si="246">I148+M148</f>
        <v>244.18066041999998</v>
      </c>
      <c r="F148" s="41">
        <v>1500.9060544399999</v>
      </c>
      <c r="G148" s="41">
        <v>839.45280663999995</v>
      </c>
      <c r="H148" s="41">
        <v>509.25334364000003</v>
      </c>
      <c r="I148" s="41">
        <v>152.19990415999999</v>
      </c>
      <c r="J148" s="41">
        <v>95.749460619999994</v>
      </c>
      <c r="K148" s="41">
        <v>9.1928319999999994E-2</v>
      </c>
      <c r="L148" s="41">
        <v>3.67677604</v>
      </c>
      <c r="M148" s="41">
        <v>91.980756260000007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1635.6900333799999</v>
      </c>
      <c r="C149" s="41">
        <f t="shared" ref="C149" si="247">G149+K149</f>
        <v>891.91325463999999</v>
      </c>
      <c r="D149" s="41">
        <f t="shared" ref="D149" si="248">H149+L149</f>
        <v>497.10469375000002</v>
      </c>
      <c r="E149" s="41">
        <f t="shared" ref="E149" si="249">I149+M149</f>
        <v>246.67208499000003</v>
      </c>
      <c r="F149" s="41">
        <v>1515.8540570600001</v>
      </c>
      <c r="G149" s="41">
        <v>891.80534232000002</v>
      </c>
      <c r="H149" s="41">
        <v>492.50184395000002</v>
      </c>
      <c r="I149" s="41">
        <v>131.54687079000001</v>
      </c>
      <c r="J149" s="41">
        <v>119.83597632</v>
      </c>
      <c r="K149" s="41">
        <v>0.10791232000000001</v>
      </c>
      <c r="L149" s="41">
        <v>4.6028498000000004</v>
      </c>
      <c r="M149" s="41">
        <v>115.1252142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1628.1582870100001</v>
      </c>
      <c r="C150" s="41">
        <f t="shared" ref="C150" si="250">G150+K150</f>
        <v>900.00866368999993</v>
      </c>
      <c r="D150" s="41">
        <f t="shared" ref="D150" si="251">H150+L150</f>
        <v>484.93176407999999</v>
      </c>
      <c r="E150" s="41">
        <f t="shared" ref="E150" si="252">I150+M150</f>
        <v>243.21785924</v>
      </c>
      <c r="F150" s="41">
        <v>1508.29641064</v>
      </c>
      <c r="G150" s="41">
        <v>899.95010291999995</v>
      </c>
      <c r="H150" s="41">
        <v>480.28475956</v>
      </c>
      <c r="I150" s="41">
        <v>128.06154816</v>
      </c>
      <c r="J150" s="41">
        <v>119.86187637</v>
      </c>
      <c r="K150" s="41">
        <v>5.8560769999999998E-2</v>
      </c>
      <c r="L150" s="41">
        <v>4.6470045200000003</v>
      </c>
      <c r="M150" s="41">
        <v>115.15631107999999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1612.7308493</v>
      </c>
      <c r="C151" s="41">
        <f t="shared" ref="C151" si="253">G151+K151</f>
        <v>903.28795291999995</v>
      </c>
      <c r="D151" s="41">
        <f t="shared" ref="D151" si="254">H151+L151</f>
        <v>466.87341073000005</v>
      </c>
      <c r="E151" s="41">
        <f t="shared" ref="E151" si="255">I151+M151</f>
        <v>242.56948564999999</v>
      </c>
      <c r="F151" s="41">
        <v>1492.96410917</v>
      </c>
      <c r="G151" s="41">
        <v>903.26712190000001</v>
      </c>
      <c r="H151" s="41">
        <v>462.19138772000002</v>
      </c>
      <c r="I151" s="41">
        <v>127.50559955</v>
      </c>
      <c r="J151" s="41">
        <v>119.76674013</v>
      </c>
      <c r="K151" s="41">
        <v>2.0831019999999999E-2</v>
      </c>
      <c r="L151" s="41">
        <v>4.68202301</v>
      </c>
      <c r="M151" s="41">
        <v>115.0638861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1504.3978124099999</v>
      </c>
      <c r="C152" s="41">
        <f t="shared" ref="C152" si="256">G152+K152</f>
        <v>828.65561751000007</v>
      </c>
      <c r="D152" s="41">
        <f t="shared" ref="D152" si="257">H152+L152</f>
        <v>436.15116705000003</v>
      </c>
      <c r="E152" s="41">
        <f t="shared" ref="E152" si="258">I152+M152</f>
        <v>239.59102784999999</v>
      </c>
      <c r="F152" s="41">
        <v>1384.9672699299999</v>
      </c>
      <c r="G152" s="41">
        <v>828.63484616000005</v>
      </c>
      <c r="H152" s="41">
        <v>431.46882604000001</v>
      </c>
      <c r="I152" s="41">
        <v>124.86359773</v>
      </c>
      <c r="J152" s="41">
        <v>119.43054248</v>
      </c>
      <c r="K152" s="41">
        <v>2.0771350000000001E-2</v>
      </c>
      <c r="L152" s="41">
        <v>4.68234101</v>
      </c>
      <c r="M152" s="41">
        <v>114.72743011999999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1482.5294487199999</v>
      </c>
      <c r="C153" s="41">
        <f t="shared" ref="C153" si="259">G153+K153</f>
        <v>816.71035484000004</v>
      </c>
      <c r="D153" s="41">
        <f t="shared" ref="D153" si="260">H153+L153</f>
        <v>431.25661052000004</v>
      </c>
      <c r="E153" s="41">
        <f t="shared" ref="E153" si="261">I153+M153</f>
        <v>234.56248335999999</v>
      </c>
      <c r="F153" s="41">
        <v>1363.28666679</v>
      </c>
      <c r="G153" s="41">
        <v>816.68886581000004</v>
      </c>
      <c r="H153" s="41">
        <v>426.57500785000002</v>
      </c>
      <c r="I153" s="41">
        <v>120.02279313</v>
      </c>
      <c r="J153" s="41">
        <v>119.24278193000001</v>
      </c>
      <c r="K153" s="41">
        <v>2.1489029999999999E-2</v>
      </c>
      <c r="L153" s="41">
        <v>4.6816026700000002</v>
      </c>
      <c r="M153" s="41">
        <v>114.53969023000001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1416.40642398</v>
      </c>
      <c r="C154" s="41">
        <f t="shared" ref="C154" si="262">G154+K154</f>
        <v>818.07558122</v>
      </c>
      <c r="D154" s="41">
        <f t="shared" ref="D154" si="263">H154+L154</f>
        <v>405.37144770999998</v>
      </c>
      <c r="E154" s="41">
        <f t="shared" ref="E154" si="264">I154+M154</f>
        <v>192.95939505000001</v>
      </c>
      <c r="F154" s="41">
        <v>1340.16574515</v>
      </c>
      <c r="G154" s="41">
        <v>818.05391827000005</v>
      </c>
      <c r="H154" s="41">
        <v>400.78980177</v>
      </c>
      <c r="I154" s="41">
        <v>121.32202511</v>
      </c>
      <c r="J154" s="41">
        <v>76.240678829999993</v>
      </c>
      <c r="K154" s="41">
        <v>2.166295E-2</v>
      </c>
      <c r="L154" s="41">
        <v>4.5816459399999996</v>
      </c>
      <c r="M154" s="41">
        <v>71.637369939999999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1408.78982443</v>
      </c>
      <c r="C155" s="41">
        <f t="shared" ref="C155" si="265">G155+K155</f>
        <v>818.64705863999995</v>
      </c>
      <c r="D155" s="41">
        <f t="shared" ref="D155" si="266">H155+L155</f>
        <v>397.54299205000001</v>
      </c>
      <c r="E155" s="41">
        <f t="shared" ref="E155" si="267">I155+M155</f>
        <v>192.59977373999999</v>
      </c>
      <c r="F155" s="41">
        <v>1332.5360247399999</v>
      </c>
      <c r="G155" s="41">
        <v>818.62476009</v>
      </c>
      <c r="H155" s="41">
        <v>392.96275840999999</v>
      </c>
      <c r="I155" s="41">
        <v>120.94850624</v>
      </c>
      <c r="J155" s="41">
        <v>76.253799689999994</v>
      </c>
      <c r="K155" s="41">
        <v>2.229855E-2</v>
      </c>
      <c r="L155" s="41">
        <v>4.5802336400000003</v>
      </c>
      <c r="M155" s="41">
        <v>71.651267500000003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1384.53324385</v>
      </c>
      <c r="C156" s="41">
        <f t="shared" ref="C156" si="268">G156+K156</f>
        <v>804.76623228999995</v>
      </c>
      <c r="D156" s="41">
        <f t="shared" ref="D156" si="269">H156+L156</f>
        <v>388.04808754999999</v>
      </c>
      <c r="E156" s="41">
        <f t="shared" ref="E156" si="270">I156+M156</f>
        <v>191.71892400999999</v>
      </c>
      <c r="F156" s="41">
        <v>1308.2986476000001</v>
      </c>
      <c r="G156" s="41">
        <v>804.74656006999999</v>
      </c>
      <c r="H156" s="41">
        <v>383.47077594000001</v>
      </c>
      <c r="I156" s="41">
        <v>120.08131159</v>
      </c>
      <c r="J156" s="41">
        <v>76.234596249999996</v>
      </c>
      <c r="K156" s="41">
        <v>1.9672220000000001E-2</v>
      </c>
      <c r="L156" s="41">
        <v>4.5773116099999998</v>
      </c>
      <c r="M156" s="41">
        <v>71.637612419999996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1372.0019960100001</v>
      </c>
      <c r="C157" s="41">
        <f t="shared" ref="C157" si="271">G157+K157</f>
        <v>798.98544509999999</v>
      </c>
      <c r="D157" s="41">
        <f t="shared" ref="D157" si="272">H157+L157</f>
        <v>381.75372191999998</v>
      </c>
      <c r="E157" s="41">
        <f t="shared" ref="E157" si="273">I157+M157</f>
        <v>191.26282899</v>
      </c>
      <c r="F157" s="41">
        <v>1295.76554313</v>
      </c>
      <c r="G157" s="41">
        <v>798.96549505999997</v>
      </c>
      <c r="H157" s="41">
        <v>377.17752733999998</v>
      </c>
      <c r="I157" s="41">
        <v>119.62252073000001</v>
      </c>
      <c r="J157" s="41">
        <v>76.236452880000002</v>
      </c>
      <c r="K157" s="41">
        <v>1.9950039999999999E-2</v>
      </c>
      <c r="L157" s="41">
        <v>4.5761945800000001</v>
      </c>
      <c r="M157" s="41">
        <v>71.640308259999998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1369.88799457</v>
      </c>
      <c r="C158" s="41">
        <f t="shared" ref="C158" si="274">G158+K158</f>
        <v>805.49380512000005</v>
      </c>
      <c r="D158" s="41">
        <f t="shared" ref="D158" si="275">H158+L158</f>
        <v>373.41287109000001</v>
      </c>
      <c r="E158" s="41">
        <f t="shared" ref="E158" si="276">I158+M158</f>
        <v>190.98131835999999</v>
      </c>
      <c r="F158" s="41">
        <v>1293.65127437</v>
      </c>
      <c r="G158" s="41">
        <v>805.47328555000001</v>
      </c>
      <c r="H158" s="41">
        <v>368.83834129000002</v>
      </c>
      <c r="I158" s="41">
        <v>119.33964752999999</v>
      </c>
      <c r="J158" s="41">
        <v>76.236720199999993</v>
      </c>
      <c r="K158" s="41">
        <v>2.0519570000000001E-2</v>
      </c>
      <c r="L158" s="41">
        <v>4.5745297999999996</v>
      </c>
      <c r="M158" s="41">
        <v>71.641670829999995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1314.9820510500001</v>
      </c>
      <c r="C159" s="41">
        <f t="shared" ref="C159" si="277">G159+K159</f>
        <v>807.22876981999991</v>
      </c>
      <c r="D159" s="41">
        <f t="shared" ref="D159" si="278">H159+L159</f>
        <v>317.59326206999998</v>
      </c>
      <c r="E159" s="41">
        <f t="shared" ref="E159" si="279">I159+M159</f>
        <v>190.16001915999999</v>
      </c>
      <c r="F159" s="41">
        <v>1238.75539523</v>
      </c>
      <c r="G159" s="41">
        <v>807.20784032999995</v>
      </c>
      <c r="H159" s="41">
        <v>313.02160646999999</v>
      </c>
      <c r="I159" s="41">
        <v>118.52594843</v>
      </c>
      <c r="J159" s="41">
        <v>76.226655820000005</v>
      </c>
      <c r="K159" s="41">
        <v>2.0929489999999999E-2</v>
      </c>
      <c r="L159" s="41">
        <v>4.5716555999999997</v>
      </c>
      <c r="M159" s="41">
        <v>71.634070730000005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1304.3569175</v>
      </c>
      <c r="C160" s="41">
        <f t="shared" ref="C160" si="280">G160+K160</f>
        <v>798.55790709999997</v>
      </c>
      <c r="D160" s="41">
        <f t="shared" ref="D160" si="281">H160+L160</f>
        <v>315.93308113000001</v>
      </c>
      <c r="E160" s="41">
        <f t="shared" ref="E160" si="282">I160+M160</f>
        <v>189.86592926999998</v>
      </c>
      <c r="F160" s="41">
        <v>1228.1315058800001</v>
      </c>
      <c r="G160" s="41">
        <v>798.53673604999994</v>
      </c>
      <c r="H160" s="41">
        <v>311.36087624999999</v>
      </c>
      <c r="I160" s="41">
        <v>118.23389358</v>
      </c>
      <c r="J160" s="41">
        <v>76.225411620000003</v>
      </c>
      <c r="K160" s="41">
        <v>2.117105E-2</v>
      </c>
      <c r="L160" s="41">
        <v>4.5722048800000001</v>
      </c>
      <c r="M160" s="41">
        <v>71.632035689999995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1301.4911508</v>
      </c>
      <c r="C161" s="41">
        <f t="shared" ref="C161" si="283">G161+K161</f>
        <v>802.86231958999997</v>
      </c>
      <c r="D161" s="41">
        <f t="shared" ref="D161" si="284">H161+L161</f>
        <v>309.22467128</v>
      </c>
      <c r="E161" s="41">
        <f t="shared" ref="E161" si="285">I161+M161</f>
        <v>189.40415992999999</v>
      </c>
      <c r="F161" s="41">
        <v>1225.3147966700001</v>
      </c>
      <c r="G161" s="41">
        <v>802.84159834000002</v>
      </c>
      <c r="H161" s="41">
        <v>304.71142264000002</v>
      </c>
      <c r="I161" s="41">
        <v>117.76177568999999</v>
      </c>
      <c r="J161" s="41">
        <v>76.176354129999993</v>
      </c>
      <c r="K161" s="41">
        <v>2.072125E-2</v>
      </c>
      <c r="L161" s="41">
        <v>4.5132486399999996</v>
      </c>
      <c r="M161" s="41">
        <v>71.642384239999998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1302.6217424900001</v>
      </c>
      <c r="C162" s="41">
        <f t="shared" ref="C162" si="286">G162+K162</f>
        <v>806.85652344000005</v>
      </c>
      <c r="D162" s="41">
        <f t="shared" ref="D162" si="287">H162+L162</f>
        <v>306.78190746999996</v>
      </c>
      <c r="E162" s="41">
        <f t="shared" ref="E162" si="288">I162+M162</f>
        <v>188.98331157999999</v>
      </c>
      <c r="F162" s="41">
        <v>1226.4500751</v>
      </c>
      <c r="G162" s="41">
        <v>806.84940214000005</v>
      </c>
      <c r="H162" s="41">
        <v>302.25421241999999</v>
      </c>
      <c r="I162" s="41">
        <v>117.34646054</v>
      </c>
      <c r="J162" s="41">
        <v>76.171667389999996</v>
      </c>
      <c r="K162" s="41">
        <v>7.1212999999999997E-3</v>
      </c>
      <c r="L162" s="41">
        <v>4.5276950500000002</v>
      </c>
      <c r="M162" s="41">
        <v>71.636851039999996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1294.0643248199999</v>
      </c>
      <c r="C163" s="41">
        <f t="shared" ref="C163" si="289">G163+K163</f>
        <v>801.46780855000009</v>
      </c>
      <c r="D163" s="41">
        <f t="shared" ref="D163" si="290">H163+L163</f>
        <v>304.76937574999999</v>
      </c>
      <c r="E163" s="41">
        <f t="shared" ref="E163" si="291">I163+M163</f>
        <v>187.82714052</v>
      </c>
      <c r="F163" s="41">
        <v>1217.8940037499999</v>
      </c>
      <c r="G163" s="41">
        <v>801.46083281000006</v>
      </c>
      <c r="H163" s="41">
        <v>300.24107860999999</v>
      </c>
      <c r="I163" s="41">
        <v>116.19209232999999</v>
      </c>
      <c r="J163" s="41">
        <v>76.17032107</v>
      </c>
      <c r="K163" s="41">
        <v>6.9757400000000002E-3</v>
      </c>
      <c r="L163" s="41">
        <v>4.5282971400000003</v>
      </c>
      <c r="M163" s="41">
        <v>71.635048190000006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1280.96008256</v>
      </c>
      <c r="C164" s="41">
        <f t="shared" ref="C164" si="292">G164+K164</f>
        <v>800.28123690999996</v>
      </c>
      <c r="D164" s="41">
        <f t="shared" ref="D164" si="293">H164+L164</f>
        <v>300.15261896999999</v>
      </c>
      <c r="E164" s="41">
        <f t="shared" ref="E164" si="294">I164+M164</f>
        <v>180.52622667999998</v>
      </c>
      <c r="F164" s="41">
        <v>1210.9284444100001</v>
      </c>
      <c r="G164" s="41">
        <v>800.27558053999996</v>
      </c>
      <c r="H164" s="41">
        <v>295.66535752999999</v>
      </c>
      <c r="I164" s="41">
        <v>114.98750634</v>
      </c>
      <c r="J164" s="41">
        <v>70.031638150000006</v>
      </c>
      <c r="K164" s="41">
        <v>5.65637E-3</v>
      </c>
      <c r="L164" s="41">
        <v>4.4872614400000002</v>
      </c>
      <c r="M164" s="41">
        <v>65.538720339999998</v>
      </c>
      <c r="N164" s="41"/>
      <c r="O164" s="41"/>
      <c r="P164" s="41"/>
      <c r="Q164" s="41"/>
    </row>
    <row r="165" spans="1:17" collapsed="1">
      <c r="A165" s="8">
        <v>45231</v>
      </c>
      <c r="B165" s="41">
        <v>1271.16016307</v>
      </c>
      <c r="C165" s="41">
        <f t="shared" ref="C165" si="295">G165+K165</f>
        <v>797.61803155999996</v>
      </c>
      <c r="D165" s="41">
        <f t="shared" ref="D165" si="296">H165+L165</f>
        <v>295.37210264000004</v>
      </c>
      <c r="E165" s="41">
        <f t="shared" ref="E165" si="297">I165+M165</f>
        <v>178.17002887000001</v>
      </c>
      <c r="F165" s="41">
        <v>1201.1125671899999</v>
      </c>
      <c r="G165" s="41">
        <v>797.61232188999998</v>
      </c>
      <c r="H165" s="41">
        <v>290.88371510000002</v>
      </c>
      <c r="I165" s="41">
        <v>112.6165302</v>
      </c>
      <c r="J165" s="41">
        <v>70.047595880000003</v>
      </c>
      <c r="K165" s="41">
        <v>5.70967E-3</v>
      </c>
      <c r="L165" s="41">
        <v>4.4883875399999997</v>
      </c>
      <c r="M165" s="41">
        <v>65.553498669999996</v>
      </c>
      <c r="N165" s="41"/>
      <c r="O165" s="41"/>
      <c r="P165" s="41"/>
      <c r="Q165" s="41"/>
    </row>
    <row r="166" spans="1:17">
      <c r="A166" s="8">
        <v>45261</v>
      </c>
      <c r="B166" s="41">
        <v>1254.6944118199999</v>
      </c>
      <c r="C166" s="41">
        <f t="shared" ref="C166" si="298">G166+K166</f>
        <v>786.59665868000002</v>
      </c>
      <c r="D166" s="41">
        <f t="shared" ref="D166" si="299">H166+L166</f>
        <v>291.25642694999999</v>
      </c>
      <c r="E166" s="41">
        <f t="shared" ref="E166" si="300">I166+M166</f>
        <v>176.84132618999999</v>
      </c>
      <c r="F166" s="41">
        <v>1181.54712642</v>
      </c>
      <c r="G166" s="41">
        <v>786.59004465999999</v>
      </c>
      <c r="H166" s="41">
        <v>286.56977293</v>
      </c>
      <c r="I166" s="41">
        <v>108.38730882999999</v>
      </c>
      <c r="J166" s="41">
        <v>73.147285400000001</v>
      </c>
      <c r="K166" s="41">
        <v>6.61402E-3</v>
      </c>
      <c r="L166" s="41">
        <v>4.6866540199999998</v>
      </c>
      <c r="M166" s="41">
        <v>68.454017359999995</v>
      </c>
      <c r="N166" s="41"/>
      <c r="O166" s="41"/>
      <c r="P166" s="41"/>
      <c r="Q166" s="41"/>
    </row>
    <row r="167" spans="1:17">
      <c r="A167" s="8">
        <v>45292</v>
      </c>
      <c r="B167" s="41">
        <v>1250.87612169</v>
      </c>
      <c r="C167" s="41">
        <f t="shared" ref="C167" si="301">G167+K167</f>
        <v>786.99647281</v>
      </c>
      <c r="D167" s="41">
        <f t="shared" ref="D167" si="302">H167+L167</f>
        <v>288.81936949999999</v>
      </c>
      <c r="E167" s="41">
        <f t="shared" ref="E167" si="303">I167+M167</f>
        <v>175.06027938</v>
      </c>
      <c r="F167" s="41">
        <v>1179.12564692</v>
      </c>
      <c r="G167" s="41">
        <v>786.98997560999999</v>
      </c>
      <c r="H167" s="41">
        <v>284.14634806999999</v>
      </c>
      <c r="I167" s="41">
        <v>107.98932324</v>
      </c>
      <c r="J167" s="41">
        <v>71.750474769999997</v>
      </c>
      <c r="K167" s="41">
        <v>6.4971999999999999E-3</v>
      </c>
      <c r="L167" s="41">
        <v>4.6730214300000004</v>
      </c>
      <c r="M167" s="41">
        <v>67.070956140000007</v>
      </c>
      <c r="N167" s="41"/>
      <c r="O167" s="41"/>
      <c r="P167" s="41"/>
      <c r="Q167" s="41"/>
    </row>
    <row r="168" spans="1:17">
      <c r="A168" s="8">
        <v>45323</v>
      </c>
      <c r="B168" s="41">
        <v>1240.4175467800001</v>
      </c>
      <c r="C168" s="41">
        <f t="shared" ref="C168" si="304">G168+K168</f>
        <v>778.76110954000001</v>
      </c>
      <c r="D168" s="41">
        <f t="shared" ref="D168" si="305">H168+L168</f>
        <v>286.40232092000002</v>
      </c>
      <c r="E168" s="41">
        <f t="shared" ref="E168" si="306">I168+M168</f>
        <v>175.25411631999998</v>
      </c>
      <c r="F168" s="41">
        <v>1168.03270617</v>
      </c>
      <c r="G168" s="41">
        <v>778.75460865000002</v>
      </c>
      <c r="H168" s="41">
        <v>281.69072232000002</v>
      </c>
      <c r="I168" s="41">
        <v>107.5873752</v>
      </c>
      <c r="J168" s="41">
        <v>72.384840609999998</v>
      </c>
      <c r="K168" s="41">
        <v>6.5008899999999996E-3</v>
      </c>
      <c r="L168" s="41">
        <v>4.7115986000000003</v>
      </c>
      <c r="M168" s="41">
        <v>67.666741119999998</v>
      </c>
      <c r="N168" s="41"/>
      <c r="O168" s="41"/>
      <c r="P168" s="41"/>
      <c r="Q168" s="41"/>
    </row>
    <row r="169" spans="1:17">
      <c r="A169" s="8">
        <v>45352</v>
      </c>
      <c r="B169" s="41">
        <v>1237.9842303999999</v>
      </c>
      <c r="C169" s="41">
        <f t="shared" ref="C169" si="307">G169+K169</f>
        <v>775.57520245000001</v>
      </c>
      <c r="D169" s="41">
        <f t="shared" ref="D169" si="308">H169+L169</f>
        <v>285.7129855</v>
      </c>
      <c r="E169" s="41">
        <f t="shared" ref="E169" si="309">I169+M169</f>
        <v>176.69604244999999</v>
      </c>
      <c r="F169" s="41">
        <v>1163.6745957400001</v>
      </c>
      <c r="G169" s="41">
        <v>775.56852981999998</v>
      </c>
      <c r="H169" s="41">
        <v>280.87638281</v>
      </c>
      <c r="I169" s="41">
        <v>107.22968311</v>
      </c>
      <c r="J169" s="41">
        <v>74.30963466</v>
      </c>
      <c r="K169" s="41">
        <v>6.6726299999999997E-3</v>
      </c>
      <c r="L169" s="41">
        <v>4.8366026900000003</v>
      </c>
      <c r="M169" s="41">
        <v>69.466359339999997</v>
      </c>
      <c r="N169" s="41"/>
      <c r="O169" s="41"/>
      <c r="P169" s="41"/>
      <c r="Q169" s="41"/>
    </row>
    <row r="170" spans="1:17">
      <c r="A170" s="8">
        <v>45383</v>
      </c>
      <c r="B170" s="41">
        <v>1238.3853755299999</v>
      </c>
      <c r="C170" s="41">
        <f t="shared" ref="C170" si="310">G170+K170</f>
        <v>776.43881987999998</v>
      </c>
      <c r="D170" s="41">
        <f t="shared" ref="D170" si="311">H170+L170</f>
        <v>285.31433195000005</v>
      </c>
      <c r="E170" s="41">
        <f t="shared" ref="E170" si="312">I170+M170</f>
        <v>176.6322237</v>
      </c>
      <c r="F170" s="41">
        <v>1163.2720810400001</v>
      </c>
      <c r="G170" s="41">
        <v>776.42918265000003</v>
      </c>
      <c r="H170" s="41">
        <v>280.42256802000003</v>
      </c>
      <c r="I170" s="41">
        <v>106.42033037</v>
      </c>
      <c r="J170" s="41">
        <v>75.113294490000001</v>
      </c>
      <c r="K170" s="41">
        <v>9.6372300000000001E-3</v>
      </c>
      <c r="L170" s="41">
        <v>4.8917639299999998</v>
      </c>
      <c r="M170" s="41">
        <v>70.211893329999995</v>
      </c>
      <c r="N170" s="41"/>
      <c r="O170" s="41"/>
      <c r="P170" s="41"/>
      <c r="Q170" s="41"/>
    </row>
    <row r="171" spans="1:17">
      <c r="A171" s="8">
        <v>45413</v>
      </c>
      <c r="B171" s="41">
        <v>1233.5449274299999</v>
      </c>
      <c r="C171" s="41">
        <f t="shared" ref="C171" si="313">G171+K171</f>
        <v>772.59227786999998</v>
      </c>
      <c r="D171" s="41">
        <f t="shared" ref="D171" si="314">H171+L171</f>
        <v>283.40778825999996</v>
      </c>
      <c r="E171" s="41">
        <f t="shared" ref="E171" si="315">I171+M171</f>
        <v>177.54486129999998</v>
      </c>
      <c r="F171" s="41">
        <v>1156.8781620300001</v>
      </c>
      <c r="G171" s="41">
        <v>772.58502679000003</v>
      </c>
      <c r="H171" s="41">
        <v>278.41307726999997</v>
      </c>
      <c r="I171" s="41">
        <v>105.88005797</v>
      </c>
      <c r="J171" s="41">
        <v>76.666765400000003</v>
      </c>
      <c r="K171" s="41">
        <v>7.25108E-3</v>
      </c>
      <c r="L171" s="41">
        <v>4.9947109899999997</v>
      </c>
      <c r="M171" s="41">
        <v>71.664803329999998</v>
      </c>
      <c r="N171" s="41"/>
      <c r="O171" s="41"/>
      <c r="P171" s="41"/>
      <c r="Q171" s="41"/>
    </row>
    <row r="172" spans="1:17">
      <c r="A172" s="8">
        <v>45444</v>
      </c>
      <c r="B172" s="41">
        <v>1232.65538851</v>
      </c>
      <c r="C172" s="41">
        <f t="shared" ref="C172" si="316">G172+K172</f>
        <v>758.22633251000002</v>
      </c>
      <c r="D172" s="41">
        <f t="shared" ref="D172" si="317">H172+L172</f>
        <v>296.99411945999998</v>
      </c>
      <c r="E172" s="41">
        <f t="shared" ref="E172" si="318">I172+M172</f>
        <v>177.43493654</v>
      </c>
      <c r="F172" s="41">
        <v>1155.9077874</v>
      </c>
      <c r="G172" s="41">
        <v>758.22584998000002</v>
      </c>
      <c r="H172" s="41">
        <v>291.99482419999998</v>
      </c>
      <c r="I172" s="41">
        <v>105.68711322</v>
      </c>
      <c r="J172" s="41">
        <v>76.747601110000005</v>
      </c>
      <c r="K172" s="41">
        <v>4.8253E-4</v>
      </c>
      <c r="L172" s="41">
        <v>4.9992952600000002</v>
      </c>
      <c r="M172" s="41">
        <v>71.747823319999995</v>
      </c>
      <c r="N172" s="41"/>
      <c r="O172" s="41"/>
      <c r="P172" s="41"/>
      <c r="Q172" s="41"/>
    </row>
    <row r="173" spans="1:17">
      <c r="A173" s="8">
        <v>45474</v>
      </c>
      <c r="B173" s="41">
        <v>1224.0476394</v>
      </c>
      <c r="C173" s="41">
        <f t="shared" ref="C173" si="319">G173+K173</f>
        <v>765.73000112</v>
      </c>
      <c r="D173" s="41">
        <f t="shared" ref="D173" si="320">H173+L173</f>
        <v>280.24696337</v>
      </c>
      <c r="E173" s="41">
        <f t="shared" ref="E173" si="321">I173+M173</f>
        <v>178.07067490999998</v>
      </c>
      <c r="F173" s="41">
        <v>1146.35795749</v>
      </c>
      <c r="G173" s="41">
        <v>765.72195240999997</v>
      </c>
      <c r="H173" s="41">
        <v>275.18700668999998</v>
      </c>
      <c r="I173" s="41">
        <v>105.44899839</v>
      </c>
      <c r="J173" s="41">
        <v>77.689681910000004</v>
      </c>
      <c r="K173" s="41">
        <v>8.0487100000000006E-3</v>
      </c>
      <c r="L173" s="41">
        <v>5.05995668</v>
      </c>
      <c r="M173" s="41">
        <v>72.621676519999994</v>
      </c>
      <c r="N173" s="41"/>
      <c r="O173" s="41"/>
      <c r="P173" s="41"/>
      <c r="Q173" s="41"/>
    </row>
    <row r="174" spans="1:17">
      <c r="A174" s="8">
        <v>45505</v>
      </c>
      <c r="B174" s="41">
        <v>944.60224486000004</v>
      </c>
      <c r="C174" s="41">
        <f t="shared" ref="C174" si="322">G174+K174</f>
        <v>483.16292305999997</v>
      </c>
      <c r="D174" s="41">
        <f t="shared" ref="D174" si="323">H174+L174</f>
        <v>284.29134606000002</v>
      </c>
      <c r="E174" s="41">
        <f t="shared" ref="E174" si="324">I174+M174</f>
        <v>177.14797573999999</v>
      </c>
      <c r="F174" s="41">
        <v>866.59280563000004</v>
      </c>
      <c r="G174" s="41">
        <v>483.13613157999998</v>
      </c>
      <c r="H174" s="41">
        <v>279.21188762000003</v>
      </c>
      <c r="I174" s="41">
        <v>104.24478643</v>
      </c>
      <c r="J174" s="41">
        <v>78.009439229999998</v>
      </c>
      <c r="K174" s="41">
        <v>2.6791479999999999E-2</v>
      </c>
      <c r="L174" s="41">
        <v>5.0794584399999998</v>
      </c>
      <c r="M174" s="41">
        <v>72.903189310000002</v>
      </c>
      <c r="N174" s="41"/>
      <c r="O174" s="41"/>
      <c r="P174" s="41"/>
      <c r="Q174" s="41"/>
    </row>
    <row r="175" spans="1:17">
      <c r="A175" s="8">
        <v>45536</v>
      </c>
      <c r="B175" s="41">
        <v>881.30339791999995</v>
      </c>
      <c r="C175" s="41">
        <f t="shared" ref="C175" si="325">G175+K175</f>
        <v>422.82105704999998</v>
      </c>
      <c r="D175" s="41">
        <f t="shared" ref="D175" si="326">H175+L175</f>
        <v>281.60861154999998</v>
      </c>
      <c r="E175" s="41">
        <f t="shared" ref="E175" si="327">I175+M175</f>
        <v>176.87372932</v>
      </c>
      <c r="F175" s="41">
        <v>803.40304070000002</v>
      </c>
      <c r="G175" s="41">
        <v>422.78811403999998</v>
      </c>
      <c r="H175" s="41">
        <v>276.60403097</v>
      </c>
      <c r="I175" s="41">
        <v>104.01089569</v>
      </c>
      <c r="J175" s="41">
        <v>77.900357220000004</v>
      </c>
      <c r="K175" s="41">
        <v>3.2943010000000002E-2</v>
      </c>
      <c r="L175" s="41">
        <v>5.0045805799999998</v>
      </c>
      <c r="M175" s="41">
        <v>72.862833629999997</v>
      </c>
      <c r="N175" s="41"/>
      <c r="O175" s="41"/>
      <c r="P175" s="41"/>
      <c r="Q175" s="41"/>
    </row>
    <row r="176" spans="1:17">
      <c r="A176" s="8">
        <v>45566</v>
      </c>
      <c r="B176" s="41">
        <v>844.92104684000003</v>
      </c>
      <c r="C176" s="41">
        <f t="shared" ref="C176" si="328">G176+K176</f>
        <v>390.56061814000003</v>
      </c>
      <c r="D176" s="41">
        <f t="shared" ref="D176" si="329">H176+L176</f>
        <v>277.92071305000002</v>
      </c>
      <c r="E176" s="41">
        <f t="shared" ref="E176" si="330">I176+M176</f>
        <v>176.43971565000001</v>
      </c>
      <c r="F176" s="41">
        <v>766.83325371000001</v>
      </c>
      <c r="G176" s="41">
        <v>390.55477137000003</v>
      </c>
      <c r="H176" s="41">
        <v>272.90248644000002</v>
      </c>
      <c r="I176" s="41">
        <v>103.37599590000001</v>
      </c>
      <c r="J176" s="41">
        <v>78.087793129999994</v>
      </c>
      <c r="K176" s="41">
        <v>5.8467700000000003E-3</v>
      </c>
      <c r="L176" s="41">
        <v>5.0182266100000001</v>
      </c>
      <c r="M176" s="41">
        <v>73.063719750000004</v>
      </c>
      <c r="N176" s="41"/>
      <c r="O176" s="41"/>
      <c r="P176" s="41"/>
      <c r="Q176" s="41"/>
    </row>
    <row r="177" spans="1:17">
      <c r="A177" s="8">
        <v>45597</v>
      </c>
      <c r="B177" s="41">
        <v>820.38325955000005</v>
      </c>
      <c r="C177" s="41">
        <f t="shared" ref="C177" si="331">G177+K177</f>
        <v>368.48338074999998</v>
      </c>
      <c r="D177" s="41">
        <f t="shared" ref="D177" si="332">H177+L177</f>
        <v>276.76357451000001</v>
      </c>
      <c r="E177" s="41">
        <f t="shared" ref="E177" si="333">I177+M177</f>
        <v>175.13630429</v>
      </c>
      <c r="F177" s="41">
        <v>742.46327438000003</v>
      </c>
      <c r="G177" s="41">
        <v>368.47774865999997</v>
      </c>
      <c r="H177" s="41">
        <v>271.70689224</v>
      </c>
      <c r="I177" s="41">
        <v>102.27863348</v>
      </c>
      <c r="J177" s="41">
        <v>77.919985170000004</v>
      </c>
      <c r="K177" s="41">
        <v>5.6320900000000002E-3</v>
      </c>
      <c r="L177" s="41">
        <v>5.0566822699999996</v>
      </c>
      <c r="M177" s="41">
        <v>72.857670810000002</v>
      </c>
      <c r="N177" s="41"/>
      <c r="O177" s="41"/>
      <c r="P177" s="41"/>
      <c r="Q177" s="41"/>
    </row>
  </sheetData>
  <mergeCells count="8">
    <mergeCell ref="F7:I7"/>
    <mergeCell ref="J7:M7"/>
    <mergeCell ref="A3:M3"/>
    <mergeCell ref="A6:A8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2" customWidth="1"/>
    <col min="2" max="2" width="10.44140625" style="22" customWidth="1"/>
    <col min="3" max="3" width="13.109375" style="22" customWidth="1"/>
    <col min="4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2" style="22" customWidth="1"/>
    <col min="13" max="13" width="10.88671875" style="22" customWidth="1"/>
    <col min="14" max="14" width="11.109375" style="22" customWidth="1"/>
    <col min="15" max="15" width="14" style="22" customWidth="1"/>
    <col min="16" max="16" width="9.6640625" style="22" customWidth="1"/>
    <col min="17" max="17" width="10.33203125" style="22" customWidth="1"/>
    <col min="18" max="18" width="10.44140625" style="22" customWidth="1"/>
    <col min="19" max="20" width="9.109375" style="22"/>
    <col min="21" max="21" width="15.88671875" style="22" customWidth="1"/>
    <col min="22" max="16384" width="9.109375" style="22"/>
  </cols>
  <sheetData>
    <row r="1" spans="1:702">
      <c r="A1" s="16" t="s">
        <v>130</v>
      </c>
      <c r="B1" s="10"/>
    </row>
    <row r="2" spans="1:702" ht="5.25" customHeight="1"/>
    <row r="3" spans="1:702">
      <c r="A3" s="108" t="s">
        <v>51</v>
      </c>
    </row>
    <row r="4" spans="1:702" ht="12.75" customHeight="1">
      <c r="A4" s="178" t="s">
        <v>129</v>
      </c>
      <c r="B4" s="179"/>
      <c r="C4" s="179"/>
    </row>
    <row r="5" spans="1:702" ht="12.75" customHeight="1">
      <c r="A5" s="23" t="s">
        <v>230</v>
      </c>
    </row>
    <row r="6" spans="1:702" ht="12.75" customHeight="1">
      <c r="A6" s="207" t="s">
        <v>0</v>
      </c>
      <c r="B6" s="209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4" customFormat="1" ht="12.75" customHeight="1">
      <c r="A7" s="207"/>
      <c r="B7" s="209"/>
      <c r="C7" s="205" t="s">
        <v>260</v>
      </c>
      <c r="D7" s="205" t="s">
        <v>261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64</v>
      </c>
      <c r="M7" s="205" t="s">
        <v>262</v>
      </c>
      <c r="N7" s="205" t="s">
        <v>39</v>
      </c>
      <c r="O7" s="205" t="s">
        <v>38</v>
      </c>
      <c r="P7" s="205" t="s">
        <v>52</v>
      </c>
      <c r="Q7" s="205" t="s">
        <v>37</v>
      </c>
      <c r="R7" s="205" t="s">
        <v>36</v>
      </c>
      <c r="S7" s="205" t="s">
        <v>35</v>
      </c>
      <c r="T7" s="205" t="s">
        <v>34</v>
      </c>
    </row>
    <row r="8" spans="1:702" s="24" customFormat="1" ht="12.75" customHeight="1">
      <c r="A8" s="208"/>
      <c r="B8" s="210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08"/>
      <c r="B9" s="210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ht="13.5" customHeight="1" collapsed="1">
      <c r="A10" s="21">
        <v>1</v>
      </c>
      <c r="B10" s="162">
        <v>2</v>
      </c>
      <c r="C10" s="21">
        <v>3</v>
      </c>
      <c r="D10" s="162">
        <v>4</v>
      </c>
      <c r="E10" s="21">
        <v>5</v>
      </c>
      <c r="F10" s="162">
        <v>6</v>
      </c>
      <c r="G10" s="21">
        <v>7</v>
      </c>
      <c r="H10" s="162">
        <v>8</v>
      </c>
      <c r="I10" s="21">
        <v>9</v>
      </c>
      <c r="J10" s="162">
        <v>10</v>
      </c>
      <c r="K10" s="21">
        <v>11</v>
      </c>
      <c r="L10" s="162">
        <v>12</v>
      </c>
      <c r="M10" s="21">
        <v>13</v>
      </c>
      <c r="N10" s="162">
        <v>14</v>
      </c>
      <c r="O10" s="21">
        <v>15</v>
      </c>
      <c r="P10" s="162">
        <v>16</v>
      </c>
      <c r="Q10" s="21">
        <v>17</v>
      </c>
      <c r="R10" s="162">
        <v>18</v>
      </c>
      <c r="S10" s="21">
        <v>19</v>
      </c>
      <c r="T10" s="162">
        <v>20</v>
      </c>
    </row>
    <row r="11" spans="1:702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</row>
    <row r="12" spans="1:702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6"/>
      <c r="UW12" s="126"/>
      <c r="UX12" s="126"/>
      <c r="UY12" s="126"/>
      <c r="UZ12" s="126"/>
      <c r="VA12" s="126"/>
      <c r="VB12" s="126"/>
      <c r="VC12" s="126"/>
      <c r="VD12" s="126"/>
      <c r="VE12" s="126"/>
      <c r="VF12" s="126"/>
      <c r="VG12" s="126"/>
      <c r="VH12" s="126"/>
      <c r="VI12" s="126"/>
      <c r="VJ12" s="126"/>
      <c r="VK12" s="126"/>
      <c r="VL12" s="126"/>
      <c r="VM12" s="126"/>
      <c r="VN12" s="126"/>
      <c r="VO12" s="126"/>
      <c r="VP12" s="126"/>
      <c r="VQ12" s="126"/>
      <c r="VR12" s="126"/>
      <c r="VS12" s="126"/>
      <c r="VT12" s="126"/>
      <c r="VU12" s="126"/>
      <c r="VV12" s="126"/>
      <c r="VW12" s="126"/>
      <c r="VX12" s="126"/>
      <c r="VY12" s="126"/>
      <c r="VZ12" s="126"/>
      <c r="WA12" s="126"/>
      <c r="WB12" s="126"/>
      <c r="WC12" s="126"/>
      <c r="WD12" s="126"/>
      <c r="WE12" s="126"/>
      <c r="WF12" s="126"/>
      <c r="WG12" s="126"/>
      <c r="WH12" s="126"/>
      <c r="WI12" s="126"/>
      <c r="WJ12" s="126"/>
      <c r="WK12" s="126"/>
      <c r="WL12" s="126"/>
      <c r="WM12" s="126"/>
      <c r="WN12" s="126"/>
      <c r="WO12" s="126"/>
      <c r="WP12" s="126"/>
      <c r="WQ12" s="126"/>
      <c r="WR12" s="126"/>
      <c r="WS12" s="126"/>
      <c r="WT12" s="126"/>
      <c r="WU12" s="126"/>
      <c r="WV12" s="126"/>
      <c r="WW12" s="126"/>
      <c r="WX12" s="126"/>
      <c r="WY12" s="126"/>
      <c r="WZ12" s="126"/>
      <c r="XA12" s="126"/>
      <c r="XB12" s="126"/>
      <c r="XC12" s="126"/>
      <c r="XD12" s="126"/>
      <c r="XE12" s="126"/>
      <c r="XF12" s="126"/>
      <c r="XG12" s="126"/>
      <c r="XH12" s="126"/>
      <c r="XI12" s="126"/>
      <c r="XJ12" s="126"/>
      <c r="XK12" s="126"/>
      <c r="XL12" s="126"/>
      <c r="XM12" s="126"/>
      <c r="XN12" s="126"/>
      <c r="XO12" s="126"/>
      <c r="XP12" s="126"/>
      <c r="XQ12" s="126"/>
      <c r="XR12" s="126"/>
      <c r="XS12" s="126"/>
      <c r="XT12" s="126"/>
      <c r="XU12" s="126"/>
      <c r="XV12" s="126"/>
      <c r="XW12" s="126"/>
      <c r="XX12" s="126"/>
      <c r="XY12" s="126"/>
      <c r="XZ12" s="126"/>
      <c r="YA12" s="126"/>
      <c r="YB12" s="126"/>
      <c r="YC12" s="126"/>
      <c r="YD12" s="126"/>
      <c r="YE12" s="126"/>
      <c r="YF12" s="126"/>
      <c r="YG12" s="126"/>
      <c r="YH12" s="126"/>
      <c r="YI12" s="126"/>
      <c r="YJ12" s="126"/>
      <c r="YK12" s="126"/>
      <c r="YL12" s="126"/>
      <c r="YM12" s="126"/>
      <c r="YN12" s="126"/>
      <c r="YO12" s="126"/>
      <c r="YP12" s="126"/>
      <c r="YQ12" s="126"/>
      <c r="YR12" s="126"/>
      <c r="YS12" s="126"/>
      <c r="YT12" s="126"/>
      <c r="YU12" s="126"/>
      <c r="YV12" s="126"/>
      <c r="YW12" s="126"/>
      <c r="YX12" s="126"/>
      <c r="YY12" s="126"/>
      <c r="YZ12" s="126"/>
      <c r="ZA12" s="126"/>
      <c r="ZB12" s="126"/>
      <c r="ZC12" s="126"/>
      <c r="ZD12" s="126"/>
      <c r="ZE12" s="126"/>
      <c r="ZF12" s="126"/>
      <c r="ZG12" s="126"/>
      <c r="ZH12" s="126"/>
      <c r="ZI12" s="126"/>
      <c r="ZJ12" s="126"/>
      <c r="ZK12" s="126"/>
      <c r="ZL12" s="126"/>
      <c r="ZM12" s="126"/>
      <c r="ZN12" s="126"/>
      <c r="ZO12" s="126"/>
      <c r="ZP12" s="126"/>
      <c r="ZQ12" s="126"/>
      <c r="ZR12" s="126"/>
      <c r="ZS12" s="126"/>
      <c r="ZT12" s="126"/>
      <c r="ZU12" s="126"/>
      <c r="ZV12" s="126"/>
      <c r="ZW12" s="126"/>
      <c r="ZX12" s="126"/>
      <c r="ZY12" s="126"/>
      <c r="ZZ12" s="126"/>
    </row>
    <row r="13" spans="1:702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6"/>
      <c r="UW13" s="126"/>
      <c r="UX13" s="126"/>
      <c r="UY13" s="126"/>
      <c r="UZ13" s="126"/>
      <c r="VA13" s="126"/>
      <c r="VB13" s="126"/>
      <c r="VC13" s="126"/>
      <c r="VD13" s="126"/>
      <c r="VE13" s="126"/>
      <c r="VF13" s="126"/>
      <c r="VG13" s="126"/>
      <c r="VH13" s="126"/>
      <c r="VI13" s="126"/>
      <c r="VJ13" s="126"/>
      <c r="VK13" s="126"/>
      <c r="VL13" s="126"/>
      <c r="VM13" s="126"/>
      <c r="VN13" s="126"/>
      <c r="VO13" s="126"/>
      <c r="VP13" s="126"/>
      <c r="VQ13" s="126"/>
      <c r="VR13" s="126"/>
      <c r="VS13" s="126"/>
      <c r="VT13" s="126"/>
      <c r="VU13" s="126"/>
      <c r="VV13" s="126"/>
      <c r="VW13" s="126"/>
      <c r="VX13" s="126"/>
      <c r="VY13" s="126"/>
      <c r="VZ13" s="126"/>
      <c r="WA13" s="126"/>
      <c r="WB13" s="126"/>
      <c r="WC13" s="126"/>
      <c r="WD13" s="126"/>
      <c r="WE13" s="126"/>
      <c r="WF13" s="126"/>
      <c r="WG13" s="126"/>
      <c r="WH13" s="126"/>
      <c r="WI13" s="126"/>
      <c r="WJ13" s="126"/>
      <c r="WK13" s="126"/>
      <c r="WL13" s="126"/>
      <c r="WM13" s="126"/>
      <c r="WN13" s="126"/>
      <c r="WO13" s="126"/>
      <c r="WP13" s="126"/>
      <c r="WQ13" s="126"/>
      <c r="WR13" s="126"/>
      <c r="WS13" s="126"/>
      <c r="WT13" s="126"/>
      <c r="WU13" s="126"/>
      <c r="WV13" s="126"/>
      <c r="WW13" s="126"/>
      <c r="WX13" s="126"/>
      <c r="WY13" s="126"/>
      <c r="WZ13" s="126"/>
      <c r="XA13" s="126"/>
      <c r="XB13" s="126"/>
      <c r="XC13" s="126"/>
      <c r="XD13" s="126"/>
      <c r="XE13" s="126"/>
      <c r="XF13" s="126"/>
      <c r="XG13" s="126"/>
      <c r="XH13" s="126"/>
      <c r="XI13" s="126"/>
      <c r="XJ13" s="126"/>
      <c r="XK13" s="126"/>
      <c r="XL13" s="126"/>
      <c r="XM13" s="126"/>
      <c r="XN13" s="126"/>
      <c r="XO13" s="126"/>
      <c r="XP13" s="126"/>
      <c r="XQ13" s="126"/>
      <c r="XR13" s="126"/>
      <c r="XS13" s="126"/>
      <c r="XT13" s="126"/>
      <c r="XU13" s="126"/>
      <c r="XV13" s="126"/>
      <c r="XW13" s="126"/>
      <c r="XX13" s="126"/>
      <c r="XY13" s="126"/>
      <c r="XZ13" s="126"/>
      <c r="YA13" s="126"/>
      <c r="YB13" s="126"/>
      <c r="YC13" s="126"/>
      <c r="YD13" s="126"/>
      <c r="YE13" s="126"/>
      <c r="YF13" s="126"/>
      <c r="YG13" s="126"/>
      <c r="YH13" s="126"/>
      <c r="YI13" s="126"/>
      <c r="YJ13" s="126"/>
      <c r="YK13" s="126"/>
      <c r="YL13" s="126"/>
      <c r="YM13" s="126"/>
      <c r="YN13" s="126"/>
      <c r="YO13" s="126"/>
      <c r="YP13" s="126"/>
      <c r="YQ13" s="126"/>
      <c r="YR13" s="126"/>
      <c r="YS13" s="126"/>
      <c r="YT13" s="126"/>
      <c r="YU13" s="126"/>
      <c r="YV13" s="126"/>
      <c r="YW13" s="126"/>
      <c r="YX13" s="126"/>
      <c r="YY13" s="126"/>
      <c r="YZ13" s="126"/>
      <c r="ZA13" s="126"/>
      <c r="ZB13" s="126"/>
      <c r="ZC13" s="126"/>
      <c r="ZD13" s="126"/>
      <c r="ZE13" s="126"/>
      <c r="ZF13" s="126"/>
      <c r="ZG13" s="126"/>
      <c r="ZH13" s="126"/>
      <c r="ZI13" s="126"/>
      <c r="ZJ13" s="126"/>
      <c r="ZK13" s="126"/>
      <c r="ZL13" s="126"/>
      <c r="ZM13" s="126"/>
      <c r="ZN13" s="126"/>
      <c r="ZO13" s="126"/>
      <c r="ZP13" s="126"/>
      <c r="ZQ13" s="126"/>
      <c r="ZR13" s="126"/>
      <c r="ZS13" s="126"/>
      <c r="ZT13" s="126"/>
      <c r="ZU13" s="126"/>
      <c r="ZV13" s="126"/>
      <c r="ZW13" s="126"/>
      <c r="ZX13" s="126"/>
      <c r="ZY13" s="126"/>
      <c r="ZZ13" s="126"/>
    </row>
    <row r="14" spans="1:702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  <c r="IR14" s="126"/>
      <c r="IS14" s="126"/>
      <c r="IT14" s="126"/>
      <c r="IU14" s="126"/>
      <c r="IV14" s="126"/>
      <c r="IW14" s="126"/>
      <c r="IX14" s="126"/>
      <c r="IY14" s="126"/>
      <c r="IZ14" s="126"/>
      <c r="JA14" s="126"/>
      <c r="JB14" s="126"/>
      <c r="JC14" s="126"/>
      <c r="JD14" s="126"/>
      <c r="JE14" s="126"/>
      <c r="JF14" s="126"/>
      <c r="JG14" s="126"/>
      <c r="JH14" s="126"/>
      <c r="JI14" s="126"/>
      <c r="JJ14" s="126"/>
      <c r="JK14" s="126"/>
      <c r="JL14" s="126"/>
      <c r="JM14" s="126"/>
      <c r="JN14" s="126"/>
      <c r="JO14" s="126"/>
      <c r="JP14" s="126"/>
      <c r="JQ14" s="126"/>
      <c r="JR14" s="126"/>
      <c r="JS14" s="126"/>
      <c r="JT14" s="126"/>
      <c r="JU14" s="126"/>
      <c r="JV14" s="126"/>
      <c r="JW14" s="126"/>
      <c r="JX14" s="126"/>
      <c r="JY14" s="126"/>
      <c r="JZ14" s="126"/>
      <c r="KA14" s="126"/>
      <c r="KB14" s="126"/>
      <c r="KC14" s="126"/>
      <c r="KD14" s="126"/>
      <c r="KE14" s="126"/>
      <c r="KF14" s="126"/>
      <c r="KG14" s="126"/>
      <c r="KH14" s="126"/>
      <c r="KI14" s="126"/>
      <c r="KJ14" s="126"/>
      <c r="KK14" s="126"/>
      <c r="KL14" s="126"/>
      <c r="KM14" s="126"/>
      <c r="KN14" s="126"/>
      <c r="KO14" s="126"/>
      <c r="KP14" s="126"/>
      <c r="KQ14" s="126"/>
      <c r="KR14" s="126"/>
      <c r="KS14" s="126"/>
      <c r="KT14" s="126"/>
      <c r="KU14" s="126"/>
      <c r="KV14" s="126"/>
      <c r="KW14" s="126"/>
      <c r="KX14" s="126"/>
      <c r="KY14" s="126"/>
      <c r="KZ14" s="126"/>
      <c r="LA14" s="126"/>
      <c r="LB14" s="126"/>
      <c r="LC14" s="126"/>
      <c r="LD14" s="126"/>
      <c r="LE14" s="126"/>
      <c r="LF14" s="126"/>
      <c r="LG14" s="126"/>
      <c r="LH14" s="126"/>
      <c r="LI14" s="126"/>
      <c r="LJ14" s="126"/>
      <c r="LK14" s="126"/>
      <c r="LL14" s="126"/>
      <c r="LM14" s="126"/>
      <c r="LN14" s="126"/>
      <c r="LO14" s="126"/>
      <c r="LP14" s="126"/>
      <c r="LQ14" s="126"/>
      <c r="LR14" s="126"/>
      <c r="LS14" s="126"/>
      <c r="LT14" s="126"/>
      <c r="LU14" s="126"/>
      <c r="LV14" s="126"/>
      <c r="LW14" s="126"/>
      <c r="LX14" s="126"/>
      <c r="LY14" s="126"/>
      <c r="LZ14" s="126"/>
      <c r="MA14" s="126"/>
      <c r="MB14" s="126"/>
      <c r="MC14" s="126"/>
      <c r="MD14" s="126"/>
      <c r="ME14" s="126"/>
      <c r="MF14" s="126"/>
      <c r="MG14" s="126"/>
      <c r="MH14" s="126"/>
      <c r="MI14" s="126"/>
      <c r="MJ14" s="126"/>
      <c r="MK14" s="126"/>
      <c r="ML14" s="126"/>
      <c r="MM14" s="126"/>
      <c r="MN14" s="126"/>
      <c r="MO14" s="126"/>
      <c r="MP14" s="126"/>
      <c r="MQ14" s="126"/>
      <c r="MR14" s="126"/>
      <c r="MS14" s="126"/>
      <c r="MT14" s="126"/>
      <c r="MU14" s="126"/>
      <c r="MV14" s="126"/>
      <c r="MW14" s="126"/>
      <c r="MX14" s="126"/>
      <c r="MY14" s="126"/>
      <c r="MZ14" s="126"/>
      <c r="NA14" s="126"/>
      <c r="NB14" s="126"/>
      <c r="NC14" s="126"/>
      <c r="ND14" s="126"/>
      <c r="NE14" s="126"/>
      <c r="NF14" s="126"/>
      <c r="NG14" s="126"/>
      <c r="NH14" s="126"/>
      <c r="NI14" s="126"/>
      <c r="NJ14" s="126"/>
      <c r="NK14" s="126"/>
      <c r="NL14" s="126"/>
      <c r="NM14" s="126"/>
      <c r="NN14" s="126"/>
      <c r="NO14" s="126"/>
      <c r="NP14" s="126"/>
      <c r="NQ14" s="126"/>
      <c r="NR14" s="126"/>
      <c r="NS14" s="126"/>
      <c r="NT14" s="126"/>
      <c r="NU14" s="126"/>
      <c r="NV14" s="126"/>
      <c r="NW14" s="126"/>
      <c r="NX14" s="126"/>
      <c r="NY14" s="126"/>
      <c r="NZ14" s="126"/>
      <c r="OA14" s="126"/>
      <c r="OB14" s="126"/>
      <c r="OC14" s="126"/>
      <c r="OD14" s="126"/>
      <c r="OE14" s="126"/>
      <c r="OF14" s="126"/>
      <c r="OG14" s="126"/>
      <c r="OH14" s="126"/>
      <c r="OI14" s="126"/>
      <c r="OJ14" s="126"/>
      <c r="OK14" s="126"/>
      <c r="OL14" s="126"/>
      <c r="OM14" s="126"/>
      <c r="ON14" s="126"/>
      <c r="OO14" s="126"/>
      <c r="OP14" s="126"/>
      <c r="OQ14" s="126"/>
      <c r="OR14" s="126"/>
      <c r="OS14" s="126"/>
      <c r="OT14" s="126"/>
      <c r="OU14" s="126"/>
      <c r="OV14" s="126"/>
      <c r="OW14" s="126"/>
      <c r="OX14" s="126"/>
      <c r="OY14" s="126"/>
      <c r="OZ14" s="126"/>
      <c r="PA14" s="126"/>
      <c r="PB14" s="126"/>
      <c r="PC14" s="126"/>
      <c r="PD14" s="126"/>
      <c r="PE14" s="126"/>
      <c r="PF14" s="126"/>
      <c r="PG14" s="126"/>
      <c r="PH14" s="126"/>
      <c r="PI14" s="126"/>
      <c r="PJ14" s="126"/>
      <c r="PK14" s="126"/>
      <c r="PL14" s="126"/>
      <c r="PM14" s="126"/>
      <c r="PN14" s="126"/>
      <c r="PO14" s="126"/>
      <c r="PP14" s="126"/>
      <c r="PQ14" s="126"/>
      <c r="PR14" s="126"/>
      <c r="PS14" s="126"/>
      <c r="PT14" s="126"/>
      <c r="PU14" s="126"/>
      <c r="PV14" s="126"/>
      <c r="PW14" s="126"/>
      <c r="PX14" s="126"/>
      <c r="PY14" s="126"/>
      <c r="PZ14" s="126"/>
      <c r="QA14" s="126"/>
      <c r="QB14" s="126"/>
      <c r="QC14" s="126"/>
      <c r="QD14" s="126"/>
      <c r="QE14" s="126"/>
      <c r="QF14" s="126"/>
      <c r="QG14" s="126"/>
      <c r="QH14" s="126"/>
      <c r="QI14" s="126"/>
      <c r="QJ14" s="126"/>
      <c r="QK14" s="126"/>
      <c r="QL14" s="126"/>
      <c r="QM14" s="126"/>
      <c r="QN14" s="126"/>
      <c r="QO14" s="126"/>
      <c r="QP14" s="126"/>
      <c r="QQ14" s="126"/>
      <c r="QR14" s="126"/>
      <c r="QS14" s="126"/>
      <c r="QT14" s="126"/>
      <c r="QU14" s="126"/>
      <c r="QV14" s="126"/>
      <c r="QW14" s="126"/>
      <c r="QX14" s="126"/>
      <c r="QY14" s="126"/>
      <c r="QZ14" s="126"/>
      <c r="RA14" s="126"/>
      <c r="RB14" s="126"/>
      <c r="RC14" s="126"/>
      <c r="RD14" s="126"/>
      <c r="RE14" s="126"/>
      <c r="RF14" s="126"/>
      <c r="RG14" s="126"/>
      <c r="RH14" s="126"/>
      <c r="RI14" s="126"/>
      <c r="RJ14" s="126"/>
      <c r="RK14" s="126"/>
      <c r="RL14" s="126"/>
      <c r="RM14" s="126"/>
      <c r="RN14" s="126"/>
      <c r="RO14" s="126"/>
      <c r="RP14" s="126"/>
      <c r="RQ14" s="126"/>
      <c r="RR14" s="126"/>
      <c r="RS14" s="126"/>
      <c r="RT14" s="126"/>
      <c r="RU14" s="126"/>
      <c r="RV14" s="126"/>
      <c r="RW14" s="126"/>
      <c r="RX14" s="126"/>
      <c r="RY14" s="126"/>
      <c r="RZ14" s="126"/>
      <c r="SA14" s="126"/>
      <c r="SB14" s="126"/>
      <c r="SC14" s="126"/>
      <c r="SD14" s="126"/>
      <c r="SE14" s="126"/>
      <c r="SF14" s="126"/>
      <c r="SG14" s="126"/>
      <c r="SH14" s="126"/>
      <c r="SI14" s="126"/>
      <c r="SJ14" s="126"/>
      <c r="SK14" s="126"/>
      <c r="SL14" s="126"/>
      <c r="SM14" s="126"/>
      <c r="SN14" s="126"/>
      <c r="SO14" s="126"/>
      <c r="SP14" s="126"/>
      <c r="SQ14" s="126"/>
      <c r="SR14" s="126"/>
      <c r="SS14" s="126"/>
      <c r="ST14" s="126"/>
      <c r="SU14" s="126"/>
      <c r="SV14" s="126"/>
      <c r="SW14" s="126"/>
      <c r="SX14" s="126"/>
      <c r="SY14" s="126"/>
      <c r="SZ14" s="126"/>
      <c r="TA14" s="126"/>
      <c r="TB14" s="126"/>
      <c r="TC14" s="126"/>
      <c r="TD14" s="126"/>
      <c r="TE14" s="126"/>
      <c r="TF14" s="126"/>
      <c r="TG14" s="126"/>
      <c r="TH14" s="126"/>
      <c r="TI14" s="126"/>
      <c r="TJ14" s="126"/>
      <c r="TK14" s="126"/>
      <c r="TL14" s="126"/>
      <c r="TM14" s="126"/>
      <c r="TN14" s="126"/>
      <c r="TO14" s="126"/>
      <c r="TP14" s="126"/>
      <c r="TQ14" s="126"/>
      <c r="TR14" s="126"/>
      <c r="TS14" s="126"/>
      <c r="TT14" s="126"/>
      <c r="TU14" s="126"/>
      <c r="TV14" s="126"/>
      <c r="TW14" s="126"/>
      <c r="TX14" s="126"/>
      <c r="TY14" s="126"/>
      <c r="TZ14" s="126"/>
      <c r="UA14" s="126"/>
      <c r="UB14" s="126"/>
      <c r="UC14" s="126"/>
      <c r="UD14" s="126"/>
      <c r="UE14" s="126"/>
      <c r="UF14" s="126"/>
      <c r="UG14" s="126"/>
      <c r="UH14" s="126"/>
      <c r="UI14" s="126"/>
      <c r="UJ14" s="126"/>
      <c r="UK14" s="126"/>
      <c r="UL14" s="126"/>
      <c r="UM14" s="126"/>
      <c r="UN14" s="126"/>
      <c r="UO14" s="126"/>
      <c r="UP14" s="126"/>
      <c r="UQ14" s="126"/>
      <c r="UR14" s="126"/>
      <c r="US14" s="126"/>
      <c r="UT14" s="126"/>
      <c r="UU14" s="126"/>
      <c r="UV14" s="126"/>
      <c r="UW14" s="126"/>
      <c r="UX14" s="126"/>
      <c r="UY14" s="126"/>
      <c r="UZ14" s="126"/>
      <c r="VA14" s="126"/>
      <c r="VB14" s="126"/>
      <c r="VC14" s="126"/>
      <c r="VD14" s="126"/>
      <c r="VE14" s="126"/>
      <c r="VF14" s="126"/>
      <c r="VG14" s="126"/>
      <c r="VH14" s="126"/>
      <c r="VI14" s="126"/>
      <c r="VJ14" s="126"/>
      <c r="VK14" s="126"/>
      <c r="VL14" s="126"/>
      <c r="VM14" s="126"/>
      <c r="VN14" s="126"/>
      <c r="VO14" s="126"/>
      <c r="VP14" s="126"/>
      <c r="VQ14" s="126"/>
      <c r="VR14" s="126"/>
      <c r="VS14" s="126"/>
      <c r="VT14" s="126"/>
      <c r="VU14" s="126"/>
      <c r="VV14" s="126"/>
      <c r="VW14" s="126"/>
      <c r="VX14" s="126"/>
      <c r="VY14" s="126"/>
      <c r="VZ14" s="126"/>
      <c r="WA14" s="126"/>
      <c r="WB14" s="126"/>
      <c r="WC14" s="126"/>
      <c r="WD14" s="126"/>
      <c r="WE14" s="126"/>
      <c r="WF14" s="126"/>
      <c r="WG14" s="126"/>
      <c r="WH14" s="126"/>
      <c r="WI14" s="126"/>
      <c r="WJ14" s="126"/>
      <c r="WK14" s="126"/>
      <c r="WL14" s="126"/>
      <c r="WM14" s="126"/>
      <c r="WN14" s="126"/>
      <c r="WO14" s="126"/>
      <c r="WP14" s="126"/>
      <c r="WQ14" s="126"/>
      <c r="WR14" s="126"/>
      <c r="WS14" s="126"/>
      <c r="WT14" s="126"/>
      <c r="WU14" s="126"/>
      <c r="WV14" s="126"/>
      <c r="WW14" s="126"/>
      <c r="WX14" s="126"/>
      <c r="WY14" s="126"/>
      <c r="WZ14" s="126"/>
      <c r="XA14" s="126"/>
      <c r="XB14" s="126"/>
      <c r="XC14" s="126"/>
      <c r="XD14" s="126"/>
      <c r="XE14" s="126"/>
      <c r="XF14" s="126"/>
      <c r="XG14" s="126"/>
      <c r="XH14" s="126"/>
      <c r="XI14" s="126"/>
      <c r="XJ14" s="126"/>
      <c r="XK14" s="126"/>
      <c r="XL14" s="126"/>
      <c r="XM14" s="126"/>
      <c r="XN14" s="126"/>
      <c r="XO14" s="126"/>
      <c r="XP14" s="126"/>
      <c r="XQ14" s="126"/>
      <c r="XR14" s="126"/>
      <c r="XS14" s="126"/>
      <c r="XT14" s="126"/>
      <c r="XU14" s="126"/>
      <c r="XV14" s="126"/>
      <c r="XW14" s="126"/>
      <c r="XX14" s="126"/>
      <c r="XY14" s="126"/>
      <c r="XZ14" s="126"/>
      <c r="YA14" s="126"/>
      <c r="YB14" s="126"/>
      <c r="YC14" s="126"/>
      <c r="YD14" s="126"/>
      <c r="YE14" s="126"/>
      <c r="YF14" s="126"/>
      <c r="YG14" s="126"/>
      <c r="YH14" s="126"/>
      <c r="YI14" s="126"/>
      <c r="YJ14" s="126"/>
      <c r="YK14" s="126"/>
      <c r="YL14" s="126"/>
      <c r="YM14" s="126"/>
      <c r="YN14" s="126"/>
      <c r="YO14" s="126"/>
      <c r="YP14" s="126"/>
      <c r="YQ14" s="126"/>
      <c r="YR14" s="126"/>
      <c r="YS14" s="126"/>
      <c r="YT14" s="126"/>
      <c r="YU14" s="126"/>
      <c r="YV14" s="126"/>
      <c r="YW14" s="126"/>
      <c r="YX14" s="126"/>
      <c r="YY14" s="126"/>
      <c r="YZ14" s="126"/>
      <c r="ZA14" s="126"/>
      <c r="ZB14" s="126"/>
      <c r="ZC14" s="126"/>
      <c r="ZD14" s="126"/>
      <c r="ZE14" s="126"/>
      <c r="ZF14" s="126"/>
      <c r="ZG14" s="126"/>
      <c r="ZH14" s="126"/>
      <c r="ZI14" s="126"/>
      <c r="ZJ14" s="126"/>
      <c r="ZK14" s="126"/>
      <c r="ZL14" s="126"/>
      <c r="ZM14" s="126"/>
      <c r="ZN14" s="126"/>
      <c r="ZO14" s="126"/>
      <c r="ZP14" s="126"/>
      <c r="ZQ14" s="126"/>
      <c r="ZR14" s="126"/>
      <c r="ZS14" s="126"/>
      <c r="ZT14" s="126"/>
      <c r="ZU14" s="126"/>
      <c r="ZV14" s="126"/>
      <c r="ZW14" s="126"/>
      <c r="ZX14" s="126"/>
      <c r="ZY14" s="126"/>
      <c r="ZZ14" s="126"/>
    </row>
    <row r="15" spans="1:702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26"/>
      <c r="VE15" s="126"/>
      <c r="VF15" s="126"/>
      <c r="VG15" s="126"/>
      <c r="VH15" s="126"/>
      <c r="VI15" s="126"/>
      <c r="VJ15" s="126"/>
      <c r="VK15" s="126"/>
      <c r="VL15" s="126"/>
      <c r="VM15" s="126"/>
      <c r="VN15" s="126"/>
      <c r="VO15" s="126"/>
      <c r="VP15" s="126"/>
      <c r="VQ15" s="126"/>
      <c r="VR15" s="126"/>
      <c r="VS15" s="126"/>
      <c r="VT15" s="126"/>
      <c r="VU15" s="126"/>
      <c r="VV15" s="126"/>
      <c r="VW15" s="126"/>
      <c r="VX15" s="126"/>
      <c r="VY15" s="126"/>
      <c r="VZ15" s="126"/>
      <c r="WA15" s="126"/>
      <c r="WB15" s="126"/>
      <c r="WC15" s="126"/>
      <c r="WD15" s="126"/>
      <c r="WE15" s="126"/>
      <c r="WF15" s="126"/>
      <c r="WG15" s="126"/>
      <c r="WH15" s="126"/>
      <c r="WI15" s="126"/>
      <c r="WJ15" s="126"/>
      <c r="WK15" s="126"/>
      <c r="WL15" s="126"/>
      <c r="WM15" s="126"/>
      <c r="WN15" s="126"/>
      <c r="WO15" s="126"/>
      <c r="WP15" s="126"/>
      <c r="WQ15" s="126"/>
      <c r="WR15" s="126"/>
      <c r="WS15" s="126"/>
      <c r="WT15" s="126"/>
      <c r="WU15" s="126"/>
      <c r="WV15" s="126"/>
      <c r="WW15" s="126"/>
      <c r="WX15" s="126"/>
      <c r="WY15" s="126"/>
      <c r="WZ15" s="126"/>
      <c r="XA15" s="126"/>
      <c r="XB15" s="126"/>
      <c r="XC15" s="126"/>
      <c r="XD15" s="126"/>
      <c r="XE15" s="126"/>
      <c r="XF15" s="126"/>
      <c r="XG15" s="126"/>
      <c r="XH15" s="126"/>
      <c r="XI15" s="126"/>
      <c r="XJ15" s="126"/>
      <c r="XK15" s="126"/>
      <c r="XL15" s="126"/>
      <c r="XM15" s="126"/>
      <c r="XN15" s="126"/>
      <c r="XO15" s="126"/>
      <c r="XP15" s="126"/>
      <c r="XQ15" s="126"/>
      <c r="XR15" s="126"/>
      <c r="XS15" s="126"/>
      <c r="XT15" s="126"/>
      <c r="XU15" s="126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26"/>
      <c r="YW15" s="126"/>
      <c r="YX15" s="126"/>
      <c r="YY15" s="126"/>
      <c r="YZ15" s="126"/>
      <c r="ZA15" s="126"/>
      <c r="ZB15" s="126"/>
      <c r="ZC15" s="126"/>
      <c r="ZD15" s="126"/>
      <c r="ZE15" s="126"/>
      <c r="ZF15" s="126"/>
      <c r="ZG15" s="126"/>
      <c r="ZH15" s="126"/>
      <c r="ZI15" s="126"/>
      <c r="ZJ15" s="126"/>
      <c r="ZK15" s="126"/>
      <c r="ZL15" s="126"/>
      <c r="ZM15" s="126"/>
      <c r="ZN15" s="126"/>
      <c r="ZO15" s="126"/>
      <c r="ZP15" s="126"/>
      <c r="ZQ15" s="126"/>
      <c r="ZR15" s="126"/>
      <c r="ZS15" s="126"/>
      <c r="ZT15" s="126"/>
      <c r="ZU15" s="126"/>
      <c r="ZV15" s="126"/>
      <c r="ZW15" s="126"/>
      <c r="ZX15" s="126"/>
      <c r="ZY15" s="126"/>
      <c r="ZZ15" s="126"/>
    </row>
    <row r="16" spans="1:702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6"/>
      <c r="UW16" s="126"/>
      <c r="UX16" s="126"/>
      <c r="UY16" s="126"/>
      <c r="UZ16" s="126"/>
      <c r="VA16" s="126"/>
      <c r="VB16" s="126"/>
      <c r="VC16" s="126"/>
      <c r="VD16" s="126"/>
      <c r="VE16" s="126"/>
      <c r="VF16" s="126"/>
      <c r="VG16" s="126"/>
      <c r="VH16" s="126"/>
      <c r="VI16" s="126"/>
      <c r="VJ16" s="126"/>
      <c r="VK16" s="126"/>
      <c r="VL16" s="126"/>
      <c r="VM16" s="126"/>
      <c r="VN16" s="126"/>
      <c r="VO16" s="126"/>
      <c r="VP16" s="126"/>
      <c r="VQ16" s="126"/>
      <c r="VR16" s="126"/>
      <c r="VS16" s="126"/>
      <c r="VT16" s="126"/>
      <c r="VU16" s="126"/>
      <c r="VV16" s="126"/>
      <c r="VW16" s="126"/>
      <c r="VX16" s="126"/>
      <c r="VY16" s="126"/>
      <c r="VZ16" s="126"/>
      <c r="WA16" s="126"/>
      <c r="WB16" s="126"/>
      <c r="WC16" s="126"/>
      <c r="WD16" s="126"/>
      <c r="WE16" s="126"/>
      <c r="WF16" s="126"/>
      <c r="WG16" s="126"/>
      <c r="WH16" s="126"/>
      <c r="WI16" s="126"/>
      <c r="WJ16" s="126"/>
      <c r="WK16" s="126"/>
      <c r="WL16" s="126"/>
      <c r="WM16" s="126"/>
      <c r="WN16" s="126"/>
      <c r="WO16" s="126"/>
      <c r="WP16" s="126"/>
      <c r="WQ16" s="126"/>
      <c r="WR16" s="126"/>
      <c r="WS16" s="126"/>
      <c r="WT16" s="126"/>
      <c r="WU16" s="126"/>
      <c r="WV16" s="126"/>
      <c r="WW16" s="126"/>
      <c r="WX16" s="126"/>
      <c r="WY16" s="126"/>
      <c r="WZ16" s="126"/>
      <c r="XA16" s="126"/>
      <c r="XB16" s="126"/>
      <c r="XC16" s="126"/>
      <c r="XD16" s="126"/>
      <c r="XE16" s="126"/>
      <c r="XF16" s="126"/>
      <c r="XG16" s="126"/>
      <c r="XH16" s="126"/>
      <c r="XI16" s="126"/>
      <c r="XJ16" s="126"/>
      <c r="XK16" s="126"/>
      <c r="XL16" s="126"/>
      <c r="XM16" s="126"/>
      <c r="XN16" s="126"/>
      <c r="XO16" s="126"/>
      <c r="XP16" s="126"/>
      <c r="XQ16" s="126"/>
      <c r="XR16" s="126"/>
      <c r="XS16" s="126"/>
      <c r="XT16" s="126"/>
      <c r="XU16" s="126"/>
      <c r="XV16" s="126"/>
      <c r="XW16" s="126"/>
      <c r="XX16" s="126"/>
      <c r="XY16" s="126"/>
      <c r="XZ16" s="126"/>
      <c r="YA16" s="126"/>
      <c r="YB16" s="126"/>
      <c r="YC16" s="126"/>
      <c r="YD16" s="126"/>
      <c r="YE16" s="126"/>
      <c r="YF16" s="126"/>
      <c r="YG16" s="126"/>
      <c r="YH16" s="126"/>
      <c r="YI16" s="126"/>
      <c r="YJ16" s="126"/>
      <c r="YK16" s="126"/>
      <c r="YL16" s="126"/>
      <c r="YM16" s="126"/>
      <c r="YN16" s="126"/>
      <c r="YO16" s="126"/>
      <c r="YP16" s="126"/>
      <c r="YQ16" s="126"/>
      <c r="YR16" s="126"/>
      <c r="YS16" s="126"/>
      <c r="YT16" s="126"/>
      <c r="YU16" s="126"/>
      <c r="YV16" s="126"/>
      <c r="YW16" s="126"/>
      <c r="YX16" s="126"/>
      <c r="YY16" s="126"/>
      <c r="YZ16" s="126"/>
      <c r="ZA16" s="126"/>
      <c r="ZB16" s="126"/>
      <c r="ZC16" s="126"/>
      <c r="ZD16" s="126"/>
      <c r="ZE16" s="126"/>
      <c r="ZF16" s="126"/>
      <c r="ZG16" s="126"/>
      <c r="ZH16" s="126"/>
      <c r="ZI16" s="126"/>
      <c r="ZJ16" s="126"/>
      <c r="ZK16" s="126"/>
      <c r="ZL16" s="126"/>
      <c r="ZM16" s="126"/>
      <c r="ZN16" s="126"/>
      <c r="ZO16" s="126"/>
      <c r="ZP16" s="126"/>
      <c r="ZQ16" s="126"/>
      <c r="ZR16" s="126"/>
      <c r="ZS16" s="126"/>
      <c r="ZT16" s="126"/>
      <c r="ZU16" s="126"/>
      <c r="ZV16" s="126"/>
      <c r="ZW16" s="126"/>
      <c r="ZX16" s="126"/>
      <c r="ZY16" s="126"/>
      <c r="ZZ16" s="126"/>
    </row>
    <row r="17" spans="1:70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6"/>
      <c r="UW17" s="126"/>
      <c r="UX17" s="126"/>
      <c r="UY17" s="126"/>
      <c r="UZ17" s="126"/>
      <c r="VA17" s="126"/>
      <c r="VB17" s="126"/>
      <c r="VC17" s="126"/>
      <c r="VD17" s="126"/>
      <c r="VE17" s="126"/>
      <c r="VF17" s="126"/>
      <c r="VG17" s="126"/>
      <c r="VH17" s="126"/>
      <c r="VI17" s="126"/>
      <c r="VJ17" s="126"/>
      <c r="VK17" s="126"/>
      <c r="VL17" s="126"/>
      <c r="VM17" s="126"/>
      <c r="VN17" s="126"/>
      <c r="VO17" s="126"/>
      <c r="VP17" s="126"/>
      <c r="VQ17" s="126"/>
      <c r="VR17" s="126"/>
      <c r="VS17" s="126"/>
      <c r="VT17" s="126"/>
      <c r="VU17" s="126"/>
      <c r="VV17" s="126"/>
      <c r="VW17" s="126"/>
      <c r="VX17" s="126"/>
      <c r="VY17" s="126"/>
      <c r="VZ17" s="126"/>
      <c r="WA17" s="126"/>
      <c r="WB17" s="126"/>
      <c r="WC17" s="126"/>
      <c r="WD17" s="126"/>
      <c r="WE17" s="126"/>
      <c r="WF17" s="126"/>
      <c r="WG17" s="126"/>
      <c r="WH17" s="126"/>
      <c r="WI17" s="126"/>
      <c r="WJ17" s="126"/>
      <c r="WK17" s="126"/>
      <c r="WL17" s="126"/>
      <c r="WM17" s="126"/>
      <c r="WN17" s="126"/>
      <c r="WO17" s="126"/>
      <c r="WP17" s="126"/>
      <c r="WQ17" s="126"/>
      <c r="WR17" s="126"/>
      <c r="WS17" s="126"/>
      <c r="WT17" s="126"/>
      <c r="WU17" s="126"/>
      <c r="WV17" s="126"/>
      <c r="WW17" s="126"/>
      <c r="WX17" s="126"/>
      <c r="WY17" s="126"/>
      <c r="WZ17" s="126"/>
      <c r="XA17" s="126"/>
      <c r="XB17" s="126"/>
      <c r="XC17" s="126"/>
      <c r="XD17" s="126"/>
      <c r="XE17" s="126"/>
      <c r="XF17" s="126"/>
      <c r="XG17" s="126"/>
      <c r="XH17" s="126"/>
      <c r="XI17" s="126"/>
      <c r="XJ17" s="126"/>
      <c r="XK17" s="126"/>
      <c r="XL17" s="126"/>
      <c r="XM17" s="126"/>
      <c r="XN17" s="126"/>
      <c r="XO17" s="126"/>
      <c r="XP17" s="126"/>
      <c r="XQ17" s="126"/>
      <c r="XR17" s="126"/>
      <c r="XS17" s="126"/>
      <c r="XT17" s="126"/>
      <c r="XU17" s="126"/>
      <c r="XV17" s="126"/>
      <c r="XW17" s="126"/>
      <c r="XX17" s="126"/>
      <c r="XY17" s="126"/>
      <c r="XZ17" s="126"/>
      <c r="YA17" s="126"/>
      <c r="YB17" s="126"/>
      <c r="YC17" s="126"/>
      <c r="YD17" s="126"/>
      <c r="YE17" s="126"/>
      <c r="YF17" s="126"/>
      <c r="YG17" s="126"/>
      <c r="YH17" s="126"/>
      <c r="YI17" s="126"/>
      <c r="YJ17" s="126"/>
      <c r="YK17" s="126"/>
      <c r="YL17" s="126"/>
      <c r="YM17" s="126"/>
      <c r="YN17" s="126"/>
      <c r="YO17" s="126"/>
      <c r="YP17" s="126"/>
      <c r="YQ17" s="126"/>
      <c r="YR17" s="126"/>
      <c r="YS17" s="126"/>
      <c r="YT17" s="126"/>
      <c r="YU17" s="126"/>
      <c r="YV17" s="126"/>
      <c r="YW17" s="126"/>
      <c r="YX17" s="126"/>
      <c r="YY17" s="126"/>
      <c r="YZ17" s="126"/>
      <c r="ZA17" s="126"/>
      <c r="ZB17" s="126"/>
      <c r="ZC17" s="126"/>
      <c r="ZD17" s="126"/>
      <c r="ZE17" s="126"/>
      <c r="ZF17" s="126"/>
      <c r="ZG17" s="126"/>
      <c r="ZH17" s="126"/>
      <c r="ZI17" s="126"/>
      <c r="ZJ17" s="126"/>
      <c r="ZK17" s="126"/>
      <c r="ZL17" s="126"/>
      <c r="ZM17" s="126"/>
      <c r="ZN17" s="126"/>
      <c r="ZO17" s="126"/>
      <c r="ZP17" s="126"/>
      <c r="ZQ17" s="126"/>
      <c r="ZR17" s="126"/>
      <c r="ZS17" s="126"/>
      <c r="ZT17" s="126"/>
      <c r="ZU17" s="126"/>
      <c r="ZV17" s="126"/>
      <c r="ZW17" s="126"/>
      <c r="ZX17" s="126"/>
      <c r="ZY17" s="126"/>
      <c r="ZZ17" s="126"/>
    </row>
    <row r="18" spans="1:70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6"/>
      <c r="UW18" s="126"/>
      <c r="UX18" s="126"/>
      <c r="UY18" s="126"/>
      <c r="UZ18" s="126"/>
      <c r="VA18" s="126"/>
      <c r="VB18" s="126"/>
      <c r="VC18" s="126"/>
      <c r="VD18" s="126"/>
      <c r="VE18" s="126"/>
      <c r="VF18" s="126"/>
      <c r="VG18" s="126"/>
      <c r="VH18" s="126"/>
      <c r="VI18" s="126"/>
      <c r="VJ18" s="126"/>
      <c r="VK18" s="126"/>
      <c r="VL18" s="126"/>
      <c r="VM18" s="126"/>
      <c r="VN18" s="126"/>
      <c r="VO18" s="126"/>
      <c r="VP18" s="126"/>
      <c r="VQ18" s="126"/>
      <c r="VR18" s="126"/>
      <c r="VS18" s="126"/>
      <c r="VT18" s="126"/>
      <c r="VU18" s="126"/>
      <c r="VV18" s="126"/>
      <c r="VW18" s="126"/>
      <c r="VX18" s="126"/>
      <c r="VY18" s="126"/>
      <c r="VZ18" s="126"/>
      <c r="WA18" s="126"/>
      <c r="WB18" s="126"/>
      <c r="WC18" s="126"/>
      <c r="WD18" s="126"/>
      <c r="WE18" s="126"/>
      <c r="WF18" s="126"/>
      <c r="WG18" s="126"/>
      <c r="WH18" s="126"/>
      <c r="WI18" s="126"/>
      <c r="WJ18" s="126"/>
      <c r="WK18" s="126"/>
      <c r="WL18" s="126"/>
      <c r="WM18" s="126"/>
      <c r="WN18" s="126"/>
      <c r="WO18" s="126"/>
      <c r="WP18" s="126"/>
      <c r="WQ18" s="126"/>
      <c r="WR18" s="126"/>
      <c r="WS18" s="126"/>
      <c r="WT18" s="126"/>
      <c r="WU18" s="126"/>
      <c r="WV18" s="126"/>
      <c r="WW18" s="126"/>
      <c r="WX18" s="126"/>
      <c r="WY18" s="126"/>
      <c r="WZ18" s="126"/>
      <c r="XA18" s="126"/>
      <c r="XB18" s="126"/>
      <c r="XC18" s="126"/>
      <c r="XD18" s="126"/>
      <c r="XE18" s="126"/>
      <c r="XF18" s="126"/>
      <c r="XG18" s="126"/>
      <c r="XH18" s="126"/>
      <c r="XI18" s="126"/>
      <c r="XJ18" s="126"/>
      <c r="XK18" s="126"/>
      <c r="XL18" s="126"/>
      <c r="XM18" s="126"/>
      <c r="XN18" s="126"/>
      <c r="XO18" s="126"/>
      <c r="XP18" s="126"/>
      <c r="XQ18" s="126"/>
      <c r="XR18" s="126"/>
      <c r="XS18" s="126"/>
      <c r="XT18" s="126"/>
      <c r="XU18" s="126"/>
      <c r="XV18" s="126"/>
      <c r="XW18" s="126"/>
      <c r="XX18" s="126"/>
      <c r="XY18" s="126"/>
      <c r="XZ18" s="126"/>
      <c r="YA18" s="126"/>
      <c r="YB18" s="126"/>
      <c r="YC18" s="126"/>
      <c r="YD18" s="126"/>
      <c r="YE18" s="126"/>
      <c r="YF18" s="126"/>
      <c r="YG18" s="126"/>
      <c r="YH18" s="126"/>
      <c r="YI18" s="126"/>
      <c r="YJ18" s="126"/>
      <c r="YK18" s="126"/>
      <c r="YL18" s="126"/>
      <c r="YM18" s="126"/>
      <c r="YN18" s="126"/>
      <c r="YO18" s="126"/>
      <c r="YP18" s="126"/>
      <c r="YQ18" s="126"/>
      <c r="YR18" s="126"/>
      <c r="YS18" s="126"/>
      <c r="YT18" s="126"/>
      <c r="YU18" s="126"/>
      <c r="YV18" s="126"/>
      <c r="YW18" s="126"/>
      <c r="YX18" s="126"/>
      <c r="YY18" s="126"/>
      <c r="YZ18" s="126"/>
      <c r="ZA18" s="126"/>
      <c r="ZB18" s="126"/>
      <c r="ZC18" s="126"/>
      <c r="ZD18" s="126"/>
      <c r="ZE18" s="126"/>
      <c r="ZF18" s="126"/>
      <c r="ZG18" s="126"/>
      <c r="ZH18" s="126"/>
      <c r="ZI18" s="126"/>
      <c r="ZJ18" s="126"/>
      <c r="ZK18" s="126"/>
      <c r="ZL18" s="126"/>
      <c r="ZM18" s="126"/>
      <c r="ZN18" s="126"/>
      <c r="ZO18" s="126"/>
      <c r="ZP18" s="126"/>
      <c r="ZQ18" s="126"/>
      <c r="ZR18" s="126"/>
      <c r="ZS18" s="126"/>
      <c r="ZT18" s="126"/>
      <c r="ZU18" s="126"/>
      <c r="ZV18" s="126"/>
      <c r="ZW18" s="126"/>
      <c r="ZX18" s="126"/>
      <c r="ZY18" s="126"/>
      <c r="ZZ18" s="126"/>
    </row>
    <row r="19" spans="1:70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6"/>
      <c r="UW19" s="126"/>
      <c r="UX19" s="126"/>
      <c r="UY19" s="126"/>
      <c r="UZ19" s="126"/>
      <c r="VA19" s="126"/>
      <c r="VB19" s="126"/>
      <c r="VC19" s="126"/>
      <c r="VD19" s="126"/>
      <c r="VE19" s="126"/>
      <c r="VF19" s="126"/>
      <c r="VG19" s="126"/>
      <c r="VH19" s="126"/>
      <c r="VI19" s="126"/>
      <c r="VJ19" s="126"/>
      <c r="VK19" s="126"/>
      <c r="VL19" s="126"/>
      <c r="VM19" s="126"/>
      <c r="VN19" s="126"/>
      <c r="VO19" s="126"/>
      <c r="VP19" s="126"/>
      <c r="VQ19" s="126"/>
      <c r="VR19" s="126"/>
      <c r="VS19" s="126"/>
      <c r="VT19" s="126"/>
      <c r="VU19" s="126"/>
      <c r="VV19" s="126"/>
      <c r="VW19" s="126"/>
      <c r="VX19" s="126"/>
      <c r="VY19" s="126"/>
      <c r="VZ19" s="126"/>
      <c r="WA19" s="126"/>
      <c r="WB19" s="126"/>
      <c r="WC19" s="126"/>
      <c r="WD19" s="126"/>
      <c r="WE19" s="126"/>
      <c r="WF19" s="126"/>
      <c r="WG19" s="126"/>
      <c r="WH19" s="126"/>
      <c r="WI19" s="126"/>
      <c r="WJ19" s="126"/>
      <c r="WK19" s="126"/>
      <c r="WL19" s="126"/>
      <c r="WM19" s="126"/>
      <c r="WN19" s="126"/>
      <c r="WO19" s="126"/>
      <c r="WP19" s="126"/>
      <c r="WQ19" s="126"/>
      <c r="WR19" s="126"/>
      <c r="WS19" s="126"/>
      <c r="WT19" s="126"/>
      <c r="WU19" s="126"/>
      <c r="WV19" s="126"/>
      <c r="WW19" s="126"/>
      <c r="WX19" s="126"/>
      <c r="WY19" s="126"/>
      <c r="WZ19" s="126"/>
      <c r="XA19" s="126"/>
      <c r="XB19" s="126"/>
      <c r="XC19" s="126"/>
      <c r="XD19" s="126"/>
      <c r="XE19" s="126"/>
      <c r="XF19" s="126"/>
      <c r="XG19" s="126"/>
      <c r="XH19" s="126"/>
      <c r="XI19" s="126"/>
      <c r="XJ19" s="126"/>
      <c r="XK19" s="126"/>
      <c r="XL19" s="126"/>
      <c r="XM19" s="126"/>
      <c r="XN19" s="126"/>
      <c r="XO19" s="126"/>
      <c r="XP19" s="126"/>
      <c r="XQ19" s="126"/>
      <c r="XR19" s="126"/>
      <c r="XS19" s="126"/>
      <c r="XT19" s="126"/>
      <c r="XU19" s="126"/>
      <c r="XV19" s="126"/>
      <c r="XW19" s="126"/>
      <c r="XX19" s="126"/>
      <c r="XY19" s="126"/>
      <c r="XZ19" s="126"/>
      <c r="YA19" s="126"/>
      <c r="YB19" s="126"/>
      <c r="YC19" s="126"/>
      <c r="YD19" s="126"/>
      <c r="YE19" s="126"/>
      <c r="YF19" s="126"/>
      <c r="YG19" s="126"/>
      <c r="YH19" s="126"/>
      <c r="YI19" s="126"/>
      <c r="YJ19" s="126"/>
      <c r="YK19" s="126"/>
      <c r="YL19" s="126"/>
      <c r="YM19" s="126"/>
      <c r="YN19" s="126"/>
      <c r="YO19" s="126"/>
      <c r="YP19" s="126"/>
      <c r="YQ19" s="126"/>
      <c r="YR19" s="126"/>
      <c r="YS19" s="126"/>
      <c r="YT19" s="126"/>
      <c r="YU19" s="126"/>
      <c r="YV19" s="126"/>
      <c r="YW19" s="126"/>
      <c r="YX19" s="126"/>
      <c r="YY19" s="126"/>
      <c r="YZ19" s="126"/>
      <c r="ZA19" s="126"/>
      <c r="ZB19" s="126"/>
      <c r="ZC19" s="126"/>
      <c r="ZD19" s="126"/>
      <c r="ZE19" s="126"/>
      <c r="ZF19" s="126"/>
      <c r="ZG19" s="126"/>
      <c r="ZH19" s="126"/>
      <c r="ZI19" s="126"/>
      <c r="ZJ19" s="126"/>
      <c r="ZK19" s="126"/>
      <c r="ZL19" s="126"/>
      <c r="ZM19" s="126"/>
      <c r="ZN19" s="126"/>
      <c r="ZO19" s="126"/>
      <c r="ZP19" s="126"/>
      <c r="ZQ19" s="126"/>
      <c r="ZR19" s="126"/>
      <c r="ZS19" s="126"/>
      <c r="ZT19" s="126"/>
      <c r="ZU19" s="126"/>
      <c r="ZV19" s="126"/>
      <c r="ZW19" s="126"/>
      <c r="ZX19" s="126"/>
      <c r="ZY19" s="126"/>
      <c r="ZZ19" s="126"/>
    </row>
    <row r="20" spans="1:70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6"/>
      <c r="UW20" s="126"/>
      <c r="UX20" s="126"/>
      <c r="UY20" s="126"/>
      <c r="UZ20" s="126"/>
      <c r="VA20" s="126"/>
      <c r="VB20" s="126"/>
      <c r="VC20" s="126"/>
      <c r="VD20" s="126"/>
      <c r="VE20" s="126"/>
      <c r="VF20" s="126"/>
      <c r="VG20" s="126"/>
      <c r="VH20" s="126"/>
      <c r="VI20" s="126"/>
      <c r="VJ20" s="126"/>
      <c r="VK20" s="126"/>
      <c r="VL20" s="126"/>
      <c r="VM20" s="126"/>
      <c r="VN20" s="126"/>
      <c r="VO20" s="126"/>
      <c r="VP20" s="126"/>
      <c r="VQ20" s="126"/>
      <c r="VR20" s="126"/>
      <c r="VS20" s="126"/>
      <c r="VT20" s="126"/>
      <c r="VU20" s="126"/>
      <c r="VV20" s="126"/>
      <c r="VW20" s="126"/>
      <c r="VX20" s="126"/>
      <c r="VY20" s="126"/>
      <c r="VZ20" s="126"/>
      <c r="WA20" s="126"/>
      <c r="WB20" s="126"/>
      <c r="WC20" s="126"/>
      <c r="WD20" s="126"/>
      <c r="WE20" s="126"/>
      <c r="WF20" s="126"/>
      <c r="WG20" s="126"/>
      <c r="WH20" s="126"/>
      <c r="WI20" s="126"/>
      <c r="WJ20" s="126"/>
      <c r="WK20" s="126"/>
      <c r="WL20" s="126"/>
      <c r="WM20" s="126"/>
      <c r="WN20" s="126"/>
      <c r="WO20" s="126"/>
      <c r="WP20" s="126"/>
      <c r="WQ20" s="126"/>
      <c r="WR20" s="126"/>
      <c r="WS20" s="126"/>
      <c r="WT20" s="126"/>
      <c r="WU20" s="126"/>
      <c r="WV20" s="126"/>
      <c r="WW20" s="126"/>
      <c r="WX20" s="126"/>
      <c r="WY20" s="126"/>
      <c r="WZ20" s="126"/>
      <c r="XA20" s="126"/>
      <c r="XB20" s="126"/>
      <c r="XC20" s="126"/>
      <c r="XD20" s="126"/>
      <c r="XE20" s="126"/>
      <c r="XF20" s="126"/>
      <c r="XG20" s="126"/>
      <c r="XH20" s="126"/>
      <c r="XI20" s="126"/>
      <c r="XJ20" s="126"/>
      <c r="XK20" s="126"/>
      <c r="XL20" s="126"/>
      <c r="XM20" s="126"/>
      <c r="XN20" s="126"/>
      <c r="XO20" s="126"/>
      <c r="XP20" s="126"/>
      <c r="XQ20" s="126"/>
      <c r="XR20" s="126"/>
      <c r="XS20" s="126"/>
      <c r="XT20" s="126"/>
      <c r="XU20" s="126"/>
      <c r="XV20" s="126"/>
      <c r="XW20" s="126"/>
      <c r="XX20" s="126"/>
      <c r="XY20" s="126"/>
      <c r="XZ20" s="126"/>
      <c r="YA20" s="126"/>
      <c r="YB20" s="126"/>
      <c r="YC20" s="126"/>
      <c r="YD20" s="126"/>
      <c r="YE20" s="126"/>
      <c r="YF20" s="126"/>
      <c r="YG20" s="126"/>
      <c r="YH20" s="126"/>
      <c r="YI20" s="126"/>
      <c r="YJ20" s="126"/>
      <c r="YK20" s="126"/>
      <c r="YL20" s="126"/>
      <c r="YM20" s="126"/>
      <c r="YN20" s="126"/>
      <c r="YO20" s="126"/>
      <c r="YP20" s="126"/>
      <c r="YQ20" s="126"/>
      <c r="YR20" s="126"/>
      <c r="YS20" s="126"/>
      <c r="YT20" s="126"/>
      <c r="YU20" s="126"/>
      <c r="YV20" s="126"/>
      <c r="YW20" s="126"/>
      <c r="YX20" s="126"/>
      <c r="YY20" s="126"/>
      <c r="YZ20" s="126"/>
      <c r="ZA20" s="126"/>
      <c r="ZB20" s="126"/>
      <c r="ZC20" s="126"/>
      <c r="ZD20" s="126"/>
      <c r="ZE20" s="126"/>
      <c r="ZF20" s="126"/>
      <c r="ZG20" s="126"/>
      <c r="ZH20" s="126"/>
      <c r="ZI20" s="126"/>
      <c r="ZJ20" s="126"/>
      <c r="ZK20" s="126"/>
      <c r="ZL20" s="126"/>
      <c r="ZM20" s="126"/>
      <c r="ZN20" s="126"/>
      <c r="ZO20" s="126"/>
      <c r="ZP20" s="126"/>
      <c r="ZQ20" s="126"/>
      <c r="ZR20" s="126"/>
      <c r="ZS20" s="126"/>
      <c r="ZT20" s="126"/>
      <c r="ZU20" s="126"/>
      <c r="ZV20" s="126"/>
      <c r="ZW20" s="126"/>
      <c r="ZX20" s="126"/>
      <c r="ZY20" s="126"/>
      <c r="ZZ20" s="126"/>
    </row>
    <row r="21" spans="1:70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6"/>
      <c r="UW21" s="126"/>
      <c r="UX21" s="126"/>
      <c r="UY21" s="126"/>
      <c r="UZ21" s="126"/>
      <c r="VA21" s="126"/>
      <c r="VB21" s="126"/>
      <c r="VC21" s="126"/>
      <c r="VD21" s="126"/>
      <c r="VE21" s="126"/>
      <c r="VF21" s="126"/>
      <c r="VG21" s="126"/>
      <c r="VH21" s="126"/>
      <c r="VI21" s="126"/>
      <c r="VJ21" s="126"/>
      <c r="VK21" s="126"/>
      <c r="VL21" s="126"/>
      <c r="VM21" s="126"/>
      <c r="VN21" s="126"/>
      <c r="VO21" s="126"/>
      <c r="VP21" s="126"/>
      <c r="VQ21" s="126"/>
      <c r="VR21" s="126"/>
      <c r="VS21" s="126"/>
      <c r="VT21" s="126"/>
      <c r="VU21" s="126"/>
      <c r="VV21" s="126"/>
      <c r="VW21" s="126"/>
      <c r="VX21" s="126"/>
      <c r="VY21" s="126"/>
      <c r="VZ21" s="126"/>
      <c r="WA21" s="126"/>
      <c r="WB21" s="126"/>
      <c r="WC21" s="126"/>
      <c r="WD21" s="126"/>
      <c r="WE21" s="126"/>
      <c r="WF21" s="126"/>
      <c r="WG21" s="126"/>
      <c r="WH21" s="126"/>
      <c r="WI21" s="126"/>
      <c r="WJ21" s="126"/>
      <c r="WK21" s="126"/>
      <c r="WL21" s="126"/>
      <c r="WM21" s="126"/>
      <c r="WN21" s="126"/>
      <c r="WO21" s="126"/>
      <c r="WP21" s="126"/>
      <c r="WQ21" s="126"/>
      <c r="WR21" s="126"/>
      <c r="WS21" s="126"/>
      <c r="WT21" s="126"/>
      <c r="WU21" s="126"/>
      <c r="WV21" s="126"/>
      <c r="WW21" s="126"/>
      <c r="WX21" s="126"/>
      <c r="WY21" s="126"/>
      <c r="WZ21" s="126"/>
      <c r="XA21" s="126"/>
      <c r="XB21" s="126"/>
      <c r="XC21" s="126"/>
      <c r="XD21" s="126"/>
      <c r="XE21" s="126"/>
      <c r="XF21" s="126"/>
      <c r="XG21" s="126"/>
      <c r="XH21" s="126"/>
      <c r="XI21" s="126"/>
      <c r="XJ21" s="126"/>
      <c r="XK21" s="126"/>
      <c r="XL21" s="126"/>
      <c r="XM21" s="126"/>
      <c r="XN21" s="126"/>
      <c r="XO21" s="126"/>
      <c r="XP21" s="126"/>
      <c r="XQ21" s="126"/>
      <c r="XR21" s="126"/>
      <c r="XS21" s="126"/>
      <c r="XT21" s="126"/>
      <c r="XU21" s="126"/>
      <c r="XV21" s="126"/>
      <c r="XW21" s="126"/>
      <c r="XX21" s="126"/>
      <c r="XY21" s="126"/>
      <c r="XZ21" s="126"/>
      <c r="YA21" s="126"/>
      <c r="YB21" s="126"/>
      <c r="YC21" s="126"/>
      <c r="YD21" s="126"/>
      <c r="YE21" s="126"/>
      <c r="YF21" s="126"/>
      <c r="YG21" s="126"/>
      <c r="YH21" s="126"/>
      <c r="YI21" s="126"/>
      <c r="YJ21" s="126"/>
      <c r="YK21" s="126"/>
      <c r="YL21" s="126"/>
      <c r="YM21" s="126"/>
      <c r="YN21" s="126"/>
      <c r="YO21" s="126"/>
      <c r="YP21" s="126"/>
      <c r="YQ21" s="126"/>
      <c r="YR21" s="126"/>
      <c r="YS21" s="126"/>
      <c r="YT21" s="126"/>
      <c r="YU21" s="126"/>
      <c r="YV21" s="126"/>
      <c r="YW21" s="126"/>
      <c r="YX21" s="126"/>
      <c r="YY21" s="126"/>
      <c r="YZ21" s="126"/>
      <c r="ZA21" s="126"/>
      <c r="ZB21" s="126"/>
      <c r="ZC21" s="126"/>
      <c r="ZD21" s="126"/>
      <c r="ZE21" s="126"/>
      <c r="ZF21" s="126"/>
      <c r="ZG21" s="126"/>
      <c r="ZH21" s="126"/>
      <c r="ZI21" s="126"/>
      <c r="ZJ21" s="126"/>
      <c r="ZK21" s="126"/>
      <c r="ZL21" s="126"/>
      <c r="ZM21" s="126"/>
      <c r="ZN21" s="126"/>
      <c r="ZO21" s="126"/>
      <c r="ZP21" s="126"/>
      <c r="ZQ21" s="126"/>
      <c r="ZR21" s="126"/>
      <c r="ZS21" s="126"/>
      <c r="ZT21" s="126"/>
      <c r="ZU21" s="126"/>
      <c r="ZV21" s="126"/>
      <c r="ZW21" s="126"/>
      <c r="ZX21" s="126"/>
      <c r="ZY21" s="126"/>
      <c r="ZZ21" s="126"/>
    </row>
    <row r="22" spans="1:70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6"/>
      <c r="UW22" s="126"/>
      <c r="UX22" s="126"/>
      <c r="UY22" s="126"/>
      <c r="UZ22" s="126"/>
      <c r="VA22" s="126"/>
      <c r="VB22" s="126"/>
      <c r="VC22" s="126"/>
      <c r="VD22" s="126"/>
      <c r="VE22" s="126"/>
      <c r="VF22" s="126"/>
      <c r="VG22" s="126"/>
      <c r="VH22" s="126"/>
      <c r="VI22" s="126"/>
      <c r="VJ22" s="126"/>
      <c r="VK22" s="126"/>
      <c r="VL22" s="126"/>
      <c r="VM22" s="126"/>
      <c r="VN22" s="126"/>
      <c r="VO22" s="126"/>
      <c r="VP22" s="126"/>
      <c r="VQ22" s="126"/>
      <c r="VR22" s="126"/>
      <c r="VS22" s="126"/>
      <c r="VT22" s="126"/>
      <c r="VU22" s="126"/>
      <c r="VV22" s="126"/>
      <c r="VW22" s="126"/>
      <c r="VX22" s="126"/>
      <c r="VY22" s="126"/>
      <c r="VZ22" s="126"/>
      <c r="WA22" s="126"/>
      <c r="WB22" s="126"/>
      <c r="WC22" s="126"/>
      <c r="WD22" s="126"/>
      <c r="WE22" s="126"/>
      <c r="WF22" s="126"/>
      <c r="WG22" s="126"/>
      <c r="WH22" s="126"/>
      <c r="WI22" s="126"/>
      <c r="WJ22" s="126"/>
      <c r="WK22" s="126"/>
      <c r="WL22" s="126"/>
      <c r="WM22" s="126"/>
      <c r="WN22" s="126"/>
      <c r="WO22" s="126"/>
      <c r="WP22" s="126"/>
      <c r="WQ22" s="126"/>
      <c r="WR22" s="126"/>
      <c r="WS22" s="126"/>
      <c r="WT22" s="126"/>
      <c r="WU22" s="126"/>
      <c r="WV22" s="126"/>
      <c r="WW22" s="126"/>
      <c r="WX22" s="126"/>
      <c r="WY22" s="126"/>
      <c r="WZ22" s="126"/>
      <c r="XA22" s="126"/>
      <c r="XB22" s="126"/>
      <c r="XC22" s="126"/>
      <c r="XD22" s="126"/>
      <c r="XE22" s="126"/>
      <c r="XF22" s="126"/>
      <c r="XG22" s="126"/>
      <c r="XH22" s="126"/>
      <c r="XI22" s="126"/>
      <c r="XJ22" s="126"/>
      <c r="XK22" s="126"/>
      <c r="XL22" s="126"/>
      <c r="XM22" s="126"/>
      <c r="XN22" s="126"/>
      <c r="XO22" s="126"/>
      <c r="XP22" s="126"/>
      <c r="XQ22" s="126"/>
      <c r="XR22" s="126"/>
      <c r="XS22" s="126"/>
      <c r="XT22" s="126"/>
      <c r="XU22" s="126"/>
      <c r="XV22" s="126"/>
      <c r="XW22" s="126"/>
      <c r="XX22" s="126"/>
      <c r="XY22" s="126"/>
      <c r="XZ22" s="126"/>
      <c r="YA22" s="126"/>
      <c r="YB22" s="126"/>
      <c r="YC22" s="126"/>
      <c r="YD22" s="126"/>
      <c r="YE22" s="126"/>
      <c r="YF22" s="126"/>
      <c r="YG22" s="126"/>
      <c r="YH22" s="126"/>
      <c r="YI22" s="126"/>
      <c r="YJ22" s="126"/>
      <c r="YK22" s="126"/>
      <c r="YL22" s="126"/>
      <c r="YM22" s="126"/>
      <c r="YN22" s="126"/>
      <c r="YO22" s="126"/>
      <c r="YP22" s="126"/>
      <c r="YQ22" s="126"/>
      <c r="YR22" s="126"/>
      <c r="YS22" s="126"/>
      <c r="YT22" s="126"/>
      <c r="YU22" s="126"/>
      <c r="YV22" s="126"/>
      <c r="YW22" s="126"/>
      <c r="YX22" s="126"/>
      <c r="YY22" s="126"/>
      <c r="YZ22" s="126"/>
      <c r="ZA22" s="126"/>
      <c r="ZB22" s="126"/>
      <c r="ZC22" s="126"/>
      <c r="ZD22" s="126"/>
      <c r="ZE22" s="126"/>
      <c r="ZF22" s="126"/>
      <c r="ZG22" s="126"/>
      <c r="ZH22" s="126"/>
      <c r="ZI22" s="126"/>
      <c r="ZJ22" s="126"/>
      <c r="ZK22" s="126"/>
      <c r="ZL22" s="126"/>
      <c r="ZM22" s="126"/>
      <c r="ZN22" s="126"/>
      <c r="ZO22" s="126"/>
      <c r="ZP22" s="126"/>
      <c r="ZQ22" s="126"/>
      <c r="ZR22" s="126"/>
      <c r="ZS22" s="126"/>
      <c r="ZT22" s="126"/>
      <c r="ZU22" s="126"/>
      <c r="ZV22" s="126"/>
      <c r="ZW22" s="126"/>
      <c r="ZX22" s="126"/>
      <c r="ZY22" s="126"/>
      <c r="ZZ22" s="126"/>
    </row>
    <row r="23" spans="1:70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6"/>
      <c r="KG23" s="126"/>
      <c r="KH23" s="126"/>
      <c r="KI23" s="126"/>
      <c r="KJ23" s="126"/>
      <c r="KK23" s="126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6"/>
      <c r="NA23" s="126"/>
      <c r="NB23" s="126"/>
      <c r="NC23" s="126"/>
      <c r="ND23" s="126"/>
      <c r="NE23" s="126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6"/>
      <c r="PU23" s="126"/>
      <c r="PV23" s="126"/>
      <c r="PW23" s="126"/>
      <c r="PX23" s="126"/>
      <c r="PY23" s="126"/>
      <c r="PZ23" s="126"/>
      <c r="QA23" s="126"/>
      <c r="QB23" s="126"/>
      <c r="QC23" s="126"/>
      <c r="QD23" s="126"/>
      <c r="QE23" s="126"/>
      <c r="QF23" s="126"/>
      <c r="QG23" s="126"/>
      <c r="QH23" s="126"/>
      <c r="QI23" s="126"/>
      <c r="QJ23" s="126"/>
      <c r="QK23" s="126"/>
      <c r="QL23" s="126"/>
      <c r="QM23" s="126"/>
      <c r="QN23" s="126"/>
      <c r="QO23" s="126"/>
      <c r="QP23" s="126"/>
      <c r="QQ23" s="126"/>
      <c r="QR23" s="126"/>
      <c r="QS23" s="126"/>
      <c r="QT23" s="126"/>
      <c r="QU23" s="126"/>
      <c r="QV23" s="126"/>
      <c r="QW23" s="126"/>
      <c r="QX23" s="126"/>
      <c r="QY23" s="126"/>
      <c r="QZ23" s="126"/>
      <c r="RA23" s="126"/>
      <c r="RB23" s="126"/>
      <c r="RC23" s="126"/>
      <c r="RD23" s="126"/>
      <c r="RE23" s="126"/>
      <c r="RF23" s="126"/>
      <c r="RG23" s="126"/>
      <c r="RH23" s="126"/>
      <c r="RI23" s="126"/>
      <c r="RJ23" s="126"/>
      <c r="RK23" s="126"/>
      <c r="RL23" s="126"/>
      <c r="RM23" s="126"/>
      <c r="RN23" s="126"/>
      <c r="RO23" s="126"/>
      <c r="RP23" s="126"/>
      <c r="RQ23" s="126"/>
      <c r="RR23" s="126"/>
      <c r="RS23" s="126"/>
      <c r="RT23" s="126"/>
      <c r="RU23" s="126"/>
      <c r="RV23" s="126"/>
      <c r="RW23" s="126"/>
      <c r="RX23" s="126"/>
      <c r="RY23" s="126"/>
      <c r="RZ23" s="126"/>
      <c r="SA23" s="126"/>
      <c r="SB23" s="126"/>
      <c r="SC23" s="126"/>
      <c r="SD23" s="126"/>
      <c r="SE23" s="126"/>
      <c r="SF23" s="126"/>
      <c r="SG23" s="126"/>
      <c r="SH23" s="126"/>
      <c r="SI23" s="126"/>
      <c r="SJ23" s="126"/>
      <c r="SK23" s="126"/>
      <c r="SL23" s="126"/>
      <c r="SM23" s="126"/>
      <c r="SN23" s="126"/>
      <c r="SO23" s="126"/>
      <c r="SP23" s="126"/>
      <c r="SQ23" s="126"/>
      <c r="SR23" s="126"/>
      <c r="SS23" s="126"/>
      <c r="ST23" s="126"/>
      <c r="SU23" s="126"/>
      <c r="SV23" s="126"/>
      <c r="SW23" s="126"/>
      <c r="SX23" s="126"/>
      <c r="SY23" s="126"/>
      <c r="SZ23" s="126"/>
      <c r="TA23" s="126"/>
      <c r="TB23" s="126"/>
      <c r="TC23" s="126"/>
      <c r="TD23" s="126"/>
      <c r="TE23" s="126"/>
      <c r="TF23" s="126"/>
      <c r="TG23" s="126"/>
      <c r="TH23" s="126"/>
      <c r="TI23" s="126"/>
      <c r="TJ23" s="126"/>
      <c r="TK23" s="126"/>
      <c r="TL23" s="126"/>
      <c r="TM23" s="126"/>
      <c r="TN23" s="126"/>
      <c r="TO23" s="126"/>
      <c r="TP23" s="126"/>
      <c r="TQ23" s="126"/>
      <c r="TR23" s="126"/>
      <c r="TS23" s="126"/>
      <c r="TT23" s="126"/>
      <c r="TU23" s="126"/>
      <c r="TV23" s="126"/>
      <c r="TW23" s="126"/>
      <c r="TX23" s="126"/>
      <c r="TY23" s="126"/>
      <c r="TZ23" s="126"/>
      <c r="UA23" s="126"/>
      <c r="UB23" s="126"/>
      <c r="UC23" s="126"/>
      <c r="UD23" s="126"/>
      <c r="UE23" s="126"/>
      <c r="UF23" s="126"/>
      <c r="UG23" s="126"/>
      <c r="UH23" s="126"/>
      <c r="UI23" s="126"/>
      <c r="UJ23" s="126"/>
      <c r="UK23" s="126"/>
      <c r="UL23" s="126"/>
      <c r="UM23" s="126"/>
      <c r="UN23" s="126"/>
      <c r="UO23" s="126"/>
      <c r="UP23" s="126"/>
      <c r="UQ23" s="126"/>
      <c r="UR23" s="126"/>
      <c r="US23" s="126"/>
      <c r="UT23" s="126"/>
      <c r="UU23" s="126"/>
      <c r="UV23" s="126"/>
      <c r="UW23" s="126"/>
      <c r="UX23" s="126"/>
      <c r="UY23" s="126"/>
      <c r="UZ23" s="126"/>
      <c r="VA23" s="126"/>
      <c r="VB23" s="126"/>
      <c r="VC23" s="126"/>
      <c r="VD23" s="126"/>
      <c r="VE23" s="126"/>
      <c r="VF23" s="126"/>
      <c r="VG23" s="126"/>
      <c r="VH23" s="126"/>
      <c r="VI23" s="126"/>
      <c r="VJ23" s="126"/>
      <c r="VK23" s="126"/>
      <c r="VL23" s="126"/>
      <c r="VM23" s="126"/>
      <c r="VN23" s="126"/>
      <c r="VO23" s="126"/>
      <c r="VP23" s="126"/>
      <c r="VQ23" s="126"/>
      <c r="VR23" s="126"/>
      <c r="VS23" s="126"/>
      <c r="VT23" s="126"/>
      <c r="VU23" s="126"/>
      <c r="VV23" s="126"/>
      <c r="VW23" s="126"/>
      <c r="VX23" s="126"/>
      <c r="VY23" s="126"/>
      <c r="VZ23" s="126"/>
      <c r="WA23" s="126"/>
      <c r="WB23" s="126"/>
      <c r="WC23" s="126"/>
      <c r="WD23" s="126"/>
      <c r="WE23" s="126"/>
      <c r="WF23" s="126"/>
      <c r="WG23" s="126"/>
      <c r="WH23" s="126"/>
      <c r="WI23" s="126"/>
      <c r="WJ23" s="126"/>
      <c r="WK23" s="126"/>
      <c r="WL23" s="126"/>
      <c r="WM23" s="126"/>
      <c r="WN23" s="126"/>
      <c r="WO23" s="126"/>
      <c r="WP23" s="126"/>
      <c r="WQ23" s="126"/>
      <c r="WR23" s="126"/>
      <c r="WS23" s="126"/>
      <c r="WT23" s="126"/>
      <c r="WU23" s="126"/>
      <c r="WV23" s="126"/>
      <c r="WW23" s="126"/>
      <c r="WX23" s="126"/>
      <c r="WY23" s="126"/>
      <c r="WZ23" s="126"/>
      <c r="XA23" s="126"/>
      <c r="XB23" s="126"/>
      <c r="XC23" s="126"/>
      <c r="XD23" s="126"/>
      <c r="XE23" s="126"/>
      <c r="XF23" s="126"/>
      <c r="XG23" s="126"/>
      <c r="XH23" s="126"/>
      <c r="XI23" s="126"/>
      <c r="XJ23" s="126"/>
      <c r="XK23" s="126"/>
      <c r="XL23" s="126"/>
      <c r="XM23" s="126"/>
      <c r="XN23" s="126"/>
      <c r="XO23" s="126"/>
      <c r="XP23" s="126"/>
      <c r="XQ23" s="126"/>
      <c r="XR23" s="126"/>
      <c r="XS23" s="126"/>
      <c r="XT23" s="126"/>
      <c r="XU23" s="126"/>
      <c r="XV23" s="126"/>
      <c r="XW23" s="126"/>
      <c r="XX23" s="126"/>
      <c r="XY23" s="126"/>
      <c r="XZ23" s="126"/>
      <c r="YA23" s="126"/>
      <c r="YB23" s="126"/>
      <c r="YC23" s="126"/>
      <c r="YD23" s="126"/>
      <c r="YE23" s="126"/>
      <c r="YF23" s="126"/>
      <c r="YG23" s="126"/>
      <c r="YH23" s="126"/>
      <c r="YI23" s="126"/>
      <c r="YJ23" s="126"/>
      <c r="YK23" s="126"/>
      <c r="YL23" s="126"/>
      <c r="YM23" s="126"/>
      <c r="YN23" s="126"/>
      <c r="YO23" s="126"/>
      <c r="YP23" s="126"/>
      <c r="YQ23" s="126"/>
      <c r="YR23" s="126"/>
      <c r="YS23" s="126"/>
      <c r="YT23" s="126"/>
      <c r="YU23" s="126"/>
      <c r="YV23" s="126"/>
      <c r="YW23" s="126"/>
      <c r="YX23" s="126"/>
      <c r="YY23" s="126"/>
      <c r="YZ23" s="126"/>
      <c r="ZA23" s="126"/>
      <c r="ZB23" s="126"/>
      <c r="ZC23" s="126"/>
      <c r="ZD23" s="126"/>
      <c r="ZE23" s="126"/>
      <c r="ZF23" s="126"/>
      <c r="ZG23" s="126"/>
      <c r="ZH23" s="126"/>
      <c r="ZI23" s="126"/>
      <c r="ZJ23" s="126"/>
      <c r="ZK23" s="126"/>
      <c r="ZL23" s="126"/>
      <c r="ZM23" s="126"/>
      <c r="ZN23" s="126"/>
      <c r="ZO23" s="126"/>
      <c r="ZP23" s="126"/>
      <c r="ZQ23" s="126"/>
      <c r="ZR23" s="126"/>
      <c r="ZS23" s="126"/>
      <c r="ZT23" s="126"/>
      <c r="ZU23" s="126"/>
      <c r="ZV23" s="126"/>
      <c r="ZW23" s="126"/>
      <c r="ZX23" s="126"/>
      <c r="ZY23" s="126"/>
      <c r="ZZ23" s="126"/>
    </row>
    <row r="24" spans="1:70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  <c r="IR24" s="126"/>
      <c r="IS24" s="126"/>
      <c r="IT24" s="126"/>
      <c r="IU24" s="126"/>
      <c r="IV24" s="126"/>
      <c r="IW24" s="126"/>
      <c r="IX24" s="126"/>
      <c r="IY24" s="126"/>
      <c r="IZ24" s="126"/>
      <c r="JA24" s="126"/>
      <c r="JB24" s="126"/>
      <c r="JC24" s="126"/>
      <c r="JD24" s="126"/>
      <c r="JE24" s="126"/>
      <c r="JF24" s="126"/>
      <c r="JG24" s="126"/>
      <c r="JH24" s="126"/>
      <c r="JI24" s="126"/>
      <c r="JJ24" s="126"/>
      <c r="JK24" s="126"/>
      <c r="JL24" s="126"/>
      <c r="JM24" s="126"/>
      <c r="JN24" s="126"/>
      <c r="JO24" s="126"/>
      <c r="JP24" s="126"/>
      <c r="JQ24" s="126"/>
      <c r="JR24" s="126"/>
      <c r="JS24" s="126"/>
      <c r="JT24" s="126"/>
      <c r="JU24" s="126"/>
      <c r="JV24" s="126"/>
      <c r="JW24" s="126"/>
      <c r="JX24" s="126"/>
      <c r="JY24" s="126"/>
      <c r="JZ24" s="126"/>
      <c r="KA24" s="126"/>
      <c r="KB24" s="126"/>
      <c r="KC24" s="126"/>
      <c r="KD24" s="126"/>
      <c r="KE24" s="126"/>
      <c r="KF24" s="126"/>
      <c r="KG24" s="126"/>
      <c r="KH24" s="126"/>
      <c r="KI24" s="126"/>
      <c r="KJ24" s="126"/>
      <c r="KK24" s="126"/>
      <c r="KL24" s="126"/>
      <c r="KM24" s="126"/>
      <c r="KN24" s="126"/>
      <c r="KO24" s="126"/>
      <c r="KP24" s="126"/>
      <c r="KQ24" s="126"/>
      <c r="KR24" s="126"/>
      <c r="KS24" s="126"/>
      <c r="KT24" s="126"/>
      <c r="KU24" s="126"/>
      <c r="KV24" s="126"/>
      <c r="KW24" s="126"/>
      <c r="KX24" s="126"/>
      <c r="KY24" s="126"/>
      <c r="KZ24" s="126"/>
      <c r="LA24" s="126"/>
      <c r="LB24" s="126"/>
      <c r="LC24" s="126"/>
      <c r="LD24" s="126"/>
      <c r="LE24" s="126"/>
      <c r="LF24" s="126"/>
      <c r="LG24" s="126"/>
      <c r="LH24" s="126"/>
      <c r="LI24" s="126"/>
      <c r="LJ24" s="126"/>
      <c r="LK24" s="126"/>
      <c r="LL24" s="126"/>
      <c r="LM24" s="126"/>
      <c r="LN24" s="126"/>
      <c r="LO24" s="126"/>
      <c r="LP24" s="126"/>
      <c r="LQ24" s="126"/>
      <c r="LR24" s="126"/>
      <c r="LS24" s="126"/>
      <c r="LT24" s="126"/>
      <c r="LU24" s="126"/>
      <c r="LV24" s="126"/>
      <c r="LW24" s="126"/>
      <c r="LX24" s="126"/>
      <c r="LY24" s="126"/>
      <c r="LZ24" s="126"/>
      <c r="MA24" s="126"/>
      <c r="MB24" s="126"/>
      <c r="MC24" s="126"/>
      <c r="MD24" s="126"/>
      <c r="ME24" s="126"/>
      <c r="MF24" s="126"/>
      <c r="MG24" s="126"/>
      <c r="MH24" s="126"/>
      <c r="MI24" s="126"/>
      <c r="MJ24" s="126"/>
      <c r="MK24" s="126"/>
      <c r="ML24" s="126"/>
      <c r="MM24" s="126"/>
      <c r="MN24" s="126"/>
      <c r="MO24" s="126"/>
      <c r="MP24" s="126"/>
      <c r="MQ24" s="126"/>
      <c r="MR24" s="126"/>
      <c r="MS24" s="126"/>
      <c r="MT24" s="126"/>
      <c r="MU24" s="126"/>
      <c r="MV24" s="126"/>
      <c r="MW24" s="126"/>
      <c r="MX24" s="126"/>
      <c r="MY24" s="126"/>
      <c r="MZ24" s="126"/>
      <c r="NA24" s="126"/>
      <c r="NB24" s="126"/>
      <c r="NC24" s="126"/>
      <c r="ND24" s="126"/>
      <c r="NE24" s="126"/>
      <c r="NF24" s="126"/>
      <c r="NG24" s="126"/>
      <c r="NH24" s="126"/>
      <c r="NI24" s="126"/>
      <c r="NJ24" s="126"/>
      <c r="NK24" s="126"/>
      <c r="NL24" s="126"/>
      <c r="NM24" s="126"/>
      <c r="NN24" s="126"/>
      <c r="NO24" s="126"/>
      <c r="NP24" s="126"/>
      <c r="NQ24" s="126"/>
      <c r="NR24" s="126"/>
      <c r="NS24" s="126"/>
      <c r="NT24" s="126"/>
      <c r="NU24" s="126"/>
      <c r="NV24" s="126"/>
      <c r="NW24" s="126"/>
      <c r="NX24" s="126"/>
      <c r="NY24" s="126"/>
      <c r="NZ24" s="126"/>
      <c r="OA24" s="126"/>
      <c r="OB24" s="126"/>
      <c r="OC24" s="126"/>
      <c r="OD24" s="126"/>
      <c r="OE24" s="126"/>
      <c r="OF24" s="126"/>
      <c r="OG24" s="126"/>
      <c r="OH24" s="126"/>
      <c r="OI24" s="126"/>
      <c r="OJ24" s="126"/>
      <c r="OK24" s="126"/>
      <c r="OL24" s="126"/>
      <c r="OM24" s="126"/>
      <c r="ON24" s="126"/>
      <c r="OO24" s="126"/>
      <c r="OP24" s="126"/>
      <c r="OQ24" s="126"/>
      <c r="OR24" s="126"/>
      <c r="OS24" s="126"/>
      <c r="OT24" s="126"/>
      <c r="OU24" s="126"/>
      <c r="OV24" s="126"/>
      <c r="OW24" s="126"/>
      <c r="OX24" s="126"/>
      <c r="OY24" s="126"/>
      <c r="OZ24" s="126"/>
      <c r="PA24" s="126"/>
      <c r="PB24" s="126"/>
      <c r="PC24" s="126"/>
      <c r="PD24" s="126"/>
      <c r="PE24" s="126"/>
      <c r="PF24" s="126"/>
      <c r="PG24" s="126"/>
      <c r="PH24" s="126"/>
      <c r="PI24" s="126"/>
      <c r="PJ24" s="126"/>
      <c r="PK24" s="126"/>
      <c r="PL24" s="126"/>
      <c r="PM24" s="126"/>
      <c r="PN24" s="126"/>
      <c r="PO24" s="126"/>
      <c r="PP24" s="126"/>
      <c r="PQ24" s="126"/>
      <c r="PR24" s="126"/>
      <c r="PS24" s="126"/>
      <c r="PT24" s="126"/>
      <c r="PU24" s="126"/>
      <c r="PV24" s="126"/>
      <c r="PW24" s="126"/>
      <c r="PX24" s="126"/>
      <c r="PY24" s="126"/>
      <c r="PZ24" s="126"/>
      <c r="QA24" s="126"/>
      <c r="QB24" s="126"/>
      <c r="QC24" s="126"/>
      <c r="QD24" s="126"/>
      <c r="QE24" s="126"/>
      <c r="QF24" s="126"/>
      <c r="QG24" s="126"/>
      <c r="QH24" s="126"/>
      <c r="QI24" s="126"/>
      <c r="QJ24" s="126"/>
      <c r="QK24" s="126"/>
      <c r="QL24" s="126"/>
      <c r="QM24" s="126"/>
      <c r="QN24" s="126"/>
      <c r="QO24" s="126"/>
      <c r="QP24" s="126"/>
      <c r="QQ24" s="126"/>
      <c r="QR24" s="126"/>
      <c r="QS24" s="126"/>
      <c r="QT24" s="126"/>
      <c r="QU24" s="126"/>
      <c r="QV24" s="126"/>
      <c r="QW24" s="126"/>
      <c r="QX24" s="126"/>
      <c r="QY24" s="126"/>
      <c r="QZ24" s="126"/>
      <c r="RA24" s="126"/>
      <c r="RB24" s="126"/>
      <c r="RC24" s="126"/>
      <c r="RD24" s="126"/>
      <c r="RE24" s="126"/>
      <c r="RF24" s="126"/>
      <c r="RG24" s="126"/>
      <c r="RH24" s="126"/>
      <c r="RI24" s="126"/>
      <c r="RJ24" s="126"/>
      <c r="RK24" s="126"/>
      <c r="RL24" s="126"/>
      <c r="RM24" s="126"/>
      <c r="RN24" s="126"/>
      <c r="RO24" s="126"/>
      <c r="RP24" s="126"/>
      <c r="RQ24" s="126"/>
      <c r="RR24" s="126"/>
      <c r="RS24" s="126"/>
      <c r="RT24" s="126"/>
      <c r="RU24" s="126"/>
      <c r="RV24" s="126"/>
      <c r="RW24" s="126"/>
      <c r="RX24" s="126"/>
      <c r="RY24" s="126"/>
      <c r="RZ24" s="126"/>
      <c r="SA24" s="126"/>
      <c r="SB24" s="126"/>
      <c r="SC24" s="126"/>
      <c r="SD24" s="126"/>
      <c r="SE24" s="126"/>
      <c r="SF24" s="126"/>
      <c r="SG24" s="126"/>
      <c r="SH24" s="126"/>
      <c r="SI24" s="126"/>
      <c r="SJ24" s="126"/>
      <c r="SK24" s="126"/>
      <c r="SL24" s="126"/>
      <c r="SM24" s="126"/>
      <c r="SN24" s="126"/>
      <c r="SO24" s="126"/>
      <c r="SP24" s="126"/>
      <c r="SQ24" s="126"/>
      <c r="SR24" s="126"/>
      <c r="SS24" s="126"/>
      <c r="ST24" s="126"/>
      <c r="SU24" s="126"/>
      <c r="SV24" s="126"/>
      <c r="SW24" s="126"/>
      <c r="SX24" s="126"/>
      <c r="SY24" s="126"/>
      <c r="SZ24" s="126"/>
      <c r="TA24" s="126"/>
      <c r="TB24" s="126"/>
      <c r="TC24" s="126"/>
      <c r="TD24" s="126"/>
      <c r="TE24" s="126"/>
      <c r="TF24" s="126"/>
      <c r="TG24" s="126"/>
      <c r="TH24" s="126"/>
      <c r="TI24" s="126"/>
      <c r="TJ24" s="126"/>
      <c r="TK24" s="126"/>
      <c r="TL24" s="126"/>
      <c r="TM24" s="126"/>
      <c r="TN24" s="126"/>
      <c r="TO24" s="126"/>
      <c r="TP24" s="126"/>
      <c r="TQ24" s="126"/>
      <c r="TR24" s="126"/>
      <c r="TS24" s="126"/>
      <c r="TT24" s="126"/>
      <c r="TU24" s="126"/>
      <c r="TV24" s="126"/>
      <c r="TW24" s="126"/>
      <c r="TX24" s="126"/>
      <c r="TY24" s="126"/>
      <c r="TZ24" s="126"/>
      <c r="UA24" s="126"/>
      <c r="UB24" s="126"/>
      <c r="UC24" s="126"/>
      <c r="UD24" s="126"/>
      <c r="UE24" s="126"/>
      <c r="UF24" s="126"/>
      <c r="UG24" s="126"/>
      <c r="UH24" s="126"/>
      <c r="UI24" s="126"/>
      <c r="UJ24" s="126"/>
      <c r="UK24" s="126"/>
      <c r="UL24" s="126"/>
      <c r="UM24" s="126"/>
      <c r="UN24" s="126"/>
      <c r="UO24" s="126"/>
      <c r="UP24" s="126"/>
      <c r="UQ24" s="126"/>
      <c r="UR24" s="126"/>
      <c r="US24" s="126"/>
      <c r="UT24" s="126"/>
      <c r="UU24" s="126"/>
      <c r="UV24" s="126"/>
      <c r="UW24" s="126"/>
      <c r="UX24" s="126"/>
      <c r="UY24" s="126"/>
      <c r="UZ24" s="126"/>
      <c r="VA24" s="126"/>
      <c r="VB24" s="126"/>
      <c r="VC24" s="126"/>
      <c r="VD24" s="126"/>
      <c r="VE24" s="126"/>
      <c r="VF24" s="126"/>
      <c r="VG24" s="126"/>
      <c r="VH24" s="126"/>
      <c r="VI24" s="126"/>
      <c r="VJ24" s="126"/>
      <c r="VK24" s="126"/>
      <c r="VL24" s="126"/>
      <c r="VM24" s="126"/>
      <c r="VN24" s="126"/>
      <c r="VO24" s="126"/>
      <c r="VP24" s="126"/>
      <c r="VQ24" s="126"/>
      <c r="VR24" s="126"/>
      <c r="VS24" s="126"/>
      <c r="VT24" s="126"/>
      <c r="VU24" s="126"/>
      <c r="VV24" s="126"/>
      <c r="VW24" s="126"/>
      <c r="VX24" s="126"/>
      <c r="VY24" s="126"/>
      <c r="VZ24" s="126"/>
      <c r="WA24" s="126"/>
      <c r="WB24" s="126"/>
      <c r="WC24" s="126"/>
      <c r="WD24" s="126"/>
      <c r="WE24" s="126"/>
      <c r="WF24" s="126"/>
      <c r="WG24" s="126"/>
      <c r="WH24" s="126"/>
      <c r="WI24" s="126"/>
      <c r="WJ24" s="126"/>
      <c r="WK24" s="126"/>
      <c r="WL24" s="126"/>
      <c r="WM24" s="126"/>
      <c r="WN24" s="126"/>
      <c r="WO24" s="126"/>
      <c r="WP24" s="126"/>
      <c r="WQ24" s="126"/>
      <c r="WR24" s="126"/>
      <c r="WS24" s="126"/>
      <c r="WT24" s="126"/>
      <c r="WU24" s="126"/>
      <c r="WV24" s="126"/>
      <c r="WW24" s="126"/>
      <c r="WX24" s="126"/>
      <c r="WY24" s="126"/>
      <c r="WZ24" s="126"/>
      <c r="XA24" s="126"/>
      <c r="XB24" s="126"/>
      <c r="XC24" s="126"/>
      <c r="XD24" s="126"/>
      <c r="XE24" s="126"/>
      <c r="XF24" s="126"/>
      <c r="XG24" s="126"/>
      <c r="XH24" s="126"/>
      <c r="XI24" s="126"/>
      <c r="XJ24" s="126"/>
      <c r="XK24" s="126"/>
      <c r="XL24" s="126"/>
      <c r="XM24" s="126"/>
      <c r="XN24" s="126"/>
      <c r="XO24" s="126"/>
      <c r="XP24" s="126"/>
      <c r="XQ24" s="126"/>
      <c r="XR24" s="126"/>
      <c r="XS24" s="126"/>
      <c r="XT24" s="126"/>
      <c r="XU24" s="126"/>
      <c r="XV24" s="126"/>
      <c r="XW24" s="126"/>
      <c r="XX24" s="126"/>
      <c r="XY24" s="126"/>
      <c r="XZ24" s="126"/>
      <c r="YA24" s="126"/>
      <c r="YB24" s="126"/>
      <c r="YC24" s="126"/>
      <c r="YD24" s="126"/>
      <c r="YE24" s="126"/>
      <c r="YF24" s="126"/>
      <c r="YG24" s="126"/>
      <c r="YH24" s="126"/>
      <c r="YI24" s="126"/>
      <c r="YJ24" s="126"/>
      <c r="YK24" s="126"/>
      <c r="YL24" s="126"/>
      <c r="YM24" s="126"/>
      <c r="YN24" s="126"/>
      <c r="YO24" s="126"/>
      <c r="YP24" s="126"/>
      <c r="YQ24" s="126"/>
      <c r="YR24" s="126"/>
      <c r="YS24" s="126"/>
      <c r="YT24" s="126"/>
      <c r="YU24" s="126"/>
      <c r="YV24" s="126"/>
      <c r="YW24" s="126"/>
      <c r="YX24" s="126"/>
      <c r="YY24" s="126"/>
      <c r="YZ24" s="126"/>
      <c r="ZA24" s="126"/>
      <c r="ZB24" s="126"/>
      <c r="ZC24" s="126"/>
      <c r="ZD24" s="126"/>
      <c r="ZE24" s="126"/>
      <c r="ZF24" s="126"/>
      <c r="ZG24" s="126"/>
      <c r="ZH24" s="126"/>
      <c r="ZI24" s="126"/>
      <c r="ZJ24" s="126"/>
      <c r="ZK24" s="126"/>
      <c r="ZL24" s="126"/>
      <c r="ZM24" s="126"/>
      <c r="ZN24" s="126"/>
      <c r="ZO24" s="126"/>
      <c r="ZP24" s="126"/>
      <c r="ZQ24" s="126"/>
      <c r="ZR24" s="126"/>
      <c r="ZS24" s="126"/>
      <c r="ZT24" s="126"/>
      <c r="ZU24" s="126"/>
      <c r="ZV24" s="126"/>
      <c r="ZW24" s="126"/>
      <c r="ZX24" s="126"/>
      <c r="ZY24" s="126"/>
      <c r="ZZ24" s="126"/>
    </row>
    <row r="25" spans="1:70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6"/>
      <c r="UW25" s="126"/>
      <c r="UX25" s="126"/>
      <c r="UY25" s="126"/>
      <c r="UZ25" s="126"/>
      <c r="VA25" s="126"/>
      <c r="VB25" s="126"/>
      <c r="VC25" s="126"/>
      <c r="VD25" s="126"/>
      <c r="VE25" s="126"/>
      <c r="VF25" s="126"/>
      <c r="VG25" s="126"/>
      <c r="VH25" s="126"/>
      <c r="VI25" s="126"/>
      <c r="VJ25" s="126"/>
      <c r="VK25" s="126"/>
      <c r="VL25" s="126"/>
      <c r="VM25" s="126"/>
      <c r="VN25" s="126"/>
      <c r="VO25" s="126"/>
      <c r="VP25" s="126"/>
      <c r="VQ25" s="126"/>
      <c r="VR25" s="126"/>
      <c r="VS25" s="126"/>
      <c r="VT25" s="126"/>
      <c r="VU25" s="126"/>
      <c r="VV25" s="126"/>
      <c r="VW25" s="126"/>
      <c r="VX25" s="126"/>
      <c r="VY25" s="126"/>
      <c r="VZ25" s="126"/>
      <c r="WA25" s="126"/>
      <c r="WB25" s="126"/>
      <c r="WC25" s="126"/>
      <c r="WD25" s="126"/>
      <c r="WE25" s="126"/>
      <c r="WF25" s="126"/>
      <c r="WG25" s="126"/>
      <c r="WH25" s="126"/>
      <c r="WI25" s="126"/>
      <c r="WJ25" s="126"/>
      <c r="WK25" s="126"/>
      <c r="WL25" s="126"/>
      <c r="WM25" s="126"/>
      <c r="WN25" s="126"/>
      <c r="WO25" s="126"/>
      <c r="WP25" s="126"/>
      <c r="WQ25" s="126"/>
      <c r="WR25" s="126"/>
      <c r="WS25" s="126"/>
      <c r="WT25" s="126"/>
      <c r="WU25" s="126"/>
      <c r="WV25" s="126"/>
      <c r="WW25" s="126"/>
      <c r="WX25" s="126"/>
      <c r="WY25" s="126"/>
      <c r="WZ25" s="126"/>
      <c r="XA25" s="126"/>
      <c r="XB25" s="126"/>
      <c r="XC25" s="126"/>
      <c r="XD25" s="126"/>
      <c r="XE25" s="126"/>
      <c r="XF25" s="126"/>
      <c r="XG25" s="126"/>
      <c r="XH25" s="126"/>
      <c r="XI25" s="126"/>
      <c r="XJ25" s="126"/>
      <c r="XK25" s="126"/>
      <c r="XL25" s="126"/>
      <c r="XM25" s="126"/>
      <c r="XN25" s="126"/>
      <c r="XO25" s="126"/>
      <c r="XP25" s="126"/>
      <c r="XQ25" s="126"/>
      <c r="XR25" s="126"/>
      <c r="XS25" s="126"/>
      <c r="XT25" s="126"/>
      <c r="XU25" s="126"/>
      <c r="XV25" s="126"/>
      <c r="XW25" s="126"/>
      <c r="XX25" s="126"/>
      <c r="XY25" s="126"/>
      <c r="XZ25" s="126"/>
      <c r="YA25" s="126"/>
      <c r="YB25" s="126"/>
      <c r="YC25" s="126"/>
      <c r="YD25" s="126"/>
      <c r="YE25" s="126"/>
      <c r="YF25" s="126"/>
      <c r="YG25" s="126"/>
      <c r="YH25" s="126"/>
      <c r="YI25" s="126"/>
      <c r="YJ25" s="126"/>
      <c r="YK25" s="126"/>
      <c r="YL25" s="126"/>
      <c r="YM25" s="126"/>
      <c r="YN25" s="126"/>
      <c r="YO25" s="126"/>
      <c r="YP25" s="126"/>
      <c r="YQ25" s="126"/>
      <c r="YR25" s="126"/>
      <c r="YS25" s="126"/>
      <c r="YT25" s="126"/>
      <c r="YU25" s="126"/>
      <c r="YV25" s="126"/>
      <c r="YW25" s="126"/>
      <c r="YX25" s="126"/>
      <c r="YY25" s="126"/>
      <c r="YZ25" s="126"/>
      <c r="ZA25" s="126"/>
      <c r="ZB25" s="126"/>
      <c r="ZC25" s="126"/>
      <c r="ZD25" s="126"/>
      <c r="ZE25" s="126"/>
      <c r="ZF25" s="126"/>
      <c r="ZG25" s="126"/>
      <c r="ZH25" s="126"/>
      <c r="ZI25" s="126"/>
      <c r="ZJ25" s="126"/>
      <c r="ZK25" s="126"/>
      <c r="ZL25" s="126"/>
      <c r="ZM25" s="126"/>
      <c r="ZN25" s="126"/>
      <c r="ZO25" s="126"/>
      <c r="ZP25" s="126"/>
      <c r="ZQ25" s="126"/>
      <c r="ZR25" s="126"/>
      <c r="ZS25" s="126"/>
      <c r="ZT25" s="126"/>
      <c r="ZU25" s="126"/>
      <c r="ZV25" s="126"/>
      <c r="ZW25" s="126"/>
      <c r="ZX25" s="126"/>
      <c r="ZY25" s="126"/>
      <c r="ZZ25" s="126"/>
    </row>
    <row r="26" spans="1:70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  <c r="FY26" s="126"/>
      <c r="FZ26" s="126"/>
      <c r="GA26" s="126"/>
      <c r="GB26" s="126"/>
      <c r="GC26" s="126"/>
      <c r="GD26" s="126"/>
      <c r="GE26" s="126"/>
      <c r="GF26" s="126"/>
      <c r="GG26" s="126"/>
      <c r="GH26" s="126"/>
      <c r="GI26" s="126"/>
      <c r="GJ26" s="126"/>
      <c r="GK26" s="126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  <c r="IR26" s="126"/>
      <c r="IS26" s="126"/>
      <c r="IT26" s="126"/>
      <c r="IU26" s="126"/>
      <c r="IV26" s="126"/>
      <c r="IW26" s="126"/>
      <c r="IX26" s="126"/>
      <c r="IY26" s="126"/>
      <c r="IZ26" s="126"/>
      <c r="JA26" s="126"/>
      <c r="JB26" s="126"/>
      <c r="JC26" s="126"/>
      <c r="JD26" s="126"/>
      <c r="JE26" s="126"/>
      <c r="JF26" s="126"/>
      <c r="JG26" s="126"/>
      <c r="JH26" s="126"/>
      <c r="JI26" s="126"/>
      <c r="JJ26" s="126"/>
      <c r="JK26" s="126"/>
      <c r="JL26" s="126"/>
      <c r="JM26" s="126"/>
      <c r="JN26" s="126"/>
      <c r="JO26" s="126"/>
      <c r="JP26" s="126"/>
      <c r="JQ26" s="126"/>
      <c r="JR26" s="126"/>
      <c r="JS26" s="126"/>
      <c r="JT26" s="126"/>
      <c r="JU26" s="126"/>
      <c r="JV26" s="126"/>
      <c r="JW26" s="126"/>
      <c r="JX26" s="126"/>
      <c r="JY26" s="126"/>
      <c r="JZ26" s="126"/>
      <c r="KA26" s="126"/>
      <c r="KB26" s="126"/>
      <c r="KC26" s="126"/>
      <c r="KD26" s="126"/>
      <c r="KE26" s="126"/>
      <c r="KF26" s="126"/>
      <c r="KG26" s="126"/>
      <c r="KH26" s="126"/>
      <c r="KI26" s="126"/>
      <c r="KJ26" s="126"/>
      <c r="KK26" s="126"/>
      <c r="KL26" s="126"/>
      <c r="KM26" s="126"/>
      <c r="KN26" s="126"/>
      <c r="KO26" s="126"/>
      <c r="KP26" s="126"/>
      <c r="KQ26" s="126"/>
      <c r="KR26" s="126"/>
      <c r="KS26" s="126"/>
      <c r="KT26" s="126"/>
      <c r="KU26" s="126"/>
      <c r="KV26" s="126"/>
      <c r="KW26" s="126"/>
      <c r="KX26" s="126"/>
      <c r="KY26" s="126"/>
      <c r="KZ26" s="126"/>
      <c r="LA26" s="126"/>
      <c r="LB26" s="126"/>
      <c r="LC26" s="126"/>
      <c r="LD26" s="126"/>
      <c r="LE26" s="126"/>
      <c r="LF26" s="126"/>
      <c r="LG26" s="126"/>
      <c r="LH26" s="126"/>
      <c r="LI26" s="126"/>
      <c r="LJ26" s="126"/>
      <c r="LK26" s="126"/>
      <c r="LL26" s="126"/>
      <c r="LM26" s="126"/>
      <c r="LN26" s="126"/>
      <c r="LO26" s="126"/>
      <c r="LP26" s="126"/>
      <c r="LQ26" s="126"/>
      <c r="LR26" s="126"/>
      <c r="LS26" s="126"/>
      <c r="LT26" s="126"/>
      <c r="LU26" s="126"/>
      <c r="LV26" s="126"/>
      <c r="LW26" s="126"/>
      <c r="LX26" s="126"/>
      <c r="LY26" s="126"/>
      <c r="LZ26" s="126"/>
      <c r="MA26" s="126"/>
      <c r="MB26" s="126"/>
      <c r="MC26" s="126"/>
      <c r="MD26" s="126"/>
      <c r="ME26" s="126"/>
      <c r="MF26" s="126"/>
      <c r="MG26" s="126"/>
      <c r="MH26" s="126"/>
      <c r="MI26" s="126"/>
      <c r="MJ26" s="126"/>
      <c r="MK26" s="126"/>
      <c r="ML26" s="126"/>
      <c r="MM26" s="126"/>
      <c r="MN26" s="126"/>
      <c r="MO26" s="126"/>
      <c r="MP26" s="126"/>
      <c r="MQ26" s="126"/>
      <c r="MR26" s="126"/>
      <c r="MS26" s="126"/>
      <c r="MT26" s="126"/>
      <c r="MU26" s="126"/>
      <c r="MV26" s="126"/>
      <c r="MW26" s="126"/>
      <c r="MX26" s="126"/>
      <c r="MY26" s="126"/>
      <c r="MZ26" s="126"/>
      <c r="NA26" s="126"/>
      <c r="NB26" s="126"/>
      <c r="NC26" s="126"/>
      <c r="ND26" s="126"/>
      <c r="NE26" s="126"/>
      <c r="NF26" s="126"/>
      <c r="NG26" s="126"/>
      <c r="NH26" s="126"/>
      <c r="NI26" s="126"/>
      <c r="NJ26" s="126"/>
      <c r="NK26" s="126"/>
      <c r="NL26" s="126"/>
      <c r="NM26" s="126"/>
      <c r="NN26" s="126"/>
      <c r="NO26" s="126"/>
      <c r="NP26" s="126"/>
      <c r="NQ26" s="126"/>
      <c r="NR26" s="126"/>
      <c r="NS26" s="126"/>
      <c r="NT26" s="126"/>
      <c r="NU26" s="126"/>
      <c r="NV26" s="126"/>
      <c r="NW26" s="126"/>
      <c r="NX26" s="126"/>
      <c r="NY26" s="126"/>
      <c r="NZ26" s="126"/>
      <c r="OA26" s="126"/>
      <c r="OB26" s="126"/>
      <c r="OC26" s="126"/>
      <c r="OD26" s="126"/>
      <c r="OE26" s="126"/>
      <c r="OF26" s="126"/>
      <c r="OG26" s="126"/>
      <c r="OH26" s="126"/>
      <c r="OI26" s="126"/>
      <c r="OJ26" s="126"/>
      <c r="OK26" s="126"/>
      <c r="OL26" s="126"/>
      <c r="OM26" s="126"/>
      <c r="ON26" s="126"/>
      <c r="OO26" s="126"/>
      <c r="OP26" s="126"/>
      <c r="OQ26" s="126"/>
      <c r="OR26" s="126"/>
      <c r="OS26" s="126"/>
      <c r="OT26" s="126"/>
      <c r="OU26" s="126"/>
      <c r="OV26" s="126"/>
      <c r="OW26" s="126"/>
      <c r="OX26" s="126"/>
      <c r="OY26" s="126"/>
      <c r="OZ26" s="126"/>
      <c r="PA26" s="126"/>
      <c r="PB26" s="126"/>
      <c r="PC26" s="126"/>
      <c r="PD26" s="126"/>
      <c r="PE26" s="126"/>
      <c r="PF26" s="126"/>
      <c r="PG26" s="126"/>
      <c r="PH26" s="126"/>
      <c r="PI26" s="126"/>
      <c r="PJ26" s="126"/>
      <c r="PK26" s="126"/>
      <c r="PL26" s="126"/>
      <c r="PM26" s="126"/>
      <c r="PN26" s="126"/>
      <c r="PO26" s="126"/>
      <c r="PP26" s="126"/>
      <c r="PQ26" s="126"/>
      <c r="PR26" s="126"/>
      <c r="PS26" s="126"/>
      <c r="PT26" s="126"/>
      <c r="PU26" s="126"/>
      <c r="PV26" s="126"/>
      <c r="PW26" s="126"/>
      <c r="PX26" s="126"/>
      <c r="PY26" s="126"/>
      <c r="PZ26" s="126"/>
      <c r="QA26" s="126"/>
      <c r="QB26" s="126"/>
      <c r="QC26" s="126"/>
      <c r="QD26" s="126"/>
      <c r="QE26" s="126"/>
      <c r="QF26" s="126"/>
      <c r="QG26" s="126"/>
      <c r="QH26" s="126"/>
      <c r="QI26" s="126"/>
      <c r="QJ26" s="126"/>
      <c r="QK26" s="126"/>
      <c r="QL26" s="126"/>
      <c r="QM26" s="126"/>
      <c r="QN26" s="126"/>
      <c r="QO26" s="126"/>
      <c r="QP26" s="126"/>
      <c r="QQ26" s="126"/>
      <c r="QR26" s="126"/>
      <c r="QS26" s="126"/>
      <c r="QT26" s="126"/>
      <c r="QU26" s="126"/>
      <c r="QV26" s="126"/>
      <c r="QW26" s="126"/>
      <c r="QX26" s="126"/>
      <c r="QY26" s="126"/>
      <c r="QZ26" s="126"/>
      <c r="RA26" s="126"/>
      <c r="RB26" s="126"/>
      <c r="RC26" s="126"/>
      <c r="RD26" s="126"/>
      <c r="RE26" s="126"/>
      <c r="RF26" s="126"/>
      <c r="RG26" s="126"/>
      <c r="RH26" s="126"/>
      <c r="RI26" s="126"/>
      <c r="RJ26" s="126"/>
      <c r="RK26" s="126"/>
      <c r="RL26" s="126"/>
      <c r="RM26" s="126"/>
      <c r="RN26" s="126"/>
      <c r="RO26" s="126"/>
      <c r="RP26" s="126"/>
      <c r="RQ26" s="126"/>
      <c r="RR26" s="126"/>
      <c r="RS26" s="126"/>
      <c r="RT26" s="126"/>
      <c r="RU26" s="126"/>
      <c r="RV26" s="126"/>
      <c r="RW26" s="126"/>
      <c r="RX26" s="126"/>
      <c r="RY26" s="126"/>
      <c r="RZ26" s="126"/>
      <c r="SA26" s="126"/>
      <c r="SB26" s="126"/>
      <c r="SC26" s="126"/>
      <c r="SD26" s="126"/>
      <c r="SE26" s="126"/>
      <c r="SF26" s="126"/>
      <c r="SG26" s="126"/>
      <c r="SH26" s="126"/>
      <c r="SI26" s="126"/>
      <c r="SJ26" s="126"/>
      <c r="SK26" s="126"/>
      <c r="SL26" s="126"/>
      <c r="SM26" s="126"/>
      <c r="SN26" s="126"/>
      <c r="SO26" s="126"/>
      <c r="SP26" s="126"/>
      <c r="SQ26" s="126"/>
      <c r="SR26" s="126"/>
      <c r="SS26" s="126"/>
      <c r="ST26" s="126"/>
      <c r="SU26" s="126"/>
      <c r="SV26" s="126"/>
      <c r="SW26" s="126"/>
      <c r="SX26" s="126"/>
      <c r="SY26" s="126"/>
      <c r="SZ26" s="126"/>
      <c r="TA26" s="126"/>
      <c r="TB26" s="126"/>
      <c r="TC26" s="126"/>
      <c r="TD26" s="126"/>
      <c r="TE26" s="126"/>
      <c r="TF26" s="126"/>
      <c r="TG26" s="126"/>
      <c r="TH26" s="126"/>
      <c r="TI26" s="126"/>
      <c r="TJ26" s="126"/>
      <c r="TK26" s="126"/>
      <c r="TL26" s="126"/>
      <c r="TM26" s="126"/>
      <c r="TN26" s="126"/>
      <c r="TO26" s="126"/>
      <c r="TP26" s="126"/>
      <c r="TQ26" s="126"/>
      <c r="TR26" s="126"/>
      <c r="TS26" s="126"/>
      <c r="TT26" s="126"/>
      <c r="TU26" s="126"/>
      <c r="TV26" s="126"/>
      <c r="TW26" s="126"/>
      <c r="TX26" s="126"/>
      <c r="TY26" s="126"/>
      <c r="TZ26" s="126"/>
      <c r="UA26" s="126"/>
      <c r="UB26" s="126"/>
      <c r="UC26" s="126"/>
      <c r="UD26" s="126"/>
      <c r="UE26" s="126"/>
      <c r="UF26" s="126"/>
      <c r="UG26" s="126"/>
      <c r="UH26" s="126"/>
      <c r="UI26" s="126"/>
      <c r="UJ26" s="126"/>
      <c r="UK26" s="126"/>
      <c r="UL26" s="126"/>
      <c r="UM26" s="126"/>
      <c r="UN26" s="126"/>
      <c r="UO26" s="126"/>
      <c r="UP26" s="126"/>
      <c r="UQ26" s="126"/>
      <c r="UR26" s="126"/>
      <c r="US26" s="126"/>
      <c r="UT26" s="126"/>
      <c r="UU26" s="126"/>
      <c r="UV26" s="126"/>
      <c r="UW26" s="126"/>
      <c r="UX26" s="126"/>
      <c r="UY26" s="126"/>
      <c r="UZ26" s="126"/>
      <c r="VA26" s="126"/>
      <c r="VB26" s="126"/>
      <c r="VC26" s="126"/>
      <c r="VD26" s="126"/>
      <c r="VE26" s="126"/>
      <c r="VF26" s="126"/>
      <c r="VG26" s="126"/>
      <c r="VH26" s="126"/>
      <c r="VI26" s="126"/>
      <c r="VJ26" s="126"/>
      <c r="VK26" s="126"/>
      <c r="VL26" s="126"/>
      <c r="VM26" s="126"/>
      <c r="VN26" s="126"/>
      <c r="VO26" s="126"/>
      <c r="VP26" s="126"/>
      <c r="VQ26" s="126"/>
      <c r="VR26" s="126"/>
      <c r="VS26" s="126"/>
      <c r="VT26" s="126"/>
      <c r="VU26" s="126"/>
      <c r="VV26" s="126"/>
      <c r="VW26" s="126"/>
      <c r="VX26" s="126"/>
      <c r="VY26" s="126"/>
      <c r="VZ26" s="126"/>
      <c r="WA26" s="126"/>
      <c r="WB26" s="126"/>
      <c r="WC26" s="126"/>
      <c r="WD26" s="126"/>
      <c r="WE26" s="126"/>
      <c r="WF26" s="126"/>
      <c r="WG26" s="126"/>
      <c r="WH26" s="126"/>
      <c r="WI26" s="126"/>
      <c r="WJ26" s="126"/>
      <c r="WK26" s="126"/>
      <c r="WL26" s="126"/>
      <c r="WM26" s="126"/>
      <c r="WN26" s="126"/>
      <c r="WO26" s="126"/>
      <c r="WP26" s="126"/>
      <c r="WQ26" s="126"/>
      <c r="WR26" s="126"/>
      <c r="WS26" s="126"/>
      <c r="WT26" s="126"/>
      <c r="WU26" s="126"/>
      <c r="WV26" s="126"/>
      <c r="WW26" s="126"/>
      <c r="WX26" s="126"/>
      <c r="WY26" s="126"/>
      <c r="WZ26" s="126"/>
      <c r="XA26" s="126"/>
      <c r="XB26" s="126"/>
      <c r="XC26" s="126"/>
      <c r="XD26" s="126"/>
      <c r="XE26" s="126"/>
      <c r="XF26" s="126"/>
      <c r="XG26" s="126"/>
      <c r="XH26" s="126"/>
      <c r="XI26" s="126"/>
      <c r="XJ26" s="126"/>
      <c r="XK26" s="126"/>
      <c r="XL26" s="126"/>
      <c r="XM26" s="126"/>
      <c r="XN26" s="126"/>
      <c r="XO26" s="126"/>
      <c r="XP26" s="126"/>
      <c r="XQ26" s="126"/>
      <c r="XR26" s="126"/>
      <c r="XS26" s="126"/>
      <c r="XT26" s="126"/>
      <c r="XU26" s="126"/>
      <c r="XV26" s="126"/>
      <c r="XW26" s="126"/>
      <c r="XX26" s="126"/>
      <c r="XY26" s="126"/>
      <c r="XZ26" s="126"/>
      <c r="YA26" s="126"/>
      <c r="YB26" s="126"/>
      <c r="YC26" s="126"/>
      <c r="YD26" s="126"/>
      <c r="YE26" s="126"/>
      <c r="YF26" s="126"/>
      <c r="YG26" s="126"/>
      <c r="YH26" s="126"/>
      <c r="YI26" s="126"/>
      <c r="YJ26" s="126"/>
      <c r="YK26" s="126"/>
      <c r="YL26" s="126"/>
      <c r="YM26" s="126"/>
      <c r="YN26" s="126"/>
      <c r="YO26" s="126"/>
      <c r="YP26" s="126"/>
      <c r="YQ26" s="126"/>
      <c r="YR26" s="126"/>
      <c r="YS26" s="126"/>
      <c r="YT26" s="126"/>
      <c r="YU26" s="126"/>
      <c r="YV26" s="126"/>
      <c r="YW26" s="126"/>
      <c r="YX26" s="126"/>
      <c r="YY26" s="126"/>
      <c r="YZ26" s="126"/>
      <c r="ZA26" s="126"/>
      <c r="ZB26" s="126"/>
      <c r="ZC26" s="126"/>
      <c r="ZD26" s="126"/>
      <c r="ZE26" s="126"/>
      <c r="ZF26" s="126"/>
      <c r="ZG26" s="126"/>
      <c r="ZH26" s="126"/>
      <c r="ZI26" s="126"/>
      <c r="ZJ26" s="126"/>
      <c r="ZK26" s="126"/>
      <c r="ZL26" s="126"/>
      <c r="ZM26" s="126"/>
      <c r="ZN26" s="126"/>
      <c r="ZO26" s="126"/>
      <c r="ZP26" s="126"/>
      <c r="ZQ26" s="126"/>
      <c r="ZR26" s="126"/>
      <c r="ZS26" s="126"/>
      <c r="ZT26" s="126"/>
      <c r="ZU26" s="126"/>
      <c r="ZV26" s="126"/>
      <c r="ZW26" s="126"/>
      <c r="ZX26" s="126"/>
      <c r="ZY26" s="126"/>
      <c r="ZZ26" s="126"/>
    </row>
    <row r="27" spans="1:70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  <c r="IR27" s="126"/>
      <c r="IS27" s="126"/>
      <c r="IT27" s="126"/>
      <c r="IU27" s="126"/>
      <c r="IV27" s="126"/>
      <c r="IW27" s="126"/>
      <c r="IX27" s="126"/>
      <c r="IY27" s="126"/>
      <c r="IZ27" s="126"/>
      <c r="JA27" s="126"/>
      <c r="JB27" s="126"/>
      <c r="JC27" s="126"/>
      <c r="JD27" s="126"/>
      <c r="JE27" s="126"/>
      <c r="JF27" s="126"/>
      <c r="JG27" s="126"/>
      <c r="JH27" s="126"/>
      <c r="JI27" s="126"/>
      <c r="JJ27" s="126"/>
      <c r="JK27" s="126"/>
      <c r="JL27" s="126"/>
      <c r="JM27" s="126"/>
      <c r="JN27" s="126"/>
      <c r="JO27" s="126"/>
      <c r="JP27" s="126"/>
      <c r="JQ27" s="126"/>
      <c r="JR27" s="126"/>
      <c r="JS27" s="126"/>
      <c r="JT27" s="126"/>
      <c r="JU27" s="126"/>
      <c r="JV27" s="126"/>
      <c r="JW27" s="126"/>
      <c r="JX27" s="126"/>
      <c r="JY27" s="126"/>
      <c r="JZ27" s="126"/>
      <c r="KA27" s="126"/>
      <c r="KB27" s="126"/>
      <c r="KC27" s="126"/>
      <c r="KD27" s="126"/>
      <c r="KE27" s="126"/>
      <c r="KF27" s="126"/>
      <c r="KG27" s="126"/>
      <c r="KH27" s="126"/>
      <c r="KI27" s="126"/>
      <c r="KJ27" s="126"/>
      <c r="KK27" s="126"/>
      <c r="KL27" s="126"/>
      <c r="KM27" s="126"/>
      <c r="KN27" s="126"/>
      <c r="KO27" s="126"/>
      <c r="KP27" s="126"/>
      <c r="KQ27" s="126"/>
      <c r="KR27" s="126"/>
      <c r="KS27" s="126"/>
      <c r="KT27" s="126"/>
      <c r="KU27" s="126"/>
      <c r="KV27" s="126"/>
      <c r="KW27" s="126"/>
      <c r="KX27" s="126"/>
      <c r="KY27" s="126"/>
      <c r="KZ27" s="126"/>
      <c r="LA27" s="126"/>
      <c r="LB27" s="126"/>
      <c r="LC27" s="126"/>
      <c r="LD27" s="126"/>
      <c r="LE27" s="126"/>
      <c r="LF27" s="126"/>
      <c r="LG27" s="126"/>
      <c r="LH27" s="126"/>
      <c r="LI27" s="126"/>
      <c r="LJ27" s="126"/>
      <c r="LK27" s="126"/>
      <c r="LL27" s="126"/>
      <c r="LM27" s="126"/>
      <c r="LN27" s="126"/>
      <c r="LO27" s="126"/>
      <c r="LP27" s="126"/>
      <c r="LQ27" s="126"/>
      <c r="LR27" s="126"/>
      <c r="LS27" s="126"/>
      <c r="LT27" s="126"/>
      <c r="LU27" s="126"/>
      <c r="LV27" s="126"/>
      <c r="LW27" s="126"/>
      <c r="LX27" s="126"/>
      <c r="LY27" s="126"/>
      <c r="LZ27" s="126"/>
      <c r="MA27" s="126"/>
      <c r="MB27" s="126"/>
      <c r="MC27" s="126"/>
      <c r="MD27" s="126"/>
      <c r="ME27" s="126"/>
      <c r="MF27" s="126"/>
      <c r="MG27" s="126"/>
      <c r="MH27" s="126"/>
      <c r="MI27" s="126"/>
      <c r="MJ27" s="126"/>
      <c r="MK27" s="126"/>
      <c r="ML27" s="126"/>
      <c r="MM27" s="126"/>
      <c r="MN27" s="126"/>
      <c r="MO27" s="126"/>
      <c r="MP27" s="126"/>
      <c r="MQ27" s="126"/>
      <c r="MR27" s="126"/>
      <c r="MS27" s="126"/>
      <c r="MT27" s="126"/>
      <c r="MU27" s="126"/>
      <c r="MV27" s="126"/>
      <c r="MW27" s="126"/>
      <c r="MX27" s="126"/>
      <c r="MY27" s="126"/>
      <c r="MZ27" s="126"/>
      <c r="NA27" s="126"/>
      <c r="NB27" s="126"/>
      <c r="NC27" s="126"/>
      <c r="ND27" s="126"/>
      <c r="NE27" s="126"/>
      <c r="NF27" s="126"/>
      <c r="NG27" s="126"/>
      <c r="NH27" s="126"/>
      <c r="NI27" s="126"/>
      <c r="NJ27" s="126"/>
      <c r="NK27" s="126"/>
      <c r="NL27" s="126"/>
      <c r="NM27" s="126"/>
      <c r="NN27" s="126"/>
      <c r="NO27" s="126"/>
      <c r="NP27" s="126"/>
      <c r="NQ27" s="126"/>
      <c r="NR27" s="126"/>
      <c r="NS27" s="126"/>
      <c r="NT27" s="126"/>
      <c r="NU27" s="126"/>
      <c r="NV27" s="126"/>
      <c r="NW27" s="126"/>
      <c r="NX27" s="126"/>
      <c r="NY27" s="126"/>
      <c r="NZ27" s="126"/>
      <c r="OA27" s="126"/>
      <c r="OB27" s="126"/>
      <c r="OC27" s="126"/>
      <c r="OD27" s="126"/>
      <c r="OE27" s="126"/>
      <c r="OF27" s="126"/>
      <c r="OG27" s="126"/>
      <c r="OH27" s="126"/>
      <c r="OI27" s="126"/>
      <c r="OJ27" s="126"/>
      <c r="OK27" s="126"/>
      <c r="OL27" s="126"/>
      <c r="OM27" s="126"/>
      <c r="ON27" s="126"/>
      <c r="OO27" s="126"/>
      <c r="OP27" s="126"/>
      <c r="OQ27" s="126"/>
      <c r="OR27" s="126"/>
      <c r="OS27" s="126"/>
      <c r="OT27" s="126"/>
      <c r="OU27" s="126"/>
      <c r="OV27" s="126"/>
      <c r="OW27" s="126"/>
      <c r="OX27" s="126"/>
      <c r="OY27" s="126"/>
      <c r="OZ27" s="126"/>
      <c r="PA27" s="126"/>
      <c r="PB27" s="126"/>
      <c r="PC27" s="126"/>
      <c r="PD27" s="126"/>
      <c r="PE27" s="126"/>
      <c r="PF27" s="126"/>
      <c r="PG27" s="126"/>
      <c r="PH27" s="126"/>
      <c r="PI27" s="126"/>
      <c r="PJ27" s="126"/>
      <c r="PK27" s="126"/>
      <c r="PL27" s="126"/>
      <c r="PM27" s="126"/>
      <c r="PN27" s="126"/>
      <c r="PO27" s="126"/>
      <c r="PP27" s="126"/>
      <c r="PQ27" s="126"/>
      <c r="PR27" s="126"/>
      <c r="PS27" s="126"/>
      <c r="PT27" s="126"/>
      <c r="PU27" s="126"/>
      <c r="PV27" s="126"/>
      <c r="PW27" s="126"/>
      <c r="PX27" s="126"/>
      <c r="PY27" s="126"/>
      <c r="PZ27" s="126"/>
      <c r="QA27" s="126"/>
      <c r="QB27" s="126"/>
      <c r="QC27" s="126"/>
      <c r="QD27" s="126"/>
      <c r="QE27" s="126"/>
      <c r="QF27" s="126"/>
      <c r="QG27" s="126"/>
      <c r="QH27" s="126"/>
      <c r="QI27" s="126"/>
      <c r="QJ27" s="126"/>
      <c r="QK27" s="126"/>
      <c r="QL27" s="126"/>
      <c r="QM27" s="126"/>
      <c r="QN27" s="126"/>
      <c r="QO27" s="126"/>
      <c r="QP27" s="126"/>
      <c r="QQ27" s="126"/>
      <c r="QR27" s="126"/>
      <c r="QS27" s="126"/>
      <c r="QT27" s="126"/>
      <c r="QU27" s="126"/>
      <c r="QV27" s="126"/>
      <c r="QW27" s="126"/>
      <c r="QX27" s="126"/>
      <c r="QY27" s="126"/>
      <c r="QZ27" s="126"/>
      <c r="RA27" s="126"/>
      <c r="RB27" s="126"/>
      <c r="RC27" s="126"/>
      <c r="RD27" s="126"/>
      <c r="RE27" s="126"/>
      <c r="RF27" s="126"/>
      <c r="RG27" s="126"/>
      <c r="RH27" s="126"/>
      <c r="RI27" s="126"/>
      <c r="RJ27" s="126"/>
      <c r="RK27" s="126"/>
      <c r="RL27" s="126"/>
      <c r="RM27" s="126"/>
      <c r="RN27" s="126"/>
      <c r="RO27" s="126"/>
      <c r="RP27" s="126"/>
      <c r="RQ27" s="126"/>
      <c r="RR27" s="126"/>
      <c r="RS27" s="126"/>
      <c r="RT27" s="126"/>
      <c r="RU27" s="126"/>
      <c r="RV27" s="126"/>
      <c r="RW27" s="126"/>
      <c r="RX27" s="126"/>
      <c r="RY27" s="126"/>
      <c r="RZ27" s="126"/>
      <c r="SA27" s="126"/>
      <c r="SB27" s="126"/>
      <c r="SC27" s="126"/>
      <c r="SD27" s="126"/>
      <c r="SE27" s="126"/>
      <c r="SF27" s="126"/>
      <c r="SG27" s="126"/>
      <c r="SH27" s="126"/>
      <c r="SI27" s="126"/>
      <c r="SJ27" s="126"/>
      <c r="SK27" s="126"/>
      <c r="SL27" s="126"/>
      <c r="SM27" s="126"/>
      <c r="SN27" s="126"/>
      <c r="SO27" s="126"/>
      <c r="SP27" s="126"/>
      <c r="SQ27" s="126"/>
      <c r="SR27" s="126"/>
      <c r="SS27" s="126"/>
      <c r="ST27" s="126"/>
      <c r="SU27" s="126"/>
      <c r="SV27" s="126"/>
      <c r="SW27" s="126"/>
      <c r="SX27" s="126"/>
      <c r="SY27" s="126"/>
      <c r="SZ27" s="126"/>
      <c r="TA27" s="126"/>
      <c r="TB27" s="126"/>
      <c r="TC27" s="126"/>
      <c r="TD27" s="126"/>
      <c r="TE27" s="126"/>
      <c r="TF27" s="126"/>
      <c r="TG27" s="126"/>
      <c r="TH27" s="126"/>
      <c r="TI27" s="126"/>
      <c r="TJ27" s="126"/>
      <c r="TK27" s="126"/>
      <c r="TL27" s="126"/>
      <c r="TM27" s="126"/>
      <c r="TN27" s="126"/>
      <c r="TO27" s="126"/>
      <c r="TP27" s="126"/>
      <c r="TQ27" s="126"/>
      <c r="TR27" s="126"/>
      <c r="TS27" s="126"/>
      <c r="TT27" s="126"/>
      <c r="TU27" s="126"/>
      <c r="TV27" s="126"/>
      <c r="TW27" s="126"/>
      <c r="TX27" s="126"/>
      <c r="TY27" s="126"/>
      <c r="TZ27" s="126"/>
      <c r="UA27" s="126"/>
      <c r="UB27" s="126"/>
      <c r="UC27" s="126"/>
      <c r="UD27" s="126"/>
      <c r="UE27" s="126"/>
      <c r="UF27" s="126"/>
      <c r="UG27" s="126"/>
      <c r="UH27" s="126"/>
      <c r="UI27" s="126"/>
      <c r="UJ27" s="126"/>
      <c r="UK27" s="126"/>
      <c r="UL27" s="126"/>
      <c r="UM27" s="126"/>
      <c r="UN27" s="126"/>
      <c r="UO27" s="126"/>
      <c r="UP27" s="126"/>
      <c r="UQ27" s="126"/>
      <c r="UR27" s="126"/>
      <c r="US27" s="126"/>
      <c r="UT27" s="126"/>
      <c r="UU27" s="126"/>
      <c r="UV27" s="126"/>
      <c r="UW27" s="126"/>
      <c r="UX27" s="126"/>
      <c r="UY27" s="126"/>
      <c r="UZ27" s="126"/>
      <c r="VA27" s="126"/>
      <c r="VB27" s="126"/>
      <c r="VC27" s="126"/>
      <c r="VD27" s="126"/>
      <c r="VE27" s="126"/>
      <c r="VF27" s="126"/>
      <c r="VG27" s="126"/>
      <c r="VH27" s="126"/>
      <c r="VI27" s="126"/>
      <c r="VJ27" s="126"/>
      <c r="VK27" s="126"/>
      <c r="VL27" s="126"/>
      <c r="VM27" s="126"/>
      <c r="VN27" s="126"/>
      <c r="VO27" s="126"/>
      <c r="VP27" s="126"/>
      <c r="VQ27" s="126"/>
      <c r="VR27" s="126"/>
      <c r="VS27" s="126"/>
      <c r="VT27" s="126"/>
      <c r="VU27" s="126"/>
      <c r="VV27" s="126"/>
      <c r="VW27" s="126"/>
      <c r="VX27" s="126"/>
      <c r="VY27" s="126"/>
      <c r="VZ27" s="126"/>
      <c r="WA27" s="126"/>
      <c r="WB27" s="126"/>
      <c r="WC27" s="126"/>
      <c r="WD27" s="126"/>
      <c r="WE27" s="126"/>
      <c r="WF27" s="126"/>
      <c r="WG27" s="126"/>
      <c r="WH27" s="126"/>
      <c r="WI27" s="126"/>
      <c r="WJ27" s="126"/>
      <c r="WK27" s="126"/>
      <c r="WL27" s="126"/>
      <c r="WM27" s="126"/>
      <c r="WN27" s="126"/>
      <c r="WO27" s="126"/>
      <c r="WP27" s="126"/>
      <c r="WQ27" s="126"/>
      <c r="WR27" s="126"/>
      <c r="WS27" s="126"/>
      <c r="WT27" s="126"/>
      <c r="WU27" s="126"/>
      <c r="WV27" s="126"/>
      <c r="WW27" s="126"/>
      <c r="WX27" s="126"/>
      <c r="WY27" s="126"/>
      <c r="WZ27" s="126"/>
      <c r="XA27" s="126"/>
      <c r="XB27" s="126"/>
      <c r="XC27" s="126"/>
      <c r="XD27" s="126"/>
      <c r="XE27" s="126"/>
      <c r="XF27" s="126"/>
      <c r="XG27" s="126"/>
      <c r="XH27" s="126"/>
      <c r="XI27" s="126"/>
      <c r="XJ27" s="126"/>
      <c r="XK27" s="126"/>
      <c r="XL27" s="126"/>
      <c r="XM27" s="126"/>
      <c r="XN27" s="126"/>
      <c r="XO27" s="126"/>
      <c r="XP27" s="126"/>
      <c r="XQ27" s="126"/>
      <c r="XR27" s="126"/>
      <c r="XS27" s="126"/>
      <c r="XT27" s="126"/>
      <c r="XU27" s="126"/>
      <c r="XV27" s="126"/>
      <c r="XW27" s="126"/>
      <c r="XX27" s="126"/>
      <c r="XY27" s="126"/>
      <c r="XZ27" s="126"/>
      <c r="YA27" s="126"/>
      <c r="YB27" s="126"/>
      <c r="YC27" s="126"/>
      <c r="YD27" s="126"/>
      <c r="YE27" s="126"/>
      <c r="YF27" s="126"/>
      <c r="YG27" s="126"/>
      <c r="YH27" s="126"/>
      <c r="YI27" s="126"/>
      <c r="YJ27" s="126"/>
      <c r="YK27" s="126"/>
      <c r="YL27" s="126"/>
      <c r="YM27" s="126"/>
      <c r="YN27" s="126"/>
      <c r="YO27" s="126"/>
      <c r="YP27" s="126"/>
      <c r="YQ27" s="126"/>
      <c r="YR27" s="126"/>
      <c r="YS27" s="126"/>
      <c r="YT27" s="126"/>
      <c r="YU27" s="126"/>
      <c r="YV27" s="126"/>
      <c r="YW27" s="126"/>
      <c r="YX27" s="126"/>
      <c r="YY27" s="126"/>
      <c r="YZ27" s="126"/>
      <c r="ZA27" s="126"/>
      <c r="ZB27" s="126"/>
      <c r="ZC27" s="126"/>
      <c r="ZD27" s="126"/>
      <c r="ZE27" s="126"/>
      <c r="ZF27" s="126"/>
      <c r="ZG27" s="126"/>
      <c r="ZH27" s="126"/>
      <c r="ZI27" s="126"/>
      <c r="ZJ27" s="126"/>
      <c r="ZK27" s="126"/>
      <c r="ZL27" s="126"/>
      <c r="ZM27" s="126"/>
      <c r="ZN27" s="126"/>
      <c r="ZO27" s="126"/>
      <c r="ZP27" s="126"/>
      <c r="ZQ27" s="126"/>
      <c r="ZR27" s="126"/>
      <c r="ZS27" s="126"/>
      <c r="ZT27" s="126"/>
      <c r="ZU27" s="126"/>
      <c r="ZV27" s="126"/>
      <c r="ZW27" s="126"/>
      <c r="ZX27" s="126"/>
      <c r="ZY27" s="126"/>
      <c r="ZZ27" s="126"/>
    </row>
    <row r="28" spans="1:70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E28" s="126"/>
      <c r="FF28" s="126"/>
      <c r="FG28" s="126"/>
      <c r="FH28" s="126"/>
      <c r="FI28" s="126"/>
      <c r="FJ28" s="126"/>
      <c r="FK28" s="126"/>
      <c r="FL28" s="126"/>
      <c r="FM28" s="126"/>
      <c r="FN28" s="12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  <c r="FY28" s="126"/>
      <c r="FZ28" s="126"/>
      <c r="GA28" s="126"/>
      <c r="GB28" s="126"/>
      <c r="GC28" s="126"/>
      <c r="GD28" s="126"/>
      <c r="GE28" s="126"/>
      <c r="GF28" s="126"/>
      <c r="GG28" s="126"/>
      <c r="GH28" s="126"/>
      <c r="GI28" s="126"/>
      <c r="GJ28" s="126"/>
      <c r="GK28" s="126"/>
      <c r="GL28" s="126"/>
      <c r="GM28" s="126"/>
      <c r="GN28" s="126"/>
      <c r="GO28" s="126"/>
      <c r="GP28" s="126"/>
      <c r="GQ28" s="126"/>
      <c r="GR28" s="126"/>
      <c r="GS28" s="126"/>
      <c r="GT28" s="126"/>
      <c r="GU28" s="126"/>
      <c r="GV28" s="126"/>
      <c r="GW28" s="126"/>
      <c r="GX28" s="126"/>
      <c r="GY28" s="126"/>
      <c r="GZ28" s="126"/>
      <c r="HA28" s="126"/>
      <c r="HB28" s="126"/>
      <c r="HC28" s="126"/>
      <c r="HD28" s="126"/>
      <c r="HE28" s="126"/>
      <c r="HF28" s="126"/>
      <c r="HG28" s="126"/>
      <c r="HH28" s="126"/>
      <c r="HI28" s="126"/>
      <c r="HJ28" s="126"/>
      <c r="HK28" s="126"/>
      <c r="HL28" s="126"/>
      <c r="HM28" s="126"/>
      <c r="HN28" s="126"/>
      <c r="HO28" s="126"/>
      <c r="HP28" s="126"/>
      <c r="HQ28" s="126"/>
      <c r="HR28" s="126"/>
      <c r="HS28" s="126"/>
      <c r="HT28" s="126"/>
      <c r="HU28" s="126"/>
      <c r="HV28" s="126"/>
      <c r="HW28" s="126"/>
      <c r="HX28" s="126"/>
      <c r="HY28" s="126"/>
      <c r="HZ28" s="126"/>
      <c r="IA28" s="126"/>
      <c r="IB28" s="126"/>
      <c r="IC28" s="126"/>
      <c r="ID28" s="126"/>
      <c r="IE28" s="126"/>
      <c r="IF28" s="126"/>
      <c r="IG28" s="126"/>
      <c r="IH28" s="126"/>
      <c r="II28" s="126"/>
      <c r="IJ28" s="126"/>
      <c r="IK28" s="126"/>
      <c r="IL28" s="126"/>
      <c r="IM28" s="126"/>
      <c r="IN28" s="126"/>
      <c r="IO28" s="126"/>
      <c r="IP28" s="126"/>
      <c r="IQ28" s="126"/>
      <c r="IR28" s="126"/>
      <c r="IS28" s="126"/>
      <c r="IT28" s="126"/>
      <c r="IU28" s="126"/>
      <c r="IV28" s="126"/>
      <c r="IW28" s="126"/>
      <c r="IX28" s="126"/>
      <c r="IY28" s="126"/>
      <c r="IZ28" s="126"/>
      <c r="JA28" s="126"/>
      <c r="JB28" s="126"/>
      <c r="JC28" s="126"/>
      <c r="JD28" s="126"/>
      <c r="JE28" s="126"/>
      <c r="JF28" s="126"/>
      <c r="JG28" s="126"/>
      <c r="JH28" s="126"/>
      <c r="JI28" s="126"/>
      <c r="JJ28" s="126"/>
      <c r="JK28" s="126"/>
      <c r="JL28" s="126"/>
      <c r="JM28" s="126"/>
      <c r="JN28" s="126"/>
      <c r="JO28" s="126"/>
      <c r="JP28" s="126"/>
      <c r="JQ28" s="126"/>
      <c r="JR28" s="126"/>
      <c r="JS28" s="126"/>
      <c r="JT28" s="126"/>
      <c r="JU28" s="126"/>
      <c r="JV28" s="126"/>
      <c r="JW28" s="126"/>
      <c r="JX28" s="126"/>
      <c r="JY28" s="126"/>
      <c r="JZ28" s="126"/>
      <c r="KA28" s="126"/>
      <c r="KB28" s="126"/>
      <c r="KC28" s="126"/>
      <c r="KD28" s="126"/>
      <c r="KE28" s="126"/>
      <c r="KF28" s="126"/>
      <c r="KG28" s="126"/>
      <c r="KH28" s="126"/>
      <c r="KI28" s="126"/>
      <c r="KJ28" s="126"/>
      <c r="KK28" s="126"/>
      <c r="KL28" s="126"/>
      <c r="KM28" s="126"/>
      <c r="KN28" s="126"/>
      <c r="KO28" s="126"/>
      <c r="KP28" s="126"/>
      <c r="KQ28" s="126"/>
      <c r="KR28" s="126"/>
      <c r="KS28" s="126"/>
      <c r="KT28" s="126"/>
      <c r="KU28" s="126"/>
      <c r="KV28" s="126"/>
      <c r="KW28" s="126"/>
      <c r="KX28" s="126"/>
      <c r="KY28" s="126"/>
      <c r="KZ28" s="126"/>
      <c r="LA28" s="126"/>
      <c r="LB28" s="126"/>
      <c r="LC28" s="126"/>
      <c r="LD28" s="126"/>
      <c r="LE28" s="126"/>
      <c r="LF28" s="126"/>
      <c r="LG28" s="126"/>
      <c r="LH28" s="126"/>
      <c r="LI28" s="126"/>
      <c r="LJ28" s="126"/>
      <c r="LK28" s="126"/>
      <c r="LL28" s="126"/>
      <c r="LM28" s="126"/>
      <c r="LN28" s="126"/>
      <c r="LO28" s="126"/>
      <c r="LP28" s="126"/>
      <c r="LQ28" s="126"/>
      <c r="LR28" s="126"/>
      <c r="LS28" s="126"/>
      <c r="LT28" s="126"/>
      <c r="LU28" s="126"/>
      <c r="LV28" s="126"/>
      <c r="LW28" s="126"/>
      <c r="LX28" s="126"/>
      <c r="LY28" s="126"/>
      <c r="LZ28" s="126"/>
      <c r="MA28" s="126"/>
      <c r="MB28" s="126"/>
      <c r="MC28" s="126"/>
      <c r="MD28" s="126"/>
      <c r="ME28" s="126"/>
      <c r="MF28" s="126"/>
      <c r="MG28" s="126"/>
      <c r="MH28" s="126"/>
      <c r="MI28" s="126"/>
      <c r="MJ28" s="126"/>
      <c r="MK28" s="126"/>
      <c r="ML28" s="126"/>
      <c r="MM28" s="126"/>
      <c r="MN28" s="126"/>
      <c r="MO28" s="126"/>
      <c r="MP28" s="126"/>
      <c r="MQ28" s="126"/>
      <c r="MR28" s="126"/>
      <c r="MS28" s="126"/>
      <c r="MT28" s="126"/>
      <c r="MU28" s="126"/>
      <c r="MV28" s="126"/>
      <c r="MW28" s="126"/>
      <c r="MX28" s="126"/>
      <c r="MY28" s="126"/>
      <c r="MZ28" s="126"/>
      <c r="NA28" s="126"/>
      <c r="NB28" s="126"/>
      <c r="NC28" s="126"/>
      <c r="ND28" s="126"/>
      <c r="NE28" s="126"/>
      <c r="NF28" s="126"/>
      <c r="NG28" s="126"/>
      <c r="NH28" s="126"/>
      <c r="NI28" s="126"/>
      <c r="NJ28" s="126"/>
      <c r="NK28" s="126"/>
      <c r="NL28" s="126"/>
      <c r="NM28" s="126"/>
      <c r="NN28" s="126"/>
      <c r="NO28" s="126"/>
      <c r="NP28" s="126"/>
      <c r="NQ28" s="126"/>
      <c r="NR28" s="126"/>
      <c r="NS28" s="126"/>
      <c r="NT28" s="126"/>
      <c r="NU28" s="126"/>
      <c r="NV28" s="126"/>
      <c r="NW28" s="126"/>
      <c r="NX28" s="126"/>
      <c r="NY28" s="126"/>
      <c r="NZ28" s="126"/>
      <c r="OA28" s="126"/>
      <c r="OB28" s="126"/>
      <c r="OC28" s="126"/>
      <c r="OD28" s="126"/>
      <c r="OE28" s="126"/>
      <c r="OF28" s="126"/>
      <c r="OG28" s="126"/>
      <c r="OH28" s="126"/>
      <c r="OI28" s="126"/>
      <c r="OJ28" s="126"/>
      <c r="OK28" s="126"/>
      <c r="OL28" s="126"/>
      <c r="OM28" s="126"/>
      <c r="ON28" s="126"/>
      <c r="OO28" s="126"/>
      <c r="OP28" s="126"/>
      <c r="OQ28" s="126"/>
      <c r="OR28" s="126"/>
      <c r="OS28" s="126"/>
      <c r="OT28" s="126"/>
      <c r="OU28" s="126"/>
      <c r="OV28" s="126"/>
      <c r="OW28" s="126"/>
      <c r="OX28" s="126"/>
      <c r="OY28" s="126"/>
      <c r="OZ28" s="126"/>
      <c r="PA28" s="126"/>
      <c r="PB28" s="126"/>
      <c r="PC28" s="126"/>
      <c r="PD28" s="126"/>
      <c r="PE28" s="126"/>
      <c r="PF28" s="126"/>
      <c r="PG28" s="126"/>
      <c r="PH28" s="126"/>
      <c r="PI28" s="126"/>
      <c r="PJ28" s="126"/>
      <c r="PK28" s="126"/>
      <c r="PL28" s="126"/>
      <c r="PM28" s="126"/>
      <c r="PN28" s="126"/>
      <c r="PO28" s="126"/>
      <c r="PP28" s="126"/>
      <c r="PQ28" s="126"/>
      <c r="PR28" s="126"/>
      <c r="PS28" s="126"/>
      <c r="PT28" s="126"/>
      <c r="PU28" s="126"/>
      <c r="PV28" s="126"/>
      <c r="PW28" s="126"/>
      <c r="PX28" s="126"/>
      <c r="PY28" s="126"/>
      <c r="PZ28" s="126"/>
      <c r="QA28" s="126"/>
      <c r="QB28" s="126"/>
      <c r="QC28" s="126"/>
      <c r="QD28" s="126"/>
      <c r="QE28" s="126"/>
      <c r="QF28" s="126"/>
      <c r="QG28" s="126"/>
      <c r="QH28" s="126"/>
      <c r="QI28" s="126"/>
      <c r="QJ28" s="126"/>
      <c r="QK28" s="126"/>
      <c r="QL28" s="126"/>
      <c r="QM28" s="126"/>
      <c r="QN28" s="126"/>
      <c r="QO28" s="126"/>
      <c r="QP28" s="126"/>
      <c r="QQ28" s="126"/>
      <c r="QR28" s="126"/>
      <c r="QS28" s="126"/>
      <c r="QT28" s="126"/>
      <c r="QU28" s="126"/>
      <c r="QV28" s="126"/>
      <c r="QW28" s="126"/>
      <c r="QX28" s="126"/>
      <c r="QY28" s="126"/>
      <c r="QZ28" s="126"/>
      <c r="RA28" s="126"/>
      <c r="RB28" s="126"/>
      <c r="RC28" s="126"/>
      <c r="RD28" s="126"/>
      <c r="RE28" s="126"/>
      <c r="RF28" s="126"/>
      <c r="RG28" s="126"/>
      <c r="RH28" s="126"/>
      <c r="RI28" s="126"/>
      <c r="RJ28" s="126"/>
      <c r="RK28" s="126"/>
      <c r="RL28" s="126"/>
      <c r="RM28" s="126"/>
      <c r="RN28" s="126"/>
      <c r="RO28" s="126"/>
      <c r="RP28" s="126"/>
      <c r="RQ28" s="126"/>
      <c r="RR28" s="126"/>
      <c r="RS28" s="126"/>
      <c r="RT28" s="126"/>
      <c r="RU28" s="126"/>
      <c r="RV28" s="126"/>
      <c r="RW28" s="126"/>
      <c r="RX28" s="126"/>
      <c r="RY28" s="126"/>
      <c r="RZ28" s="126"/>
      <c r="SA28" s="126"/>
      <c r="SB28" s="126"/>
      <c r="SC28" s="126"/>
      <c r="SD28" s="126"/>
      <c r="SE28" s="126"/>
      <c r="SF28" s="126"/>
      <c r="SG28" s="126"/>
      <c r="SH28" s="126"/>
      <c r="SI28" s="126"/>
      <c r="SJ28" s="126"/>
      <c r="SK28" s="126"/>
      <c r="SL28" s="126"/>
      <c r="SM28" s="126"/>
      <c r="SN28" s="126"/>
      <c r="SO28" s="126"/>
      <c r="SP28" s="126"/>
      <c r="SQ28" s="126"/>
      <c r="SR28" s="126"/>
      <c r="SS28" s="126"/>
      <c r="ST28" s="126"/>
      <c r="SU28" s="126"/>
      <c r="SV28" s="126"/>
      <c r="SW28" s="126"/>
      <c r="SX28" s="126"/>
      <c r="SY28" s="126"/>
      <c r="SZ28" s="126"/>
      <c r="TA28" s="126"/>
      <c r="TB28" s="126"/>
      <c r="TC28" s="126"/>
      <c r="TD28" s="126"/>
      <c r="TE28" s="126"/>
      <c r="TF28" s="126"/>
      <c r="TG28" s="126"/>
      <c r="TH28" s="126"/>
      <c r="TI28" s="126"/>
      <c r="TJ28" s="126"/>
      <c r="TK28" s="126"/>
      <c r="TL28" s="126"/>
      <c r="TM28" s="126"/>
      <c r="TN28" s="126"/>
      <c r="TO28" s="126"/>
      <c r="TP28" s="126"/>
      <c r="TQ28" s="126"/>
      <c r="TR28" s="126"/>
      <c r="TS28" s="126"/>
      <c r="TT28" s="126"/>
      <c r="TU28" s="126"/>
      <c r="TV28" s="126"/>
      <c r="TW28" s="126"/>
      <c r="TX28" s="126"/>
      <c r="TY28" s="126"/>
      <c r="TZ28" s="126"/>
      <c r="UA28" s="126"/>
      <c r="UB28" s="126"/>
      <c r="UC28" s="126"/>
      <c r="UD28" s="126"/>
      <c r="UE28" s="126"/>
      <c r="UF28" s="126"/>
      <c r="UG28" s="126"/>
      <c r="UH28" s="126"/>
      <c r="UI28" s="126"/>
      <c r="UJ28" s="126"/>
      <c r="UK28" s="126"/>
      <c r="UL28" s="126"/>
      <c r="UM28" s="126"/>
      <c r="UN28" s="126"/>
      <c r="UO28" s="126"/>
      <c r="UP28" s="126"/>
      <c r="UQ28" s="126"/>
      <c r="UR28" s="126"/>
      <c r="US28" s="126"/>
      <c r="UT28" s="126"/>
      <c r="UU28" s="126"/>
      <c r="UV28" s="126"/>
      <c r="UW28" s="126"/>
      <c r="UX28" s="126"/>
      <c r="UY28" s="126"/>
      <c r="UZ28" s="126"/>
      <c r="VA28" s="126"/>
      <c r="VB28" s="126"/>
      <c r="VC28" s="126"/>
      <c r="VD28" s="126"/>
      <c r="VE28" s="126"/>
      <c r="VF28" s="126"/>
      <c r="VG28" s="126"/>
      <c r="VH28" s="126"/>
      <c r="VI28" s="126"/>
      <c r="VJ28" s="126"/>
      <c r="VK28" s="126"/>
      <c r="VL28" s="126"/>
      <c r="VM28" s="126"/>
      <c r="VN28" s="126"/>
      <c r="VO28" s="126"/>
      <c r="VP28" s="126"/>
      <c r="VQ28" s="126"/>
      <c r="VR28" s="126"/>
      <c r="VS28" s="126"/>
      <c r="VT28" s="126"/>
      <c r="VU28" s="126"/>
      <c r="VV28" s="126"/>
      <c r="VW28" s="126"/>
      <c r="VX28" s="126"/>
      <c r="VY28" s="126"/>
      <c r="VZ28" s="126"/>
      <c r="WA28" s="126"/>
      <c r="WB28" s="126"/>
      <c r="WC28" s="126"/>
      <c r="WD28" s="126"/>
      <c r="WE28" s="126"/>
      <c r="WF28" s="126"/>
      <c r="WG28" s="126"/>
      <c r="WH28" s="126"/>
      <c r="WI28" s="126"/>
      <c r="WJ28" s="126"/>
      <c r="WK28" s="126"/>
      <c r="WL28" s="126"/>
      <c r="WM28" s="126"/>
      <c r="WN28" s="126"/>
      <c r="WO28" s="126"/>
      <c r="WP28" s="126"/>
      <c r="WQ28" s="126"/>
      <c r="WR28" s="126"/>
      <c r="WS28" s="126"/>
      <c r="WT28" s="126"/>
      <c r="WU28" s="126"/>
      <c r="WV28" s="126"/>
      <c r="WW28" s="126"/>
      <c r="WX28" s="126"/>
      <c r="WY28" s="126"/>
      <c r="WZ28" s="126"/>
      <c r="XA28" s="126"/>
      <c r="XB28" s="126"/>
      <c r="XC28" s="126"/>
      <c r="XD28" s="126"/>
      <c r="XE28" s="126"/>
      <c r="XF28" s="126"/>
      <c r="XG28" s="126"/>
      <c r="XH28" s="126"/>
      <c r="XI28" s="126"/>
      <c r="XJ28" s="126"/>
      <c r="XK28" s="126"/>
      <c r="XL28" s="126"/>
      <c r="XM28" s="126"/>
      <c r="XN28" s="126"/>
      <c r="XO28" s="126"/>
      <c r="XP28" s="126"/>
      <c r="XQ28" s="126"/>
      <c r="XR28" s="126"/>
      <c r="XS28" s="126"/>
      <c r="XT28" s="126"/>
      <c r="XU28" s="126"/>
      <c r="XV28" s="126"/>
      <c r="XW28" s="126"/>
      <c r="XX28" s="126"/>
      <c r="XY28" s="126"/>
      <c r="XZ28" s="126"/>
      <c r="YA28" s="126"/>
      <c r="YB28" s="126"/>
      <c r="YC28" s="126"/>
      <c r="YD28" s="126"/>
      <c r="YE28" s="126"/>
      <c r="YF28" s="126"/>
      <c r="YG28" s="126"/>
      <c r="YH28" s="126"/>
      <c r="YI28" s="126"/>
      <c r="YJ28" s="126"/>
      <c r="YK28" s="126"/>
      <c r="YL28" s="126"/>
      <c r="YM28" s="126"/>
      <c r="YN28" s="126"/>
      <c r="YO28" s="126"/>
      <c r="YP28" s="126"/>
      <c r="YQ28" s="126"/>
      <c r="YR28" s="126"/>
      <c r="YS28" s="126"/>
      <c r="YT28" s="126"/>
      <c r="YU28" s="126"/>
      <c r="YV28" s="126"/>
      <c r="YW28" s="126"/>
      <c r="YX28" s="126"/>
      <c r="YY28" s="126"/>
      <c r="YZ28" s="126"/>
      <c r="ZA28" s="126"/>
      <c r="ZB28" s="126"/>
      <c r="ZC28" s="126"/>
      <c r="ZD28" s="126"/>
      <c r="ZE28" s="126"/>
      <c r="ZF28" s="126"/>
      <c r="ZG28" s="126"/>
      <c r="ZH28" s="126"/>
      <c r="ZI28" s="126"/>
      <c r="ZJ28" s="126"/>
      <c r="ZK28" s="126"/>
      <c r="ZL28" s="126"/>
      <c r="ZM28" s="126"/>
      <c r="ZN28" s="126"/>
      <c r="ZO28" s="126"/>
      <c r="ZP28" s="126"/>
      <c r="ZQ28" s="126"/>
      <c r="ZR28" s="126"/>
      <c r="ZS28" s="126"/>
      <c r="ZT28" s="126"/>
      <c r="ZU28" s="126"/>
      <c r="ZV28" s="126"/>
      <c r="ZW28" s="126"/>
      <c r="ZX28" s="126"/>
      <c r="ZY28" s="126"/>
      <c r="ZZ28" s="126"/>
    </row>
    <row r="29" spans="1:70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26"/>
      <c r="HF29" s="126"/>
      <c r="HG29" s="126"/>
      <c r="HH29" s="126"/>
      <c r="HI29" s="126"/>
      <c r="HJ29" s="126"/>
      <c r="HK29" s="126"/>
      <c r="HL29" s="126"/>
      <c r="HM29" s="126"/>
      <c r="HN29" s="126"/>
      <c r="HO29" s="126"/>
      <c r="HP29" s="126"/>
      <c r="HQ29" s="126"/>
      <c r="HR29" s="126"/>
      <c r="HS29" s="126"/>
      <c r="HT29" s="126"/>
      <c r="HU29" s="126"/>
      <c r="HV29" s="126"/>
      <c r="HW29" s="126"/>
      <c r="HX29" s="126"/>
      <c r="HY29" s="126"/>
      <c r="HZ29" s="126"/>
      <c r="IA29" s="126"/>
      <c r="IB29" s="126"/>
      <c r="IC29" s="126"/>
      <c r="ID29" s="126"/>
      <c r="IE29" s="126"/>
      <c r="IF29" s="126"/>
      <c r="IG29" s="126"/>
      <c r="IH29" s="126"/>
      <c r="II29" s="126"/>
      <c r="IJ29" s="126"/>
      <c r="IK29" s="126"/>
      <c r="IL29" s="126"/>
      <c r="IM29" s="126"/>
      <c r="IN29" s="126"/>
      <c r="IO29" s="126"/>
      <c r="IP29" s="126"/>
      <c r="IQ29" s="126"/>
      <c r="IR29" s="126"/>
      <c r="IS29" s="126"/>
      <c r="IT29" s="126"/>
      <c r="IU29" s="126"/>
      <c r="IV29" s="126"/>
      <c r="IW29" s="126"/>
      <c r="IX29" s="126"/>
      <c r="IY29" s="126"/>
      <c r="IZ29" s="126"/>
      <c r="JA29" s="126"/>
      <c r="JB29" s="126"/>
      <c r="JC29" s="126"/>
      <c r="JD29" s="126"/>
      <c r="JE29" s="126"/>
      <c r="JF29" s="126"/>
      <c r="JG29" s="126"/>
      <c r="JH29" s="126"/>
      <c r="JI29" s="126"/>
      <c r="JJ29" s="126"/>
      <c r="JK29" s="126"/>
      <c r="JL29" s="126"/>
      <c r="JM29" s="126"/>
      <c r="JN29" s="126"/>
      <c r="JO29" s="126"/>
      <c r="JP29" s="126"/>
      <c r="JQ29" s="126"/>
      <c r="JR29" s="126"/>
      <c r="JS29" s="126"/>
      <c r="JT29" s="126"/>
      <c r="JU29" s="126"/>
      <c r="JV29" s="126"/>
      <c r="JW29" s="126"/>
      <c r="JX29" s="126"/>
      <c r="JY29" s="126"/>
      <c r="JZ29" s="126"/>
      <c r="KA29" s="126"/>
      <c r="KB29" s="126"/>
      <c r="KC29" s="126"/>
      <c r="KD29" s="126"/>
      <c r="KE29" s="126"/>
      <c r="KF29" s="126"/>
      <c r="KG29" s="126"/>
      <c r="KH29" s="126"/>
      <c r="KI29" s="126"/>
      <c r="KJ29" s="126"/>
      <c r="KK29" s="126"/>
      <c r="KL29" s="126"/>
      <c r="KM29" s="126"/>
      <c r="KN29" s="126"/>
      <c r="KO29" s="126"/>
      <c r="KP29" s="126"/>
      <c r="KQ29" s="126"/>
      <c r="KR29" s="126"/>
      <c r="KS29" s="126"/>
      <c r="KT29" s="126"/>
      <c r="KU29" s="126"/>
      <c r="KV29" s="126"/>
      <c r="KW29" s="126"/>
      <c r="KX29" s="126"/>
      <c r="KY29" s="126"/>
      <c r="KZ29" s="126"/>
      <c r="LA29" s="126"/>
      <c r="LB29" s="126"/>
      <c r="LC29" s="126"/>
      <c r="LD29" s="126"/>
      <c r="LE29" s="126"/>
      <c r="LF29" s="126"/>
      <c r="LG29" s="126"/>
      <c r="LH29" s="126"/>
      <c r="LI29" s="126"/>
      <c r="LJ29" s="126"/>
      <c r="LK29" s="126"/>
      <c r="LL29" s="126"/>
      <c r="LM29" s="126"/>
      <c r="LN29" s="126"/>
      <c r="LO29" s="126"/>
      <c r="LP29" s="126"/>
      <c r="LQ29" s="126"/>
      <c r="LR29" s="126"/>
      <c r="LS29" s="126"/>
      <c r="LT29" s="126"/>
      <c r="LU29" s="126"/>
      <c r="LV29" s="126"/>
      <c r="LW29" s="126"/>
      <c r="LX29" s="126"/>
      <c r="LY29" s="126"/>
      <c r="LZ29" s="126"/>
      <c r="MA29" s="126"/>
      <c r="MB29" s="126"/>
      <c r="MC29" s="126"/>
      <c r="MD29" s="126"/>
      <c r="ME29" s="126"/>
      <c r="MF29" s="126"/>
      <c r="MG29" s="126"/>
      <c r="MH29" s="126"/>
      <c r="MI29" s="126"/>
      <c r="MJ29" s="126"/>
      <c r="MK29" s="126"/>
      <c r="ML29" s="126"/>
      <c r="MM29" s="126"/>
      <c r="MN29" s="126"/>
      <c r="MO29" s="126"/>
      <c r="MP29" s="126"/>
      <c r="MQ29" s="126"/>
      <c r="MR29" s="126"/>
      <c r="MS29" s="126"/>
      <c r="MT29" s="126"/>
      <c r="MU29" s="126"/>
      <c r="MV29" s="126"/>
      <c r="MW29" s="126"/>
      <c r="MX29" s="126"/>
      <c r="MY29" s="126"/>
      <c r="MZ29" s="126"/>
      <c r="NA29" s="126"/>
      <c r="NB29" s="126"/>
      <c r="NC29" s="126"/>
      <c r="ND29" s="126"/>
      <c r="NE29" s="126"/>
      <c r="NF29" s="126"/>
      <c r="NG29" s="126"/>
      <c r="NH29" s="126"/>
      <c r="NI29" s="126"/>
      <c r="NJ29" s="126"/>
      <c r="NK29" s="126"/>
      <c r="NL29" s="126"/>
      <c r="NM29" s="126"/>
      <c r="NN29" s="126"/>
      <c r="NO29" s="126"/>
      <c r="NP29" s="126"/>
      <c r="NQ29" s="126"/>
      <c r="NR29" s="126"/>
      <c r="NS29" s="126"/>
      <c r="NT29" s="126"/>
      <c r="NU29" s="126"/>
      <c r="NV29" s="126"/>
      <c r="NW29" s="126"/>
      <c r="NX29" s="126"/>
      <c r="NY29" s="126"/>
      <c r="NZ29" s="126"/>
      <c r="OA29" s="126"/>
      <c r="OB29" s="126"/>
      <c r="OC29" s="126"/>
      <c r="OD29" s="126"/>
      <c r="OE29" s="126"/>
      <c r="OF29" s="126"/>
      <c r="OG29" s="126"/>
      <c r="OH29" s="126"/>
      <c r="OI29" s="126"/>
      <c r="OJ29" s="126"/>
      <c r="OK29" s="126"/>
      <c r="OL29" s="126"/>
      <c r="OM29" s="126"/>
      <c r="ON29" s="126"/>
      <c r="OO29" s="126"/>
      <c r="OP29" s="126"/>
      <c r="OQ29" s="126"/>
      <c r="OR29" s="126"/>
      <c r="OS29" s="126"/>
      <c r="OT29" s="126"/>
      <c r="OU29" s="126"/>
      <c r="OV29" s="126"/>
      <c r="OW29" s="126"/>
      <c r="OX29" s="126"/>
      <c r="OY29" s="126"/>
      <c r="OZ29" s="126"/>
      <c r="PA29" s="126"/>
      <c r="PB29" s="126"/>
      <c r="PC29" s="126"/>
      <c r="PD29" s="126"/>
      <c r="PE29" s="126"/>
      <c r="PF29" s="126"/>
      <c r="PG29" s="126"/>
      <c r="PH29" s="126"/>
      <c r="PI29" s="126"/>
      <c r="PJ29" s="126"/>
      <c r="PK29" s="126"/>
      <c r="PL29" s="126"/>
      <c r="PM29" s="126"/>
      <c r="PN29" s="126"/>
      <c r="PO29" s="126"/>
      <c r="PP29" s="126"/>
      <c r="PQ29" s="126"/>
      <c r="PR29" s="126"/>
      <c r="PS29" s="126"/>
      <c r="PT29" s="126"/>
      <c r="PU29" s="126"/>
      <c r="PV29" s="126"/>
      <c r="PW29" s="126"/>
      <c r="PX29" s="126"/>
      <c r="PY29" s="126"/>
      <c r="PZ29" s="126"/>
      <c r="QA29" s="126"/>
      <c r="QB29" s="126"/>
      <c r="QC29" s="126"/>
      <c r="QD29" s="126"/>
      <c r="QE29" s="126"/>
      <c r="QF29" s="126"/>
      <c r="QG29" s="126"/>
      <c r="QH29" s="126"/>
      <c r="QI29" s="126"/>
      <c r="QJ29" s="126"/>
      <c r="QK29" s="126"/>
      <c r="QL29" s="126"/>
      <c r="QM29" s="126"/>
      <c r="QN29" s="126"/>
      <c r="QO29" s="126"/>
      <c r="QP29" s="126"/>
      <c r="QQ29" s="126"/>
      <c r="QR29" s="126"/>
      <c r="QS29" s="126"/>
      <c r="QT29" s="126"/>
      <c r="QU29" s="126"/>
      <c r="QV29" s="126"/>
      <c r="QW29" s="126"/>
      <c r="QX29" s="126"/>
      <c r="QY29" s="126"/>
      <c r="QZ29" s="126"/>
      <c r="RA29" s="126"/>
      <c r="RB29" s="126"/>
      <c r="RC29" s="126"/>
      <c r="RD29" s="126"/>
      <c r="RE29" s="126"/>
      <c r="RF29" s="126"/>
      <c r="RG29" s="126"/>
      <c r="RH29" s="126"/>
      <c r="RI29" s="126"/>
      <c r="RJ29" s="126"/>
      <c r="RK29" s="126"/>
      <c r="RL29" s="126"/>
      <c r="RM29" s="126"/>
      <c r="RN29" s="126"/>
      <c r="RO29" s="126"/>
      <c r="RP29" s="126"/>
      <c r="RQ29" s="126"/>
      <c r="RR29" s="126"/>
      <c r="RS29" s="126"/>
      <c r="RT29" s="126"/>
      <c r="RU29" s="126"/>
      <c r="RV29" s="126"/>
      <c r="RW29" s="126"/>
      <c r="RX29" s="126"/>
      <c r="RY29" s="126"/>
      <c r="RZ29" s="126"/>
      <c r="SA29" s="126"/>
      <c r="SB29" s="126"/>
      <c r="SC29" s="126"/>
      <c r="SD29" s="126"/>
      <c r="SE29" s="126"/>
      <c r="SF29" s="126"/>
      <c r="SG29" s="126"/>
      <c r="SH29" s="126"/>
      <c r="SI29" s="126"/>
      <c r="SJ29" s="126"/>
      <c r="SK29" s="126"/>
      <c r="SL29" s="126"/>
      <c r="SM29" s="126"/>
      <c r="SN29" s="126"/>
      <c r="SO29" s="126"/>
      <c r="SP29" s="126"/>
      <c r="SQ29" s="126"/>
      <c r="SR29" s="126"/>
      <c r="SS29" s="126"/>
      <c r="ST29" s="126"/>
      <c r="SU29" s="126"/>
      <c r="SV29" s="126"/>
      <c r="SW29" s="126"/>
      <c r="SX29" s="126"/>
      <c r="SY29" s="126"/>
      <c r="SZ29" s="126"/>
      <c r="TA29" s="126"/>
      <c r="TB29" s="126"/>
      <c r="TC29" s="126"/>
      <c r="TD29" s="126"/>
      <c r="TE29" s="126"/>
      <c r="TF29" s="126"/>
      <c r="TG29" s="126"/>
      <c r="TH29" s="126"/>
      <c r="TI29" s="126"/>
      <c r="TJ29" s="126"/>
      <c r="TK29" s="126"/>
      <c r="TL29" s="126"/>
      <c r="TM29" s="126"/>
      <c r="TN29" s="126"/>
      <c r="TO29" s="126"/>
      <c r="TP29" s="126"/>
      <c r="TQ29" s="126"/>
      <c r="TR29" s="126"/>
      <c r="TS29" s="126"/>
      <c r="TT29" s="126"/>
      <c r="TU29" s="126"/>
      <c r="TV29" s="126"/>
      <c r="TW29" s="126"/>
      <c r="TX29" s="126"/>
      <c r="TY29" s="126"/>
      <c r="TZ29" s="126"/>
      <c r="UA29" s="126"/>
      <c r="UB29" s="126"/>
      <c r="UC29" s="126"/>
      <c r="UD29" s="126"/>
      <c r="UE29" s="126"/>
      <c r="UF29" s="126"/>
      <c r="UG29" s="126"/>
      <c r="UH29" s="126"/>
      <c r="UI29" s="126"/>
      <c r="UJ29" s="126"/>
      <c r="UK29" s="126"/>
      <c r="UL29" s="126"/>
      <c r="UM29" s="126"/>
      <c r="UN29" s="126"/>
      <c r="UO29" s="126"/>
      <c r="UP29" s="126"/>
      <c r="UQ29" s="126"/>
      <c r="UR29" s="126"/>
      <c r="US29" s="126"/>
      <c r="UT29" s="126"/>
      <c r="UU29" s="126"/>
      <c r="UV29" s="126"/>
      <c r="UW29" s="126"/>
      <c r="UX29" s="126"/>
      <c r="UY29" s="126"/>
      <c r="UZ29" s="126"/>
      <c r="VA29" s="126"/>
      <c r="VB29" s="126"/>
      <c r="VC29" s="126"/>
      <c r="VD29" s="126"/>
      <c r="VE29" s="126"/>
      <c r="VF29" s="126"/>
      <c r="VG29" s="126"/>
      <c r="VH29" s="126"/>
      <c r="VI29" s="126"/>
      <c r="VJ29" s="126"/>
      <c r="VK29" s="126"/>
      <c r="VL29" s="126"/>
      <c r="VM29" s="126"/>
      <c r="VN29" s="126"/>
      <c r="VO29" s="126"/>
      <c r="VP29" s="126"/>
      <c r="VQ29" s="126"/>
      <c r="VR29" s="126"/>
      <c r="VS29" s="126"/>
      <c r="VT29" s="126"/>
      <c r="VU29" s="126"/>
      <c r="VV29" s="126"/>
      <c r="VW29" s="126"/>
      <c r="VX29" s="126"/>
      <c r="VY29" s="126"/>
      <c r="VZ29" s="126"/>
      <c r="WA29" s="126"/>
      <c r="WB29" s="126"/>
      <c r="WC29" s="126"/>
      <c r="WD29" s="126"/>
      <c r="WE29" s="126"/>
      <c r="WF29" s="126"/>
      <c r="WG29" s="126"/>
      <c r="WH29" s="126"/>
      <c r="WI29" s="126"/>
      <c r="WJ29" s="126"/>
      <c r="WK29" s="126"/>
      <c r="WL29" s="126"/>
      <c r="WM29" s="126"/>
      <c r="WN29" s="126"/>
      <c r="WO29" s="126"/>
      <c r="WP29" s="126"/>
      <c r="WQ29" s="126"/>
      <c r="WR29" s="126"/>
      <c r="WS29" s="126"/>
      <c r="WT29" s="126"/>
      <c r="WU29" s="126"/>
      <c r="WV29" s="126"/>
      <c r="WW29" s="126"/>
      <c r="WX29" s="126"/>
      <c r="WY29" s="126"/>
      <c r="WZ29" s="126"/>
      <c r="XA29" s="126"/>
      <c r="XB29" s="126"/>
      <c r="XC29" s="126"/>
      <c r="XD29" s="126"/>
      <c r="XE29" s="126"/>
      <c r="XF29" s="126"/>
      <c r="XG29" s="126"/>
      <c r="XH29" s="126"/>
      <c r="XI29" s="126"/>
      <c r="XJ29" s="126"/>
      <c r="XK29" s="126"/>
      <c r="XL29" s="126"/>
      <c r="XM29" s="126"/>
      <c r="XN29" s="126"/>
      <c r="XO29" s="126"/>
      <c r="XP29" s="126"/>
      <c r="XQ29" s="126"/>
      <c r="XR29" s="126"/>
      <c r="XS29" s="126"/>
      <c r="XT29" s="126"/>
      <c r="XU29" s="126"/>
      <c r="XV29" s="126"/>
      <c r="XW29" s="126"/>
      <c r="XX29" s="126"/>
      <c r="XY29" s="126"/>
      <c r="XZ29" s="126"/>
      <c r="YA29" s="126"/>
      <c r="YB29" s="126"/>
      <c r="YC29" s="126"/>
      <c r="YD29" s="126"/>
      <c r="YE29" s="126"/>
      <c r="YF29" s="126"/>
      <c r="YG29" s="126"/>
      <c r="YH29" s="126"/>
      <c r="YI29" s="126"/>
      <c r="YJ29" s="126"/>
      <c r="YK29" s="126"/>
      <c r="YL29" s="126"/>
      <c r="YM29" s="126"/>
      <c r="YN29" s="126"/>
      <c r="YO29" s="126"/>
      <c r="YP29" s="126"/>
      <c r="YQ29" s="126"/>
      <c r="YR29" s="126"/>
      <c r="YS29" s="126"/>
      <c r="YT29" s="126"/>
      <c r="YU29" s="126"/>
      <c r="YV29" s="126"/>
      <c r="YW29" s="126"/>
      <c r="YX29" s="126"/>
      <c r="YY29" s="126"/>
      <c r="YZ29" s="126"/>
      <c r="ZA29" s="126"/>
      <c r="ZB29" s="126"/>
      <c r="ZC29" s="126"/>
      <c r="ZD29" s="126"/>
      <c r="ZE29" s="126"/>
      <c r="ZF29" s="126"/>
      <c r="ZG29" s="126"/>
      <c r="ZH29" s="126"/>
      <c r="ZI29" s="126"/>
      <c r="ZJ29" s="126"/>
      <c r="ZK29" s="126"/>
      <c r="ZL29" s="126"/>
      <c r="ZM29" s="126"/>
      <c r="ZN29" s="126"/>
      <c r="ZO29" s="126"/>
      <c r="ZP29" s="126"/>
      <c r="ZQ29" s="126"/>
      <c r="ZR29" s="126"/>
      <c r="ZS29" s="126"/>
      <c r="ZT29" s="126"/>
      <c r="ZU29" s="126"/>
      <c r="ZV29" s="126"/>
      <c r="ZW29" s="126"/>
      <c r="ZX29" s="126"/>
      <c r="ZY29" s="126"/>
      <c r="ZZ29" s="126"/>
    </row>
    <row r="30" spans="1:70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6"/>
      <c r="ES30" s="126"/>
      <c r="ET30" s="126"/>
      <c r="EU30" s="126"/>
      <c r="EV30" s="126"/>
      <c r="EW30" s="126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/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/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6"/>
      <c r="HM30" s="126"/>
      <c r="HN30" s="126"/>
      <c r="HO30" s="126"/>
      <c r="HP30" s="126"/>
      <c r="HQ30" s="126"/>
      <c r="HR30" s="126"/>
      <c r="HS30" s="126"/>
      <c r="HT30" s="126"/>
      <c r="HU30" s="126"/>
      <c r="HV30" s="126"/>
      <c r="HW30" s="126"/>
      <c r="HX30" s="126"/>
      <c r="HY30" s="126"/>
      <c r="HZ30" s="126"/>
      <c r="IA30" s="126"/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/>
      <c r="IR30" s="126"/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6"/>
      <c r="KG30" s="126"/>
      <c r="KH30" s="126"/>
      <c r="KI30" s="126"/>
      <c r="KJ30" s="126"/>
      <c r="KK30" s="126"/>
      <c r="KL30" s="126"/>
      <c r="KM30" s="126"/>
      <c r="KN30" s="126"/>
      <c r="KO30" s="126"/>
      <c r="KP30" s="126"/>
      <c r="KQ30" s="126"/>
      <c r="KR30" s="126"/>
      <c r="KS30" s="126"/>
      <c r="KT30" s="126"/>
      <c r="KU30" s="126"/>
      <c r="KV30" s="126"/>
      <c r="KW30" s="126"/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26"/>
      <c r="LL30" s="126"/>
      <c r="LM30" s="126"/>
      <c r="LN30" s="126"/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6"/>
      <c r="NA30" s="126"/>
      <c r="NB30" s="126"/>
      <c r="NC30" s="126"/>
      <c r="ND30" s="126"/>
      <c r="NE30" s="126"/>
      <c r="NF30" s="126"/>
      <c r="NG30" s="126"/>
      <c r="NH30" s="126"/>
      <c r="NI30" s="126"/>
      <c r="NJ30" s="126"/>
      <c r="NK30" s="126"/>
      <c r="NL30" s="126"/>
      <c r="NM30" s="126"/>
      <c r="NN30" s="126"/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26"/>
      <c r="OF30" s="126"/>
      <c r="OG30" s="126"/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6"/>
      <c r="PU30" s="126"/>
      <c r="PV30" s="126"/>
      <c r="PW30" s="126"/>
      <c r="PX30" s="126"/>
      <c r="PY30" s="126"/>
      <c r="PZ30" s="126"/>
      <c r="QA30" s="126"/>
      <c r="QB30" s="126"/>
      <c r="QC30" s="126"/>
      <c r="QD30" s="126"/>
      <c r="QE30" s="126"/>
      <c r="QF30" s="126"/>
      <c r="QG30" s="126"/>
      <c r="QH30" s="126"/>
      <c r="QI30" s="126"/>
      <c r="QJ30" s="126"/>
      <c r="QK30" s="126"/>
      <c r="QL30" s="126"/>
      <c r="QM30" s="126"/>
      <c r="QN30" s="126"/>
      <c r="QO30" s="126"/>
      <c r="QP30" s="126"/>
      <c r="QQ30" s="126"/>
      <c r="QR30" s="126"/>
      <c r="QS30" s="126"/>
      <c r="QT30" s="126"/>
      <c r="QU30" s="126"/>
      <c r="QV30" s="126"/>
      <c r="QW30" s="126"/>
      <c r="QX30" s="126"/>
      <c r="QY30" s="126"/>
      <c r="QZ30" s="126"/>
      <c r="RA30" s="126"/>
      <c r="RB30" s="126"/>
      <c r="RC30" s="126"/>
      <c r="RD30" s="126"/>
      <c r="RE30" s="126"/>
      <c r="RF30" s="126"/>
      <c r="RG30" s="126"/>
      <c r="RH30" s="126"/>
      <c r="RI30" s="126"/>
      <c r="RJ30" s="126"/>
      <c r="RK30" s="126"/>
      <c r="RL30" s="126"/>
      <c r="RM30" s="126"/>
      <c r="RN30" s="126"/>
      <c r="RO30" s="126"/>
      <c r="RP30" s="126"/>
      <c r="RQ30" s="126"/>
      <c r="RR30" s="126"/>
      <c r="RS30" s="126"/>
      <c r="RT30" s="126"/>
      <c r="RU30" s="126"/>
      <c r="RV30" s="126"/>
      <c r="RW30" s="126"/>
      <c r="RX30" s="126"/>
      <c r="RY30" s="126"/>
      <c r="RZ30" s="126"/>
      <c r="SA30" s="126"/>
      <c r="SB30" s="126"/>
      <c r="SC30" s="126"/>
      <c r="SD30" s="126"/>
      <c r="SE30" s="126"/>
      <c r="SF30" s="126"/>
      <c r="SG30" s="126"/>
      <c r="SH30" s="126"/>
      <c r="SI30" s="126"/>
      <c r="SJ30" s="126"/>
      <c r="SK30" s="126"/>
      <c r="SL30" s="126"/>
      <c r="SM30" s="126"/>
      <c r="SN30" s="126"/>
      <c r="SO30" s="126"/>
      <c r="SP30" s="126"/>
      <c r="SQ30" s="126"/>
      <c r="SR30" s="126"/>
      <c r="SS30" s="126"/>
      <c r="ST30" s="126"/>
      <c r="SU30" s="126"/>
      <c r="SV30" s="126"/>
      <c r="SW30" s="126"/>
      <c r="SX30" s="126"/>
      <c r="SY30" s="126"/>
      <c r="SZ30" s="126"/>
      <c r="TA30" s="126"/>
      <c r="TB30" s="126"/>
      <c r="TC30" s="126"/>
      <c r="TD30" s="126"/>
      <c r="TE30" s="126"/>
      <c r="TF30" s="126"/>
      <c r="TG30" s="126"/>
      <c r="TH30" s="126"/>
      <c r="TI30" s="126"/>
      <c r="TJ30" s="126"/>
      <c r="TK30" s="126"/>
      <c r="TL30" s="126"/>
      <c r="TM30" s="126"/>
      <c r="TN30" s="126"/>
      <c r="TO30" s="126"/>
      <c r="TP30" s="126"/>
      <c r="TQ30" s="126"/>
      <c r="TR30" s="126"/>
      <c r="TS30" s="126"/>
      <c r="TT30" s="126"/>
      <c r="TU30" s="126"/>
      <c r="TV30" s="126"/>
      <c r="TW30" s="126"/>
      <c r="TX30" s="126"/>
      <c r="TY30" s="126"/>
      <c r="TZ30" s="126"/>
      <c r="UA30" s="126"/>
      <c r="UB30" s="126"/>
      <c r="UC30" s="126"/>
      <c r="UD30" s="126"/>
      <c r="UE30" s="126"/>
      <c r="UF30" s="126"/>
      <c r="UG30" s="126"/>
      <c r="UH30" s="126"/>
      <c r="UI30" s="126"/>
      <c r="UJ30" s="126"/>
      <c r="UK30" s="126"/>
      <c r="UL30" s="126"/>
      <c r="UM30" s="126"/>
      <c r="UN30" s="126"/>
      <c r="UO30" s="126"/>
      <c r="UP30" s="126"/>
      <c r="UQ30" s="126"/>
      <c r="UR30" s="126"/>
      <c r="US30" s="126"/>
      <c r="UT30" s="126"/>
      <c r="UU30" s="126"/>
      <c r="UV30" s="126"/>
      <c r="UW30" s="126"/>
      <c r="UX30" s="126"/>
      <c r="UY30" s="126"/>
      <c r="UZ30" s="126"/>
      <c r="VA30" s="126"/>
      <c r="VB30" s="126"/>
      <c r="VC30" s="126"/>
      <c r="VD30" s="126"/>
      <c r="VE30" s="126"/>
      <c r="VF30" s="126"/>
      <c r="VG30" s="126"/>
      <c r="VH30" s="126"/>
      <c r="VI30" s="126"/>
      <c r="VJ30" s="126"/>
      <c r="VK30" s="126"/>
      <c r="VL30" s="126"/>
      <c r="VM30" s="126"/>
      <c r="VN30" s="126"/>
      <c r="VO30" s="126"/>
      <c r="VP30" s="126"/>
      <c r="VQ30" s="126"/>
      <c r="VR30" s="126"/>
      <c r="VS30" s="126"/>
      <c r="VT30" s="126"/>
      <c r="VU30" s="126"/>
      <c r="VV30" s="126"/>
      <c r="VW30" s="126"/>
      <c r="VX30" s="126"/>
      <c r="VY30" s="126"/>
      <c r="VZ30" s="126"/>
      <c r="WA30" s="126"/>
      <c r="WB30" s="126"/>
      <c r="WC30" s="126"/>
      <c r="WD30" s="126"/>
      <c r="WE30" s="126"/>
      <c r="WF30" s="126"/>
      <c r="WG30" s="126"/>
      <c r="WH30" s="126"/>
      <c r="WI30" s="126"/>
      <c r="WJ30" s="126"/>
      <c r="WK30" s="126"/>
      <c r="WL30" s="126"/>
      <c r="WM30" s="126"/>
      <c r="WN30" s="126"/>
      <c r="WO30" s="126"/>
      <c r="WP30" s="126"/>
      <c r="WQ30" s="126"/>
      <c r="WR30" s="126"/>
      <c r="WS30" s="126"/>
      <c r="WT30" s="126"/>
      <c r="WU30" s="126"/>
      <c r="WV30" s="126"/>
      <c r="WW30" s="126"/>
      <c r="WX30" s="126"/>
      <c r="WY30" s="126"/>
      <c r="WZ30" s="126"/>
      <c r="XA30" s="126"/>
      <c r="XB30" s="126"/>
      <c r="XC30" s="126"/>
      <c r="XD30" s="126"/>
      <c r="XE30" s="126"/>
      <c r="XF30" s="126"/>
      <c r="XG30" s="126"/>
      <c r="XH30" s="126"/>
      <c r="XI30" s="126"/>
      <c r="XJ30" s="126"/>
      <c r="XK30" s="126"/>
      <c r="XL30" s="126"/>
      <c r="XM30" s="126"/>
      <c r="XN30" s="126"/>
      <c r="XO30" s="126"/>
      <c r="XP30" s="126"/>
      <c r="XQ30" s="126"/>
      <c r="XR30" s="126"/>
      <c r="XS30" s="126"/>
      <c r="XT30" s="126"/>
      <c r="XU30" s="126"/>
      <c r="XV30" s="126"/>
      <c r="XW30" s="126"/>
      <c r="XX30" s="126"/>
      <c r="XY30" s="126"/>
      <c r="XZ30" s="126"/>
      <c r="YA30" s="126"/>
      <c r="YB30" s="126"/>
      <c r="YC30" s="126"/>
      <c r="YD30" s="126"/>
      <c r="YE30" s="126"/>
      <c r="YF30" s="126"/>
      <c r="YG30" s="126"/>
      <c r="YH30" s="126"/>
      <c r="YI30" s="126"/>
      <c r="YJ30" s="126"/>
      <c r="YK30" s="126"/>
      <c r="YL30" s="126"/>
      <c r="YM30" s="126"/>
      <c r="YN30" s="126"/>
      <c r="YO30" s="126"/>
      <c r="YP30" s="126"/>
      <c r="YQ30" s="126"/>
      <c r="YR30" s="126"/>
      <c r="YS30" s="126"/>
      <c r="YT30" s="126"/>
      <c r="YU30" s="126"/>
      <c r="YV30" s="126"/>
      <c r="YW30" s="126"/>
      <c r="YX30" s="126"/>
      <c r="YY30" s="126"/>
      <c r="YZ30" s="126"/>
      <c r="ZA30" s="126"/>
      <c r="ZB30" s="126"/>
      <c r="ZC30" s="126"/>
      <c r="ZD30" s="126"/>
      <c r="ZE30" s="126"/>
      <c r="ZF30" s="126"/>
      <c r="ZG30" s="126"/>
      <c r="ZH30" s="126"/>
      <c r="ZI30" s="126"/>
      <c r="ZJ30" s="126"/>
      <c r="ZK30" s="126"/>
      <c r="ZL30" s="126"/>
      <c r="ZM30" s="126"/>
      <c r="ZN30" s="126"/>
      <c r="ZO30" s="126"/>
      <c r="ZP30" s="126"/>
      <c r="ZQ30" s="126"/>
      <c r="ZR30" s="126"/>
      <c r="ZS30" s="126"/>
      <c r="ZT30" s="126"/>
      <c r="ZU30" s="126"/>
      <c r="ZV30" s="126"/>
      <c r="ZW30" s="126"/>
      <c r="ZX30" s="126"/>
      <c r="ZY30" s="126"/>
      <c r="ZZ30" s="126"/>
    </row>
    <row r="31" spans="1:70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6"/>
      <c r="KG31" s="126"/>
      <c r="KH31" s="126"/>
      <c r="KI31" s="126"/>
      <c r="KJ31" s="126"/>
      <c r="KK31" s="126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6"/>
      <c r="NA31" s="126"/>
      <c r="NB31" s="126"/>
      <c r="NC31" s="126"/>
      <c r="ND31" s="126"/>
      <c r="NE31" s="126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6"/>
      <c r="PU31" s="126"/>
      <c r="PV31" s="126"/>
      <c r="PW31" s="126"/>
      <c r="PX31" s="126"/>
      <c r="PY31" s="126"/>
      <c r="PZ31" s="126"/>
      <c r="QA31" s="126"/>
      <c r="QB31" s="126"/>
      <c r="QC31" s="126"/>
      <c r="QD31" s="126"/>
      <c r="QE31" s="126"/>
      <c r="QF31" s="126"/>
      <c r="QG31" s="126"/>
      <c r="QH31" s="126"/>
      <c r="QI31" s="126"/>
      <c r="QJ31" s="126"/>
      <c r="QK31" s="126"/>
      <c r="QL31" s="126"/>
      <c r="QM31" s="126"/>
      <c r="QN31" s="126"/>
      <c r="QO31" s="126"/>
      <c r="QP31" s="126"/>
      <c r="QQ31" s="126"/>
      <c r="QR31" s="126"/>
      <c r="QS31" s="126"/>
      <c r="QT31" s="126"/>
      <c r="QU31" s="126"/>
      <c r="QV31" s="126"/>
      <c r="QW31" s="126"/>
      <c r="QX31" s="126"/>
      <c r="QY31" s="126"/>
      <c r="QZ31" s="126"/>
      <c r="RA31" s="126"/>
      <c r="RB31" s="126"/>
      <c r="RC31" s="126"/>
      <c r="RD31" s="126"/>
      <c r="RE31" s="126"/>
      <c r="RF31" s="126"/>
      <c r="RG31" s="126"/>
      <c r="RH31" s="126"/>
      <c r="RI31" s="126"/>
      <c r="RJ31" s="126"/>
      <c r="RK31" s="126"/>
      <c r="RL31" s="126"/>
      <c r="RM31" s="126"/>
      <c r="RN31" s="126"/>
      <c r="RO31" s="126"/>
      <c r="RP31" s="126"/>
      <c r="RQ31" s="126"/>
      <c r="RR31" s="126"/>
      <c r="RS31" s="126"/>
      <c r="RT31" s="126"/>
      <c r="RU31" s="126"/>
      <c r="RV31" s="126"/>
      <c r="RW31" s="126"/>
      <c r="RX31" s="126"/>
      <c r="RY31" s="126"/>
      <c r="RZ31" s="126"/>
      <c r="SA31" s="126"/>
      <c r="SB31" s="126"/>
      <c r="SC31" s="126"/>
      <c r="SD31" s="126"/>
      <c r="SE31" s="126"/>
      <c r="SF31" s="126"/>
      <c r="SG31" s="126"/>
      <c r="SH31" s="126"/>
      <c r="SI31" s="126"/>
      <c r="SJ31" s="126"/>
      <c r="SK31" s="126"/>
      <c r="SL31" s="126"/>
      <c r="SM31" s="126"/>
      <c r="SN31" s="126"/>
      <c r="SO31" s="126"/>
      <c r="SP31" s="126"/>
      <c r="SQ31" s="126"/>
      <c r="SR31" s="126"/>
      <c r="SS31" s="126"/>
      <c r="ST31" s="126"/>
      <c r="SU31" s="126"/>
      <c r="SV31" s="126"/>
      <c r="SW31" s="126"/>
      <c r="SX31" s="126"/>
      <c r="SY31" s="126"/>
      <c r="SZ31" s="126"/>
      <c r="TA31" s="126"/>
      <c r="TB31" s="126"/>
      <c r="TC31" s="126"/>
      <c r="TD31" s="126"/>
      <c r="TE31" s="126"/>
      <c r="TF31" s="126"/>
      <c r="TG31" s="126"/>
      <c r="TH31" s="126"/>
      <c r="TI31" s="126"/>
      <c r="TJ31" s="126"/>
      <c r="TK31" s="126"/>
      <c r="TL31" s="126"/>
      <c r="TM31" s="126"/>
      <c r="TN31" s="126"/>
      <c r="TO31" s="126"/>
      <c r="TP31" s="126"/>
      <c r="TQ31" s="126"/>
      <c r="TR31" s="126"/>
      <c r="TS31" s="126"/>
      <c r="TT31" s="126"/>
      <c r="TU31" s="126"/>
      <c r="TV31" s="126"/>
      <c r="TW31" s="126"/>
      <c r="TX31" s="126"/>
      <c r="TY31" s="126"/>
      <c r="TZ31" s="126"/>
      <c r="UA31" s="126"/>
      <c r="UB31" s="126"/>
      <c r="UC31" s="126"/>
      <c r="UD31" s="126"/>
      <c r="UE31" s="126"/>
      <c r="UF31" s="126"/>
      <c r="UG31" s="126"/>
      <c r="UH31" s="126"/>
      <c r="UI31" s="126"/>
      <c r="UJ31" s="126"/>
      <c r="UK31" s="126"/>
      <c r="UL31" s="126"/>
      <c r="UM31" s="126"/>
      <c r="UN31" s="126"/>
      <c r="UO31" s="126"/>
      <c r="UP31" s="126"/>
      <c r="UQ31" s="126"/>
      <c r="UR31" s="126"/>
      <c r="US31" s="126"/>
      <c r="UT31" s="126"/>
      <c r="UU31" s="126"/>
      <c r="UV31" s="126"/>
      <c r="UW31" s="126"/>
      <c r="UX31" s="126"/>
      <c r="UY31" s="126"/>
      <c r="UZ31" s="126"/>
      <c r="VA31" s="126"/>
      <c r="VB31" s="126"/>
      <c r="VC31" s="126"/>
      <c r="VD31" s="126"/>
      <c r="VE31" s="126"/>
      <c r="VF31" s="126"/>
      <c r="VG31" s="126"/>
      <c r="VH31" s="126"/>
      <c r="VI31" s="126"/>
      <c r="VJ31" s="126"/>
      <c r="VK31" s="126"/>
      <c r="VL31" s="126"/>
      <c r="VM31" s="126"/>
      <c r="VN31" s="126"/>
      <c r="VO31" s="126"/>
      <c r="VP31" s="126"/>
      <c r="VQ31" s="126"/>
      <c r="VR31" s="126"/>
      <c r="VS31" s="126"/>
      <c r="VT31" s="126"/>
      <c r="VU31" s="126"/>
      <c r="VV31" s="126"/>
      <c r="VW31" s="126"/>
      <c r="VX31" s="126"/>
      <c r="VY31" s="126"/>
      <c r="VZ31" s="126"/>
      <c r="WA31" s="126"/>
      <c r="WB31" s="126"/>
      <c r="WC31" s="126"/>
      <c r="WD31" s="126"/>
      <c r="WE31" s="126"/>
      <c r="WF31" s="126"/>
      <c r="WG31" s="126"/>
      <c r="WH31" s="126"/>
      <c r="WI31" s="126"/>
      <c r="WJ31" s="126"/>
      <c r="WK31" s="126"/>
      <c r="WL31" s="126"/>
      <c r="WM31" s="126"/>
      <c r="WN31" s="126"/>
      <c r="WO31" s="126"/>
      <c r="WP31" s="126"/>
      <c r="WQ31" s="126"/>
      <c r="WR31" s="126"/>
      <c r="WS31" s="126"/>
      <c r="WT31" s="126"/>
      <c r="WU31" s="126"/>
      <c r="WV31" s="126"/>
      <c r="WW31" s="126"/>
      <c r="WX31" s="126"/>
      <c r="WY31" s="126"/>
      <c r="WZ31" s="126"/>
      <c r="XA31" s="126"/>
      <c r="XB31" s="126"/>
      <c r="XC31" s="126"/>
      <c r="XD31" s="126"/>
      <c r="XE31" s="126"/>
      <c r="XF31" s="126"/>
      <c r="XG31" s="126"/>
      <c r="XH31" s="126"/>
      <c r="XI31" s="126"/>
      <c r="XJ31" s="126"/>
      <c r="XK31" s="126"/>
      <c r="XL31" s="126"/>
      <c r="XM31" s="126"/>
      <c r="XN31" s="126"/>
      <c r="XO31" s="126"/>
      <c r="XP31" s="126"/>
      <c r="XQ31" s="126"/>
      <c r="XR31" s="126"/>
      <c r="XS31" s="126"/>
      <c r="XT31" s="126"/>
      <c r="XU31" s="126"/>
      <c r="XV31" s="126"/>
      <c r="XW31" s="126"/>
      <c r="XX31" s="126"/>
      <c r="XY31" s="126"/>
      <c r="XZ31" s="126"/>
      <c r="YA31" s="126"/>
      <c r="YB31" s="126"/>
      <c r="YC31" s="126"/>
      <c r="YD31" s="126"/>
      <c r="YE31" s="126"/>
      <c r="YF31" s="126"/>
      <c r="YG31" s="126"/>
      <c r="YH31" s="126"/>
      <c r="YI31" s="126"/>
      <c r="YJ31" s="126"/>
      <c r="YK31" s="126"/>
      <c r="YL31" s="126"/>
      <c r="YM31" s="126"/>
      <c r="YN31" s="126"/>
      <c r="YO31" s="126"/>
      <c r="YP31" s="126"/>
      <c r="YQ31" s="126"/>
      <c r="YR31" s="126"/>
      <c r="YS31" s="126"/>
      <c r="YT31" s="126"/>
      <c r="YU31" s="126"/>
      <c r="YV31" s="126"/>
      <c r="YW31" s="126"/>
      <c r="YX31" s="126"/>
      <c r="YY31" s="126"/>
      <c r="YZ31" s="126"/>
      <c r="ZA31" s="126"/>
      <c r="ZB31" s="126"/>
      <c r="ZC31" s="126"/>
      <c r="ZD31" s="126"/>
      <c r="ZE31" s="126"/>
      <c r="ZF31" s="126"/>
      <c r="ZG31" s="126"/>
      <c r="ZH31" s="126"/>
      <c r="ZI31" s="126"/>
      <c r="ZJ31" s="126"/>
      <c r="ZK31" s="126"/>
      <c r="ZL31" s="126"/>
      <c r="ZM31" s="126"/>
      <c r="ZN31" s="126"/>
      <c r="ZO31" s="126"/>
      <c r="ZP31" s="126"/>
      <c r="ZQ31" s="126"/>
      <c r="ZR31" s="126"/>
      <c r="ZS31" s="126"/>
      <c r="ZT31" s="126"/>
      <c r="ZU31" s="126"/>
      <c r="ZV31" s="126"/>
      <c r="ZW31" s="126"/>
      <c r="ZX31" s="126"/>
      <c r="ZY31" s="126"/>
      <c r="ZZ31" s="126"/>
    </row>
    <row r="32" spans="1:70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6"/>
      <c r="HM32" s="126"/>
      <c r="HN32" s="126"/>
      <c r="HO32" s="126"/>
      <c r="HP32" s="126"/>
      <c r="HQ32" s="126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6"/>
      <c r="KG32" s="126"/>
      <c r="KH32" s="126"/>
      <c r="KI32" s="126"/>
      <c r="KJ32" s="126"/>
      <c r="KK32" s="126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6"/>
      <c r="NA32" s="126"/>
      <c r="NB32" s="126"/>
      <c r="NC32" s="126"/>
      <c r="ND32" s="126"/>
      <c r="NE32" s="126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6"/>
      <c r="PU32" s="126"/>
      <c r="PV32" s="126"/>
      <c r="PW32" s="126"/>
      <c r="PX32" s="126"/>
      <c r="PY32" s="126"/>
      <c r="PZ32" s="126"/>
      <c r="QA32" s="126"/>
      <c r="QB32" s="126"/>
      <c r="QC32" s="126"/>
      <c r="QD32" s="126"/>
      <c r="QE32" s="126"/>
      <c r="QF32" s="126"/>
      <c r="QG32" s="126"/>
      <c r="QH32" s="126"/>
      <c r="QI32" s="126"/>
      <c r="QJ32" s="126"/>
      <c r="QK32" s="126"/>
      <c r="QL32" s="126"/>
      <c r="QM32" s="126"/>
      <c r="QN32" s="126"/>
      <c r="QO32" s="126"/>
      <c r="QP32" s="126"/>
      <c r="QQ32" s="126"/>
      <c r="QR32" s="126"/>
      <c r="QS32" s="126"/>
      <c r="QT32" s="126"/>
      <c r="QU32" s="126"/>
      <c r="QV32" s="126"/>
      <c r="QW32" s="126"/>
      <c r="QX32" s="126"/>
      <c r="QY32" s="126"/>
      <c r="QZ32" s="126"/>
      <c r="RA32" s="126"/>
      <c r="RB32" s="126"/>
      <c r="RC32" s="126"/>
      <c r="RD32" s="126"/>
      <c r="RE32" s="126"/>
      <c r="RF32" s="126"/>
      <c r="RG32" s="126"/>
      <c r="RH32" s="126"/>
      <c r="RI32" s="126"/>
      <c r="RJ32" s="126"/>
      <c r="RK32" s="126"/>
      <c r="RL32" s="126"/>
      <c r="RM32" s="126"/>
      <c r="RN32" s="126"/>
      <c r="RO32" s="126"/>
      <c r="RP32" s="126"/>
      <c r="RQ32" s="126"/>
      <c r="RR32" s="126"/>
      <c r="RS32" s="126"/>
      <c r="RT32" s="126"/>
      <c r="RU32" s="126"/>
      <c r="RV32" s="126"/>
      <c r="RW32" s="126"/>
      <c r="RX32" s="126"/>
      <c r="RY32" s="126"/>
      <c r="RZ32" s="126"/>
      <c r="SA32" s="126"/>
      <c r="SB32" s="126"/>
      <c r="SC32" s="126"/>
      <c r="SD32" s="126"/>
      <c r="SE32" s="126"/>
      <c r="SF32" s="126"/>
      <c r="SG32" s="126"/>
      <c r="SH32" s="126"/>
      <c r="SI32" s="126"/>
      <c r="SJ32" s="126"/>
      <c r="SK32" s="126"/>
      <c r="SL32" s="126"/>
      <c r="SM32" s="126"/>
      <c r="SN32" s="126"/>
      <c r="SO32" s="126"/>
      <c r="SP32" s="126"/>
      <c r="SQ32" s="126"/>
      <c r="SR32" s="126"/>
      <c r="SS32" s="126"/>
      <c r="ST32" s="126"/>
      <c r="SU32" s="126"/>
      <c r="SV32" s="126"/>
      <c r="SW32" s="126"/>
      <c r="SX32" s="126"/>
      <c r="SY32" s="126"/>
      <c r="SZ32" s="126"/>
      <c r="TA32" s="126"/>
      <c r="TB32" s="126"/>
      <c r="TC32" s="126"/>
      <c r="TD32" s="126"/>
      <c r="TE32" s="126"/>
      <c r="TF32" s="126"/>
      <c r="TG32" s="126"/>
      <c r="TH32" s="126"/>
      <c r="TI32" s="126"/>
      <c r="TJ32" s="126"/>
      <c r="TK32" s="126"/>
      <c r="TL32" s="126"/>
      <c r="TM32" s="126"/>
      <c r="TN32" s="126"/>
      <c r="TO32" s="126"/>
      <c r="TP32" s="126"/>
      <c r="TQ32" s="126"/>
      <c r="TR32" s="126"/>
      <c r="TS32" s="126"/>
      <c r="TT32" s="126"/>
      <c r="TU32" s="126"/>
      <c r="TV32" s="126"/>
      <c r="TW32" s="126"/>
      <c r="TX32" s="126"/>
      <c r="TY32" s="126"/>
      <c r="TZ32" s="126"/>
      <c r="UA32" s="126"/>
      <c r="UB32" s="126"/>
      <c r="UC32" s="126"/>
      <c r="UD32" s="126"/>
      <c r="UE32" s="126"/>
      <c r="UF32" s="126"/>
      <c r="UG32" s="126"/>
      <c r="UH32" s="126"/>
      <c r="UI32" s="126"/>
      <c r="UJ32" s="126"/>
      <c r="UK32" s="126"/>
      <c r="UL32" s="126"/>
      <c r="UM32" s="126"/>
      <c r="UN32" s="126"/>
      <c r="UO32" s="126"/>
      <c r="UP32" s="126"/>
      <c r="UQ32" s="126"/>
      <c r="UR32" s="126"/>
      <c r="US32" s="126"/>
      <c r="UT32" s="126"/>
      <c r="UU32" s="126"/>
      <c r="UV32" s="126"/>
      <c r="UW32" s="126"/>
      <c r="UX32" s="126"/>
      <c r="UY32" s="126"/>
      <c r="UZ32" s="126"/>
      <c r="VA32" s="126"/>
      <c r="VB32" s="126"/>
      <c r="VC32" s="126"/>
      <c r="VD32" s="126"/>
      <c r="VE32" s="126"/>
      <c r="VF32" s="126"/>
      <c r="VG32" s="126"/>
      <c r="VH32" s="126"/>
      <c r="VI32" s="126"/>
      <c r="VJ32" s="126"/>
      <c r="VK32" s="126"/>
      <c r="VL32" s="126"/>
      <c r="VM32" s="126"/>
      <c r="VN32" s="126"/>
      <c r="VO32" s="126"/>
      <c r="VP32" s="126"/>
      <c r="VQ32" s="126"/>
      <c r="VR32" s="126"/>
      <c r="VS32" s="126"/>
      <c r="VT32" s="126"/>
      <c r="VU32" s="126"/>
      <c r="VV32" s="126"/>
      <c r="VW32" s="126"/>
      <c r="VX32" s="126"/>
      <c r="VY32" s="126"/>
      <c r="VZ32" s="126"/>
      <c r="WA32" s="126"/>
      <c r="WB32" s="126"/>
      <c r="WC32" s="126"/>
      <c r="WD32" s="126"/>
      <c r="WE32" s="126"/>
      <c r="WF32" s="126"/>
      <c r="WG32" s="126"/>
      <c r="WH32" s="126"/>
      <c r="WI32" s="126"/>
      <c r="WJ32" s="126"/>
      <c r="WK32" s="126"/>
      <c r="WL32" s="126"/>
      <c r="WM32" s="126"/>
      <c r="WN32" s="126"/>
      <c r="WO32" s="126"/>
      <c r="WP32" s="126"/>
      <c r="WQ32" s="126"/>
      <c r="WR32" s="126"/>
      <c r="WS32" s="126"/>
      <c r="WT32" s="126"/>
      <c r="WU32" s="126"/>
      <c r="WV32" s="126"/>
      <c r="WW32" s="126"/>
      <c r="WX32" s="126"/>
      <c r="WY32" s="126"/>
      <c r="WZ32" s="126"/>
      <c r="XA32" s="126"/>
      <c r="XB32" s="126"/>
      <c r="XC32" s="126"/>
      <c r="XD32" s="126"/>
      <c r="XE32" s="126"/>
      <c r="XF32" s="126"/>
      <c r="XG32" s="126"/>
      <c r="XH32" s="126"/>
      <c r="XI32" s="126"/>
      <c r="XJ32" s="126"/>
      <c r="XK32" s="126"/>
      <c r="XL32" s="126"/>
      <c r="XM32" s="126"/>
      <c r="XN32" s="126"/>
      <c r="XO32" s="126"/>
      <c r="XP32" s="126"/>
      <c r="XQ32" s="126"/>
      <c r="XR32" s="126"/>
      <c r="XS32" s="126"/>
      <c r="XT32" s="126"/>
      <c r="XU32" s="126"/>
      <c r="XV32" s="126"/>
      <c r="XW32" s="126"/>
      <c r="XX32" s="126"/>
      <c r="XY32" s="126"/>
      <c r="XZ32" s="126"/>
      <c r="YA32" s="126"/>
      <c r="YB32" s="126"/>
      <c r="YC32" s="126"/>
      <c r="YD32" s="126"/>
      <c r="YE32" s="126"/>
      <c r="YF32" s="126"/>
      <c r="YG32" s="126"/>
      <c r="YH32" s="126"/>
      <c r="YI32" s="126"/>
      <c r="YJ32" s="126"/>
      <c r="YK32" s="126"/>
      <c r="YL32" s="126"/>
      <c r="YM32" s="126"/>
      <c r="YN32" s="126"/>
      <c r="YO32" s="126"/>
      <c r="YP32" s="126"/>
      <c r="YQ32" s="126"/>
      <c r="YR32" s="126"/>
      <c r="YS32" s="126"/>
      <c r="YT32" s="126"/>
      <c r="YU32" s="126"/>
      <c r="YV32" s="126"/>
      <c r="YW32" s="126"/>
      <c r="YX32" s="126"/>
      <c r="YY32" s="126"/>
      <c r="YZ32" s="126"/>
      <c r="ZA32" s="126"/>
      <c r="ZB32" s="126"/>
      <c r="ZC32" s="126"/>
      <c r="ZD32" s="126"/>
      <c r="ZE32" s="126"/>
      <c r="ZF32" s="126"/>
      <c r="ZG32" s="126"/>
      <c r="ZH32" s="126"/>
      <c r="ZI32" s="126"/>
      <c r="ZJ32" s="126"/>
      <c r="ZK32" s="126"/>
      <c r="ZL32" s="126"/>
      <c r="ZM32" s="126"/>
      <c r="ZN32" s="126"/>
      <c r="ZO32" s="126"/>
      <c r="ZP32" s="126"/>
      <c r="ZQ32" s="126"/>
      <c r="ZR32" s="126"/>
      <c r="ZS32" s="126"/>
      <c r="ZT32" s="126"/>
      <c r="ZU32" s="126"/>
      <c r="ZV32" s="126"/>
      <c r="ZW32" s="126"/>
      <c r="ZX32" s="126"/>
      <c r="ZY32" s="126"/>
      <c r="ZZ32" s="126"/>
    </row>
    <row r="33" spans="1:70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6"/>
      <c r="HM33" s="126"/>
      <c r="HN33" s="126"/>
      <c r="HO33" s="126"/>
      <c r="HP33" s="126"/>
      <c r="HQ33" s="126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6"/>
      <c r="KG33" s="126"/>
      <c r="KH33" s="126"/>
      <c r="KI33" s="126"/>
      <c r="KJ33" s="126"/>
      <c r="KK33" s="126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6"/>
      <c r="NA33" s="126"/>
      <c r="NB33" s="126"/>
      <c r="NC33" s="126"/>
      <c r="ND33" s="126"/>
      <c r="NE33" s="126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6"/>
      <c r="PU33" s="126"/>
      <c r="PV33" s="126"/>
      <c r="PW33" s="126"/>
      <c r="PX33" s="126"/>
      <c r="PY33" s="126"/>
      <c r="PZ33" s="126"/>
      <c r="QA33" s="126"/>
      <c r="QB33" s="126"/>
      <c r="QC33" s="126"/>
      <c r="QD33" s="126"/>
      <c r="QE33" s="126"/>
      <c r="QF33" s="126"/>
      <c r="QG33" s="126"/>
      <c r="QH33" s="126"/>
      <c r="QI33" s="126"/>
      <c r="QJ33" s="126"/>
      <c r="QK33" s="126"/>
      <c r="QL33" s="126"/>
      <c r="QM33" s="126"/>
      <c r="QN33" s="126"/>
      <c r="QO33" s="126"/>
      <c r="QP33" s="126"/>
      <c r="QQ33" s="126"/>
      <c r="QR33" s="126"/>
      <c r="QS33" s="126"/>
      <c r="QT33" s="126"/>
      <c r="QU33" s="126"/>
      <c r="QV33" s="126"/>
      <c r="QW33" s="126"/>
      <c r="QX33" s="126"/>
      <c r="QY33" s="126"/>
      <c r="QZ33" s="126"/>
      <c r="RA33" s="126"/>
      <c r="RB33" s="126"/>
      <c r="RC33" s="126"/>
      <c r="RD33" s="126"/>
      <c r="RE33" s="126"/>
      <c r="RF33" s="126"/>
      <c r="RG33" s="126"/>
      <c r="RH33" s="126"/>
      <c r="RI33" s="126"/>
      <c r="RJ33" s="126"/>
      <c r="RK33" s="126"/>
      <c r="RL33" s="126"/>
      <c r="RM33" s="126"/>
      <c r="RN33" s="126"/>
      <c r="RO33" s="126"/>
      <c r="RP33" s="126"/>
      <c r="RQ33" s="126"/>
      <c r="RR33" s="126"/>
      <c r="RS33" s="126"/>
      <c r="RT33" s="126"/>
      <c r="RU33" s="126"/>
      <c r="RV33" s="126"/>
      <c r="RW33" s="126"/>
      <c r="RX33" s="126"/>
      <c r="RY33" s="126"/>
      <c r="RZ33" s="126"/>
      <c r="SA33" s="126"/>
      <c r="SB33" s="126"/>
      <c r="SC33" s="126"/>
      <c r="SD33" s="126"/>
      <c r="SE33" s="126"/>
      <c r="SF33" s="126"/>
      <c r="SG33" s="126"/>
      <c r="SH33" s="126"/>
      <c r="SI33" s="126"/>
      <c r="SJ33" s="126"/>
      <c r="SK33" s="126"/>
      <c r="SL33" s="126"/>
      <c r="SM33" s="126"/>
      <c r="SN33" s="126"/>
      <c r="SO33" s="126"/>
      <c r="SP33" s="126"/>
      <c r="SQ33" s="126"/>
      <c r="SR33" s="126"/>
      <c r="SS33" s="126"/>
      <c r="ST33" s="126"/>
      <c r="SU33" s="126"/>
      <c r="SV33" s="126"/>
      <c r="SW33" s="126"/>
      <c r="SX33" s="126"/>
      <c r="SY33" s="126"/>
      <c r="SZ33" s="126"/>
      <c r="TA33" s="126"/>
      <c r="TB33" s="126"/>
      <c r="TC33" s="126"/>
      <c r="TD33" s="126"/>
      <c r="TE33" s="126"/>
      <c r="TF33" s="126"/>
      <c r="TG33" s="126"/>
      <c r="TH33" s="126"/>
      <c r="TI33" s="126"/>
      <c r="TJ33" s="126"/>
      <c r="TK33" s="126"/>
      <c r="TL33" s="126"/>
      <c r="TM33" s="126"/>
      <c r="TN33" s="126"/>
      <c r="TO33" s="126"/>
      <c r="TP33" s="126"/>
      <c r="TQ33" s="126"/>
      <c r="TR33" s="126"/>
      <c r="TS33" s="126"/>
      <c r="TT33" s="126"/>
      <c r="TU33" s="126"/>
      <c r="TV33" s="126"/>
      <c r="TW33" s="126"/>
      <c r="TX33" s="126"/>
      <c r="TY33" s="126"/>
      <c r="TZ33" s="126"/>
      <c r="UA33" s="126"/>
      <c r="UB33" s="126"/>
      <c r="UC33" s="126"/>
      <c r="UD33" s="126"/>
      <c r="UE33" s="126"/>
      <c r="UF33" s="126"/>
      <c r="UG33" s="126"/>
      <c r="UH33" s="126"/>
      <c r="UI33" s="126"/>
      <c r="UJ33" s="126"/>
      <c r="UK33" s="126"/>
      <c r="UL33" s="126"/>
      <c r="UM33" s="126"/>
      <c r="UN33" s="126"/>
      <c r="UO33" s="126"/>
      <c r="UP33" s="126"/>
      <c r="UQ33" s="126"/>
      <c r="UR33" s="126"/>
      <c r="US33" s="126"/>
      <c r="UT33" s="126"/>
      <c r="UU33" s="126"/>
      <c r="UV33" s="126"/>
      <c r="UW33" s="126"/>
      <c r="UX33" s="126"/>
      <c r="UY33" s="126"/>
      <c r="UZ33" s="126"/>
      <c r="VA33" s="126"/>
      <c r="VB33" s="126"/>
      <c r="VC33" s="126"/>
      <c r="VD33" s="126"/>
      <c r="VE33" s="126"/>
      <c r="VF33" s="126"/>
      <c r="VG33" s="126"/>
      <c r="VH33" s="126"/>
      <c r="VI33" s="126"/>
      <c r="VJ33" s="126"/>
      <c r="VK33" s="126"/>
      <c r="VL33" s="126"/>
      <c r="VM33" s="126"/>
      <c r="VN33" s="126"/>
      <c r="VO33" s="126"/>
      <c r="VP33" s="126"/>
      <c r="VQ33" s="126"/>
      <c r="VR33" s="126"/>
      <c r="VS33" s="126"/>
      <c r="VT33" s="126"/>
      <c r="VU33" s="126"/>
      <c r="VV33" s="126"/>
      <c r="VW33" s="126"/>
      <c r="VX33" s="126"/>
      <c r="VY33" s="126"/>
      <c r="VZ33" s="126"/>
      <c r="WA33" s="126"/>
      <c r="WB33" s="126"/>
      <c r="WC33" s="126"/>
      <c r="WD33" s="126"/>
      <c r="WE33" s="126"/>
      <c r="WF33" s="126"/>
      <c r="WG33" s="126"/>
      <c r="WH33" s="126"/>
      <c r="WI33" s="126"/>
      <c r="WJ33" s="126"/>
      <c r="WK33" s="126"/>
      <c r="WL33" s="126"/>
      <c r="WM33" s="126"/>
      <c r="WN33" s="126"/>
      <c r="WO33" s="126"/>
      <c r="WP33" s="126"/>
      <c r="WQ33" s="126"/>
      <c r="WR33" s="126"/>
      <c r="WS33" s="126"/>
      <c r="WT33" s="126"/>
      <c r="WU33" s="126"/>
      <c r="WV33" s="126"/>
      <c r="WW33" s="126"/>
      <c r="WX33" s="126"/>
      <c r="WY33" s="126"/>
      <c r="WZ33" s="126"/>
      <c r="XA33" s="126"/>
      <c r="XB33" s="126"/>
      <c r="XC33" s="126"/>
      <c r="XD33" s="126"/>
      <c r="XE33" s="126"/>
      <c r="XF33" s="126"/>
      <c r="XG33" s="126"/>
      <c r="XH33" s="126"/>
      <c r="XI33" s="126"/>
      <c r="XJ33" s="126"/>
      <c r="XK33" s="126"/>
      <c r="XL33" s="126"/>
      <c r="XM33" s="126"/>
      <c r="XN33" s="126"/>
      <c r="XO33" s="126"/>
      <c r="XP33" s="126"/>
      <c r="XQ33" s="126"/>
      <c r="XR33" s="126"/>
      <c r="XS33" s="126"/>
      <c r="XT33" s="126"/>
      <c r="XU33" s="126"/>
      <c r="XV33" s="126"/>
      <c r="XW33" s="126"/>
      <c r="XX33" s="126"/>
      <c r="XY33" s="126"/>
      <c r="XZ33" s="126"/>
      <c r="YA33" s="126"/>
      <c r="YB33" s="126"/>
      <c r="YC33" s="126"/>
      <c r="YD33" s="126"/>
      <c r="YE33" s="126"/>
      <c r="YF33" s="126"/>
      <c r="YG33" s="126"/>
      <c r="YH33" s="126"/>
      <c r="YI33" s="126"/>
      <c r="YJ33" s="126"/>
      <c r="YK33" s="126"/>
      <c r="YL33" s="126"/>
      <c r="YM33" s="126"/>
      <c r="YN33" s="126"/>
      <c r="YO33" s="126"/>
      <c r="YP33" s="126"/>
      <c r="YQ33" s="126"/>
      <c r="YR33" s="126"/>
      <c r="YS33" s="126"/>
      <c r="YT33" s="126"/>
      <c r="YU33" s="126"/>
      <c r="YV33" s="126"/>
      <c r="YW33" s="126"/>
      <c r="YX33" s="126"/>
      <c r="YY33" s="126"/>
      <c r="YZ33" s="126"/>
      <c r="ZA33" s="126"/>
      <c r="ZB33" s="126"/>
      <c r="ZC33" s="126"/>
      <c r="ZD33" s="126"/>
      <c r="ZE33" s="126"/>
      <c r="ZF33" s="126"/>
      <c r="ZG33" s="126"/>
      <c r="ZH33" s="126"/>
      <c r="ZI33" s="126"/>
      <c r="ZJ33" s="126"/>
      <c r="ZK33" s="126"/>
      <c r="ZL33" s="126"/>
      <c r="ZM33" s="126"/>
      <c r="ZN33" s="126"/>
      <c r="ZO33" s="126"/>
      <c r="ZP33" s="126"/>
      <c r="ZQ33" s="126"/>
      <c r="ZR33" s="126"/>
      <c r="ZS33" s="126"/>
      <c r="ZT33" s="126"/>
      <c r="ZU33" s="126"/>
      <c r="ZV33" s="126"/>
      <c r="ZW33" s="126"/>
      <c r="ZX33" s="126"/>
      <c r="ZY33" s="126"/>
      <c r="ZZ33" s="126"/>
    </row>
    <row r="34" spans="1:70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  <c r="GB34" s="126"/>
      <c r="GC34" s="126"/>
      <c r="GD34" s="126"/>
      <c r="GE34" s="126"/>
      <c r="GF34" s="126"/>
      <c r="GG34" s="126"/>
      <c r="GH34" s="126"/>
      <c r="GI34" s="126"/>
      <c r="GJ34" s="126"/>
      <c r="GK34" s="126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6"/>
      <c r="GX34" s="126"/>
      <c r="GY34" s="126"/>
      <c r="GZ34" s="126"/>
      <c r="HA34" s="126"/>
      <c r="HB34" s="126"/>
      <c r="HC34" s="126"/>
      <c r="HD34" s="126"/>
      <c r="HE34" s="126"/>
      <c r="HF34" s="126"/>
      <c r="HG34" s="126"/>
      <c r="HH34" s="126"/>
      <c r="HI34" s="126"/>
      <c r="HJ34" s="126"/>
      <c r="HK34" s="126"/>
      <c r="HL34" s="126"/>
      <c r="HM34" s="126"/>
      <c r="HN34" s="126"/>
      <c r="HO34" s="126"/>
      <c r="HP34" s="126"/>
      <c r="HQ34" s="126"/>
      <c r="HR34" s="126"/>
      <c r="HS34" s="126"/>
      <c r="HT34" s="126"/>
      <c r="HU34" s="126"/>
      <c r="HV34" s="126"/>
      <c r="HW34" s="126"/>
      <c r="HX34" s="126"/>
      <c r="HY34" s="126"/>
      <c r="HZ34" s="126"/>
      <c r="IA34" s="126"/>
      <c r="IB34" s="126"/>
      <c r="IC34" s="126"/>
      <c r="ID34" s="126"/>
      <c r="IE34" s="126"/>
      <c r="IF34" s="126"/>
      <c r="IG34" s="126"/>
      <c r="IH34" s="126"/>
      <c r="II34" s="126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  <c r="NQ34" s="126"/>
      <c r="NR34" s="126"/>
      <c r="NS34" s="126"/>
      <c r="NT34" s="126"/>
      <c r="NU34" s="126"/>
      <c r="NV34" s="126"/>
      <c r="NW34" s="126"/>
      <c r="NX34" s="126"/>
      <c r="NY34" s="126"/>
      <c r="NZ34" s="126"/>
      <c r="OA34" s="126"/>
      <c r="OB34" s="126"/>
      <c r="OC34" s="126"/>
      <c r="OD34" s="126"/>
      <c r="OE34" s="126"/>
      <c r="OF34" s="126"/>
      <c r="OG34" s="126"/>
      <c r="OH34" s="126"/>
      <c r="OI34" s="126"/>
      <c r="OJ34" s="126"/>
      <c r="OK34" s="126"/>
      <c r="OL34" s="126"/>
      <c r="OM34" s="126"/>
      <c r="ON34" s="126"/>
      <c r="OO34" s="126"/>
      <c r="OP34" s="126"/>
      <c r="OQ34" s="126"/>
      <c r="OR34" s="126"/>
      <c r="OS34" s="126"/>
      <c r="OT34" s="126"/>
      <c r="OU34" s="126"/>
      <c r="OV34" s="126"/>
      <c r="OW34" s="126"/>
      <c r="OX34" s="126"/>
      <c r="OY34" s="126"/>
      <c r="OZ34" s="126"/>
      <c r="PA34" s="126"/>
      <c r="PB34" s="126"/>
      <c r="PC34" s="126"/>
      <c r="PD34" s="126"/>
      <c r="PE34" s="126"/>
      <c r="PF34" s="126"/>
      <c r="PG34" s="126"/>
      <c r="PH34" s="126"/>
      <c r="PI34" s="126"/>
      <c r="PJ34" s="126"/>
      <c r="PK34" s="126"/>
      <c r="PL34" s="126"/>
      <c r="PM34" s="126"/>
      <c r="PN34" s="126"/>
      <c r="PO34" s="126"/>
      <c r="PP34" s="126"/>
      <c r="PQ34" s="126"/>
      <c r="PR34" s="126"/>
      <c r="PS34" s="126"/>
      <c r="PT34" s="126"/>
      <c r="PU34" s="126"/>
      <c r="PV34" s="126"/>
      <c r="PW34" s="126"/>
      <c r="PX34" s="126"/>
      <c r="PY34" s="126"/>
      <c r="PZ34" s="126"/>
      <c r="QA34" s="126"/>
      <c r="QB34" s="126"/>
      <c r="QC34" s="126"/>
      <c r="QD34" s="126"/>
      <c r="QE34" s="126"/>
      <c r="QF34" s="126"/>
      <c r="QG34" s="126"/>
      <c r="QH34" s="126"/>
      <c r="QI34" s="126"/>
      <c r="QJ34" s="126"/>
      <c r="QK34" s="126"/>
      <c r="QL34" s="126"/>
      <c r="QM34" s="126"/>
      <c r="QN34" s="126"/>
      <c r="QO34" s="126"/>
      <c r="QP34" s="126"/>
      <c r="QQ34" s="126"/>
      <c r="QR34" s="126"/>
      <c r="QS34" s="126"/>
      <c r="QT34" s="126"/>
      <c r="QU34" s="126"/>
      <c r="QV34" s="126"/>
      <c r="QW34" s="126"/>
      <c r="QX34" s="126"/>
      <c r="QY34" s="126"/>
      <c r="QZ34" s="126"/>
      <c r="RA34" s="126"/>
      <c r="RB34" s="126"/>
      <c r="RC34" s="126"/>
      <c r="RD34" s="126"/>
      <c r="RE34" s="126"/>
      <c r="RF34" s="126"/>
      <c r="RG34" s="126"/>
      <c r="RH34" s="126"/>
      <c r="RI34" s="126"/>
      <c r="RJ34" s="126"/>
      <c r="RK34" s="126"/>
      <c r="RL34" s="126"/>
      <c r="RM34" s="126"/>
      <c r="RN34" s="126"/>
      <c r="RO34" s="126"/>
      <c r="RP34" s="126"/>
      <c r="RQ34" s="126"/>
      <c r="RR34" s="126"/>
      <c r="RS34" s="126"/>
      <c r="RT34" s="126"/>
      <c r="RU34" s="126"/>
      <c r="RV34" s="126"/>
      <c r="RW34" s="126"/>
      <c r="RX34" s="126"/>
      <c r="RY34" s="126"/>
      <c r="RZ34" s="126"/>
      <c r="SA34" s="126"/>
      <c r="SB34" s="126"/>
      <c r="SC34" s="126"/>
      <c r="SD34" s="126"/>
      <c r="SE34" s="126"/>
      <c r="SF34" s="126"/>
      <c r="SG34" s="126"/>
      <c r="SH34" s="126"/>
      <c r="SI34" s="126"/>
      <c r="SJ34" s="126"/>
      <c r="SK34" s="126"/>
      <c r="SL34" s="126"/>
      <c r="SM34" s="126"/>
      <c r="SN34" s="126"/>
      <c r="SO34" s="126"/>
      <c r="SP34" s="126"/>
      <c r="SQ34" s="126"/>
      <c r="SR34" s="126"/>
      <c r="SS34" s="126"/>
      <c r="ST34" s="126"/>
      <c r="SU34" s="126"/>
      <c r="SV34" s="126"/>
      <c r="SW34" s="126"/>
      <c r="SX34" s="126"/>
      <c r="SY34" s="126"/>
      <c r="SZ34" s="126"/>
      <c r="TA34" s="126"/>
      <c r="TB34" s="126"/>
      <c r="TC34" s="126"/>
      <c r="TD34" s="126"/>
      <c r="TE34" s="126"/>
      <c r="TF34" s="126"/>
      <c r="TG34" s="126"/>
      <c r="TH34" s="126"/>
      <c r="TI34" s="126"/>
      <c r="TJ34" s="126"/>
      <c r="TK34" s="126"/>
      <c r="TL34" s="126"/>
      <c r="TM34" s="126"/>
      <c r="TN34" s="126"/>
      <c r="TO34" s="126"/>
      <c r="TP34" s="126"/>
      <c r="TQ34" s="126"/>
      <c r="TR34" s="126"/>
      <c r="TS34" s="126"/>
      <c r="TT34" s="126"/>
      <c r="TU34" s="126"/>
      <c r="TV34" s="126"/>
      <c r="TW34" s="126"/>
      <c r="TX34" s="126"/>
      <c r="TY34" s="126"/>
      <c r="TZ34" s="126"/>
      <c r="UA34" s="126"/>
      <c r="UB34" s="126"/>
      <c r="UC34" s="126"/>
      <c r="UD34" s="126"/>
      <c r="UE34" s="126"/>
      <c r="UF34" s="126"/>
      <c r="UG34" s="126"/>
      <c r="UH34" s="126"/>
      <c r="UI34" s="126"/>
      <c r="UJ34" s="126"/>
      <c r="UK34" s="126"/>
      <c r="UL34" s="126"/>
      <c r="UM34" s="126"/>
      <c r="UN34" s="126"/>
      <c r="UO34" s="126"/>
      <c r="UP34" s="126"/>
      <c r="UQ34" s="126"/>
      <c r="UR34" s="126"/>
      <c r="US34" s="126"/>
      <c r="UT34" s="126"/>
      <c r="UU34" s="126"/>
      <c r="UV34" s="126"/>
      <c r="UW34" s="126"/>
      <c r="UX34" s="126"/>
      <c r="UY34" s="126"/>
      <c r="UZ34" s="126"/>
      <c r="VA34" s="126"/>
      <c r="VB34" s="126"/>
      <c r="VC34" s="126"/>
      <c r="VD34" s="126"/>
      <c r="VE34" s="126"/>
      <c r="VF34" s="126"/>
      <c r="VG34" s="126"/>
      <c r="VH34" s="126"/>
      <c r="VI34" s="126"/>
      <c r="VJ34" s="126"/>
      <c r="VK34" s="126"/>
      <c r="VL34" s="126"/>
      <c r="VM34" s="126"/>
      <c r="VN34" s="126"/>
      <c r="VO34" s="126"/>
      <c r="VP34" s="126"/>
      <c r="VQ34" s="126"/>
      <c r="VR34" s="126"/>
      <c r="VS34" s="126"/>
      <c r="VT34" s="126"/>
      <c r="VU34" s="126"/>
      <c r="VV34" s="126"/>
      <c r="VW34" s="126"/>
      <c r="VX34" s="126"/>
      <c r="VY34" s="126"/>
      <c r="VZ34" s="126"/>
      <c r="WA34" s="126"/>
      <c r="WB34" s="126"/>
      <c r="WC34" s="126"/>
      <c r="WD34" s="126"/>
      <c r="WE34" s="126"/>
      <c r="WF34" s="126"/>
      <c r="WG34" s="126"/>
      <c r="WH34" s="126"/>
      <c r="WI34" s="126"/>
      <c r="WJ34" s="126"/>
      <c r="WK34" s="126"/>
      <c r="WL34" s="126"/>
      <c r="WM34" s="126"/>
      <c r="WN34" s="126"/>
      <c r="WO34" s="126"/>
      <c r="WP34" s="126"/>
      <c r="WQ34" s="126"/>
      <c r="WR34" s="126"/>
      <c r="WS34" s="126"/>
      <c r="WT34" s="126"/>
      <c r="WU34" s="126"/>
      <c r="WV34" s="126"/>
      <c r="WW34" s="126"/>
      <c r="WX34" s="126"/>
      <c r="WY34" s="126"/>
      <c r="WZ34" s="126"/>
      <c r="XA34" s="126"/>
      <c r="XB34" s="126"/>
      <c r="XC34" s="126"/>
      <c r="XD34" s="126"/>
      <c r="XE34" s="126"/>
      <c r="XF34" s="126"/>
      <c r="XG34" s="126"/>
      <c r="XH34" s="126"/>
      <c r="XI34" s="126"/>
      <c r="XJ34" s="126"/>
      <c r="XK34" s="126"/>
      <c r="XL34" s="126"/>
      <c r="XM34" s="126"/>
      <c r="XN34" s="126"/>
      <c r="XO34" s="126"/>
      <c r="XP34" s="126"/>
      <c r="XQ34" s="126"/>
      <c r="XR34" s="126"/>
      <c r="XS34" s="126"/>
      <c r="XT34" s="126"/>
      <c r="XU34" s="126"/>
      <c r="XV34" s="126"/>
      <c r="XW34" s="126"/>
      <c r="XX34" s="126"/>
      <c r="XY34" s="126"/>
      <c r="XZ34" s="126"/>
      <c r="YA34" s="126"/>
      <c r="YB34" s="126"/>
      <c r="YC34" s="126"/>
      <c r="YD34" s="126"/>
      <c r="YE34" s="126"/>
      <c r="YF34" s="126"/>
      <c r="YG34" s="126"/>
      <c r="YH34" s="126"/>
      <c r="YI34" s="126"/>
      <c r="YJ34" s="126"/>
      <c r="YK34" s="126"/>
      <c r="YL34" s="126"/>
      <c r="YM34" s="126"/>
      <c r="YN34" s="126"/>
      <c r="YO34" s="126"/>
      <c r="YP34" s="126"/>
      <c r="YQ34" s="126"/>
      <c r="YR34" s="126"/>
      <c r="YS34" s="126"/>
      <c r="YT34" s="126"/>
      <c r="YU34" s="126"/>
      <c r="YV34" s="126"/>
      <c r="YW34" s="126"/>
      <c r="YX34" s="126"/>
      <c r="YY34" s="126"/>
      <c r="YZ34" s="126"/>
      <c r="ZA34" s="126"/>
      <c r="ZB34" s="126"/>
      <c r="ZC34" s="126"/>
      <c r="ZD34" s="126"/>
      <c r="ZE34" s="126"/>
      <c r="ZF34" s="126"/>
      <c r="ZG34" s="126"/>
      <c r="ZH34" s="126"/>
      <c r="ZI34" s="126"/>
      <c r="ZJ34" s="126"/>
      <c r="ZK34" s="126"/>
      <c r="ZL34" s="126"/>
      <c r="ZM34" s="126"/>
      <c r="ZN34" s="126"/>
      <c r="ZO34" s="126"/>
      <c r="ZP34" s="126"/>
      <c r="ZQ34" s="126"/>
      <c r="ZR34" s="126"/>
      <c r="ZS34" s="126"/>
      <c r="ZT34" s="126"/>
      <c r="ZU34" s="126"/>
      <c r="ZV34" s="126"/>
      <c r="ZW34" s="126"/>
      <c r="ZX34" s="126"/>
      <c r="ZY34" s="126"/>
      <c r="ZZ34" s="126"/>
    </row>
    <row r="35" spans="1:702" hidden="1" outlineLevel="1">
      <c r="A35" s="8">
        <v>41275</v>
      </c>
      <c r="B35" s="126">
        <v>3676.8813792999999</v>
      </c>
      <c r="C35" s="126">
        <v>152.83320212999999</v>
      </c>
      <c r="D35" s="126">
        <v>343.21617455000001</v>
      </c>
      <c r="E35" s="126">
        <v>1612.30308857</v>
      </c>
      <c r="F35" s="126">
        <v>52.597349350000002</v>
      </c>
      <c r="G35" s="126">
        <v>19.216132559999998</v>
      </c>
      <c r="H35" s="126">
        <v>250.75482156999999</v>
      </c>
      <c r="I35" s="126">
        <v>941.57307532000004</v>
      </c>
      <c r="J35" s="126">
        <v>78.634917029999997</v>
      </c>
      <c r="K35" s="126">
        <v>2.4986152100000001</v>
      </c>
      <c r="L35" s="126">
        <v>24.160205040000001</v>
      </c>
      <c r="M35" s="163" t="s">
        <v>188</v>
      </c>
      <c r="N35" s="126">
        <v>108.09248064000001</v>
      </c>
      <c r="O35" s="126">
        <v>67.60223388</v>
      </c>
      <c r="P35" s="126">
        <v>9.4094253800000001</v>
      </c>
      <c r="Q35" s="126">
        <v>1.0460552700000001</v>
      </c>
      <c r="R35" s="126">
        <v>6.2164893299999999</v>
      </c>
      <c r="S35" s="126">
        <v>5.6686291799999999</v>
      </c>
      <c r="T35" s="126">
        <v>1.05848429</v>
      </c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  <c r="EH35" s="126"/>
      <c r="EI35" s="126"/>
      <c r="EJ35" s="126"/>
      <c r="EK35" s="126"/>
      <c r="EL35" s="126"/>
      <c r="EM35" s="126"/>
      <c r="EN35" s="126"/>
      <c r="EO35" s="126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26"/>
      <c r="FR35" s="126"/>
      <c r="FS35" s="126"/>
      <c r="FT35" s="126"/>
      <c r="FU35" s="126"/>
      <c r="FV35" s="126"/>
      <c r="FW35" s="126"/>
      <c r="FX35" s="126"/>
      <c r="FY35" s="126"/>
      <c r="FZ35" s="126"/>
      <c r="GA35" s="126"/>
      <c r="GB35" s="126"/>
      <c r="GC35" s="126"/>
      <c r="GD35" s="126"/>
      <c r="GE35" s="126"/>
      <c r="GF35" s="126"/>
      <c r="GG35" s="126"/>
      <c r="GH35" s="126"/>
      <c r="GI35" s="126"/>
      <c r="GJ35" s="126"/>
      <c r="GK35" s="126"/>
      <c r="GL35" s="126"/>
      <c r="GM35" s="126"/>
      <c r="GN35" s="126"/>
      <c r="GO35" s="126"/>
      <c r="GP35" s="126"/>
      <c r="GQ35" s="126"/>
      <c r="GR35" s="126"/>
      <c r="GS35" s="126"/>
      <c r="GT35" s="126"/>
      <c r="GU35" s="126"/>
      <c r="GV35" s="126"/>
      <c r="GW35" s="126"/>
      <c r="GX35" s="126"/>
      <c r="GY35" s="126"/>
      <c r="GZ35" s="126"/>
      <c r="HA35" s="126"/>
      <c r="HB35" s="126"/>
      <c r="HC35" s="126"/>
      <c r="HD35" s="126"/>
      <c r="HE35" s="126"/>
      <c r="HF35" s="126"/>
      <c r="HG35" s="126"/>
      <c r="HH35" s="126"/>
      <c r="HI35" s="126"/>
      <c r="HJ35" s="126"/>
      <c r="HK35" s="126"/>
      <c r="HL35" s="126"/>
      <c r="HM35" s="126"/>
      <c r="HN35" s="126"/>
      <c r="HO35" s="126"/>
      <c r="HP35" s="126"/>
      <c r="HQ35" s="126"/>
      <c r="HR35" s="126"/>
      <c r="HS35" s="126"/>
      <c r="HT35" s="126"/>
      <c r="HU35" s="126"/>
      <c r="HV35" s="126"/>
      <c r="HW35" s="126"/>
      <c r="HX35" s="126"/>
      <c r="HY35" s="126"/>
      <c r="HZ35" s="126"/>
      <c r="IA35" s="126"/>
      <c r="IB35" s="126"/>
      <c r="IC35" s="126"/>
      <c r="ID35" s="126"/>
      <c r="IE35" s="126"/>
      <c r="IF35" s="126"/>
      <c r="IG35" s="126"/>
      <c r="IH35" s="126"/>
      <c r="II35" s="126"/>
      <c r="IJ35" s="126"/>
      <c r="IK35" s="126"/>
      <c r="IL35" s="126"/>
      <c r="IM35" s="126"/>
      <c r="IN35" s="126"/>
      <c r="IO35" s="126"/>
      <c r="IP35" s="126"/>
      <c r="IQ35" s="126"/>
      <c r="IR35" s="126"/>
      <c r="IS35" s="126"/>
      <c r="IT35" s="126"/>
      <c r="IU35" s="126"/>
      <c r="IV35" s="126"/>
      <c r="IW35" s="126"/>
      <c r="IX35" s="126"/>
      <c r="IY35" s="126"/>
      <c r="IZ35" s="126"/>
      <c r="JA35" s="126"/>
      <c r="JB35" s="126"/>
      <c r="JC35" s="126"/>
      <c r="JD35" s="126"/>
      <c r="JE35" s="126"/>
      <c r="JF35" s="126"/>
      <c r="JG35" s="126"/>
      <c r="JH35" s="126"/>
      <c r="JI35" s="126"/>
      <c r="JJ35" s="126"/>
      <c r="JK35" s="126"/>
      <c r="JL35" s="126"/>
      <c r="JM35" s="126"/>
      <c r="JN35" s="126"/>
      <c r="JO35" s="126"/>
      <c r="JP35" s="126"/>
      <c r="JQ35" s="126"/>
      <c r="JR35" s="126"/>
      <c r="JS35" s="126"/>
      <c r="JT35" s="126"/>
      <c r="JU35" s="126"/>
      <c r="JV35" s="126"/>
      <c r="JW35" s="126"/>
      <c r="JX35" s="126"/>
      <c r="JY35" s="126"/>
      <c r="JZ35" s="126"/>
      <c r="KA35" s="126"/>
      <c r="KB35" s="126"/>
      <c r="KC35" s="126"/>
      <c r="KD35" s="126"/>
      <c r="KE35" s="126"/>
      <c r="KF35" s="126"/>
      <c r="KG35" s="126"/>
      <c r="KH35" s="126"/>
      <c r="KI35" s="126"/>
      <c r="KJ35" s="126"/>
      <c r="KK35" s="126"/>
      <c r="KL35" s="126"/>
      <c r="KM35" s="126"/>
      <c r="KN35" s="126"/>
      <c r="KO35" s="126"/>
      <c r="KP35" s="126"/>
      <c r="KQ35" s="126"/>
      <c r="KR35" s="126"/>
      <c r="KS35" s="126"/>
      <c r="KT35" s="126"/>
      <c r="KU35" s="126"/>
      <c r="KV35" s="126"/>
      <c r="KW35" s="126"/>
      <c r="KX35" s="126"/>
      <c r="KY35" s="126"/>
      <c r="KZ35" s="126"/>
      <c r="LA35" s="126"/>
      <c r="LB35" s="126"/>
      <c r="LC35" s="126"/>
      <c r="LD35" s="126"/>
      <c r="LE35" s="126"/>
      <c r="LF35" s="126"/>
      <c r="LG35" s="126"/>
      <c r="LH35" s="126"/>
      <c r="LI35" s="126"/>
      <c r="LJ35" s="126"/>
      <c r="LK35" s="126"/>
      <c r="LL35" s="126"/>
      <c r="LM35" s="126"/>
      <c r="LN35" s="126"/>
      <c r="LO35" s="126"/>
      <c r="LP35" s="126"/>
      <c r="LQ35" s="126"/>
      <c r="LR35" s="126"/>
      <c r="LS35" s="126"/>
      <c r="LT35" s="126"/>
      <c r="LU35" s="126"/>
      <c r="LV35" s="126"/>
      <c r="LW35" s="126"/>
      <c r="LX35" s="126"/>
      <c r="LY35" s="126"/>
      <c r="LZ35" s="126"/>
      <c r="MA35" s="126"/>
      <c r="MB35" s="126"/>
      <c r="MC35" s="126"/>
      <c r="MD35" s="126"/>
      <c r="ME35" s="126"/>
      <c r="MF35" s="126"/>
      <c r="MG35" s="126"/>
      <c r="MH35" s="126"/>
      <c r="MI35" s="126"/>
      <c r="MJ35" s="126"/>
      <c r="MK35" s="126"/>
      <c r="ML35" s="126"/>
      <c r="MM35" s="126"/>
      <c r="MN35" s="126"/>
      <c r="MO35" s="126"/>
      <c r="MP35" s="126"/>
      <c r="MQ35" s="126"/>
      <c r="MR35" s="126"/>
      <c r="MS35" s="126"/>
      <c r="MT35" s="126"/>
      <c r="MU35" s="126"/>
      <c r="MV35" s="126"/>
      <c r="MW35" s="126"/>
      <c r="MX35" s="126"/>
      <c r="MY35" s="126"/>
      <c r="MZ35" s="126"/>
      <c r="NA35" s="126"/>
      <c r="NB35" s="126"/>
      <c r="NC35" s="126"/>
      <c r="ND35" s="126"/>
      <c r="NE35" s="126"/>
      <c r="NF35" s="126"/>
      <c r="NG35" s="126"/>
      <c r="NH35" s="126"/>
      <c r="NI35" s="126"/>
      <c r="NJ35" s="126"/>
      <c r="NK35" s="126"/>
      <c r="NL35" s="126"/>
      <c r="NM35" s="126"/>
      <c r="NN35" s="126"/>
      <c r="NO35" s="126"/>
      <c r="NP35" s="126"/>
      <c r="NQ35" s="126"/>
      <c r="NR35" s="126"/>
      <c r="NS35" s="126"/>
      <c r="NT35" s="126"/>
      <c r="NU35" s="126"/>
      <c r="NV35" s="126"/>
      <c r="NW35" s="126"/>
      <c r="NX35" s="126"/>
      <c r="NY35" s="126"/>
      <c r="NZ35" s="126"/>
      <c r="OA35" s="126"/>
      <c r="OB35" s="126"/>
      <c r="OC35" s="126"/>
      <c r="OD35" s="126"/>
      <c r="OE35" s="126"/>
      <c r="OF35" s="126"/>
      <c r="OG35" s="126"/>
      <c r="OH35" s="126"/>
      <c r="OI35" s="126"/>
      <c r="OJ35" s="126"/>
      <c r="OK35" s="126"/>
      <c r="OL35" s="126"/>
      <c r="OM35" s="126"/>
      <c r="ON35" s="126"/>
      <c r="OO35" s="126"/>
      <c r="OP35" s="126"/>
      <c r="OQ35" s="126"/>
      <c r="OR35" s="126"/>
      <c r="OS35" s="126"/>
      <c r="OT35" s="126"/>
      <c r="OU35" s="126"/>
      <c r="OV35" s="126"/>
      <c r="OW35" s="126"/>
      <c r="OX35" s="126"/>
      <c r="OY35" s="126"/>
      <c r="OZ35" s="126"/>
      <c r="PA35" s="126"/>
      <c r="PB35" s="126"/>
      <c r="PC35" s="126"/>
      <c r="PD35" s="126"/>
      <c r="PE35" s="126"/>
      <c r="PF35" s="126"/>
      <c r="PG35" s="126"/>
      <c r="PH35" s="126"/>
      <c r="PI35" s="126"/>
      <c r="PJ35" s="126"/>
      <c r="PK35" s="126"/>
      <c r="PL35" s="126"/>
      <c r="PM35" s="126"/>
      <c r="PN35" s="126"/>
      <c r="PO35" s="126"/>
      <c r="PP35" s="126"/>
      <c r="PQ35" s="126"/>
      <c r="PR35" s="126"/>
      <c r="PS35" s="126"/>
      <c r="PT35" s="126"/>
      <c r="PU35" s="126"/>
      <c r="PV35" s="126"/>
      <c r="PW35" s="126"/>
      <c r="PX35" s="126"/>
      <c r="PY35" s="126"/>
      <c r="PZ35" s="126"/>
      <c r="QA35" s="126"/>
      <c r="QB35" s="126"/>
      <c r="QC35" s="126"/>
      <c r="QD35" s="126"/>
      <c r="QE35" s="126"/>
      <c r="QF35" s="126"/>
      <c r="QG35" s="126"/>
      <c r="QH35" s="126"/>
      <c r="QI35" s="126"/>
      <c r="QJ35" s="126"/>
      <c r="QK35" s="126"/>
      <c r="QL35" s="126"/>
      <c r="QM35" s="126"/>
      <c r="QN35" s="126"/>
      <c r="QO35" s="126"/>
      <c r="QP35" s="126"/>
      <c r="QQ35" s="126"/>
      <c r="QR35" s="126"/>
      <c r="QS35" s="126"/>
      <c r="QT35" s="126"/>
      <c r="QU35" s="126"/>
      <c r="QV35" s="126"/>
      <c r="QW35" s="126"/>
      <c r="QX35" s="126"/>
      <c r="QY35" s="126"/>
      <c r="QZ35" s="126"/>
      <c r="RA35" s="126"/>
      <c r="RB35" s="126"/>
      <c r="RC35" s="126"/>
      <c r="RD35" s="126"/>
      <c r="RE35" s="126"/>
      <c r="RF35" s="126"/>
      <c r="RG35" s="126"/>
      <c r="RH35" s="126"/>
      <c r="RI35" s="126"/>
      <c r="RJ35" s="126"/>
      <c r="RK35" s="126"/>
      <c r="RL35" s="126"/>
      <c r="RM35" s="126"/>
      <c r="RN35" s="126"/>
      <c r="RO35" s="126"/>
      <c r="RP35" s="126"/>
      <c r="RQ35" s="126"/>
      <c r="RR35" s="126"/>
      <c r="RS35" s="126"/>
      <c r="RT35" s="126"/>
      <c r="RU35" s="126"/>
      <c r="RV35" s="126"/>
      <c r="RW35" s="126"/>
      <c r="RX35" s="126"/>
      <c r="RY35" s="126"/>
      <c r="RZ35" s="126"/>
      <c r="SA35" s="126"/>
      <c r="SB35" s="126"/>
      <c r="SC35" s="126"/>
      <c r="SD35" s="126"/>
      <c r="SE35" s="126"/>
      <c r="SF35" s="126"/>
      <c r="SG35" s="126"/>
      <c r="SH35" s="126"/>
      <c r="SI35" s="126"/>
      <c r="SJ35" s="126"/>
      <c r="SK35" s="126"/>
      <c r="SL35" s="126"/>
      <c r="SM35" s="126"/>
      <c r="SN35" s="126"/>
      <c r="SO35" s="126"/>
      <c r="SP35" s="126"/>
      <c r="SQ35" s="126"/>
      <c r="SR35" s="126"/>
      <c r="SS35" s="126"/>
      <c r="ST35" s="126"/>
      <c r="SU35" s="126"/>
      <c r="SV35" s="126"/>
      <c r="SW35" s="126"/>
      <c r="SX35" s="126"/>
      <c r="SY35" s="126"/>
      <c r="SZ35" s="126"/>
      <c r="TA35" s="126"/>
      <c r="TB35" s="126"/>
      <c r="TC35" s="126"/>
      <c r="TD35" s="126"/>
      <c r="TE35" s="126"/>
      <c r="TF35" s="126"/>
      <c r="TG35" s="126"/>
      <c r="TH35" s="126"/>
      <c r="TI35" s="126"/>
      <c r="TJ35" s="126"/>
      <c r="TK35" s="126"/>
      <c r="TL35" s="126"/>
      <c r="TM35" s="126"/>
      <c r="TN35" s="126"/>
      <c r="TO35" s="126"/>
      <c r="TP35" s="126"/>
      <c r="TQ35" s="126"/>
      <c r="TR35" s="126"/>
      <c r="TS35" s="126"/>
      <c r="TT35" s="126"/>
      <c r="TU35" s="126"/>
      <c r="TV35" s="126"/>
      <c r="TW35" s="126"/>
      <c r="TX35" s="126"/>
      <c r="TY35" s="126"/>
      <c r="TZ35" s="126"/>
      <c r="UA35" s="126"/>
      <c r="UB35" s="126"/>
      <c r="UC35" s="126"/>
      <c r="UD35" s="126"/>
      <c r="UE35" s="126"/>
      <c r="UF35" s="126"/>
      <c r="UG35" s="126"/>
      <c r="UH35" s="126"/>
      <c r="UI35" s="126"/>
      <c r="UJ35" s="126"/>
      <c r="UK35" s="126"/>
      <c r="UL35" s="126"/>
      <c r="UM35" s="126"/>
      <c r="UN35" s="126"/>
      <c r="UO35" s="126"/>
      <c r="UP35" s="126"/>
      <c r="UQ35" s="126"/>
      <c r="UR35" s="126"/>
      <c r="US35" s="126"/>
      <c r="UT35" s="126"/>
      <c r="UU35" s="126"/>
      <c r="UV35" s="126"/>
      <c r="UW35" s="126"/>
      <c r="UX35" s="126"/>
      <c r="UY35" s="126"/>
      <c r="UZ35" s="126"/>
      <c r="VA35" s="126"/>
      <c r="VB35" s="126"/>
      <c r="VC35" s="126"/>
      <c r="VD35" s="126"/>
      <c r="VE35" s="126"/>
      <c r="VF35" s="126"/>
      <c r="VG35" s="126"/>
      <c r="VH35" s="126"/>
      <c r="VI35" s="126"/>
      <c r="VJ35" s="126"/>
      <c r="VK35" s="126"/>
      <c r="VL35" s="126"/>
      <c r="VM35" s="126"/>
      <c r="VN35" s="126"/>
      <c r="VO35" s="126"/>
      <c r="VP35" s="126"/>
      <c r="VQ35" s="126"/>
      <c r="VR35" s="126"/>
      <c r="VS35" s="126"/>
      <c r="VT35" s="126"/>
      <c r="VU35" s="126"/>
      <c r="VV35" s="126"/>
      <c r="VW35" s="126"/>
      <c r="VX35" s="126"/>
      <c r="VY35" s="126"/>
      <c r="VZ35" s="126"/>
      <c r="WA35" s="126"/>
      <c r="WB35" s="126"/>
      <c r="WC35" s="126"/>
      <c r="WD35" s="126"/>
      <c r="WE35" s="126"/>
      <c r="WF35" s="126"/>
      <c r="WG35" s="126"/>
      <c r="WH35" s="126"/>
      <c r="WI35" s="126"/>
      <c r="WJ35" s="126"/>
      <c r="WK35" s="126"/>
      <c r="WL35" s="126"/>
      <c r="WM35" s="126"/>
      <c r="WN35" s="126"/>
      <c r="WO35" s="126"/>
      <c r="WP35" s="126"/>
      <c r="WQ35" s="126"/>
      <c r="WR35" s="126"/>
      <c r="WS35" s="126"/>
      <c r="WT35" s="126"/>
      <c r="WU35" s="126"/>
      <c r="WV35" s="126"/>
      <c r="WW35" s="126"/>
      <c r="WX35" s="126"/>
      <c r="WY35" s="126"/>
      <c r="WZ35" s="126"/>
      <c r="XA35" s="126"/>
      <c r="XB35" s="126"/>
      <c r="XC35" s="126"/>
      <c r="XD35" s="126"/>
      <c r="XE35" s="126"/>
      <c r="XF35" s="126"/>
      <c r="XG35" s="126"/>
      <c r="XH35" s="126"/>
      <c r="XI35" s="126"/>
      <c r="XJ35" s="126"/>
      <c r="XK35" s="126"/>
      <c r="XL35" s="126"/>
      <c r="XM35" s="126"/>
      <c r="XN35" s="126"/>
      <c r="XO35" s="126"/>
      <c r="XP35" s="126"/>
      <c r="XQ35" s="126"/>
      <c r="XR35" s="126"/>
      <c r="XS35" s="126"/>
      <c r="XT35" s="126"/>
      <c r="XU35" s="126"/>
      <c r="XV35" s="126"/>
      <c r="XW35" s="126"/>
      <c r="XX35" s="126"/>
      <c r="XY35" s="126"/>
      <c r="XZ35" s="126"/>
      <c r="YA35" s="126"/>
      <c r="YB35" s="126"/>
      <c r="YC35" s="126"/>
      <c r="YD35" s="126"/>
      <c r="YE35" s="126"/>
      <c r="YF35" s="126"/>
      <c r="YG35" s="126"/>
      <c r="YH35" s="126"/>
      <c r="YI35" s="126"/>
      <c r="YJ35" s="126"/>
      <c r="YK35" s="126"/>
      <c r="YL35" s="126"/>
      <c r="YM35" s="126"/>
      <c r="YN35" s="126"/>
      <c r="YO35" s="126"/>
      <c r="YP35" s="126"/>
      <c r="YQ35" s="126"/>
      <c r="YR35" s="126"/>
      <c r="YS35" s="126"/>
      <c r="YT35" s="126"/>
      <c r="YU35" s="126"/>
      <c r="YV35" s="126"/>
      <c r="YW35" s="126"/>
      <c r="YX35" s="126"/>
      <c r="YY35" s="126"/>
      <c r="YZ35" s="126"/>
      <c r="ZA35" s="126"/>
      <c r="ZB35" s="126"/>
      <c r="ZC35" s="126"/>
      <c r="ZD35" s="126"/>
      <c r="ZE35" s="126"/>
      <c r="ZF35" s="126"/>
      <c r="ZG35" s="126"/>
      <c r="ZH35" s="126"/>
      <c r="ZI35" s="126"/>
      <c r="ZJ35" s="126"/>
      <c r="ZK35" s="126"/>
      <c r="ZL35" s="126"/>
      <c r="ZM35" s="126"/>
      <c r="ZN35" s="126"/>
      <c r="ZO35" s="126"/>
      <c r="ZP35" s="126"/>
      <c r="ZQ35" s="126"/>
      <c r="ZR35" s="126"/>
      <c r="ZS35" s="126"/>
      <c r="ZT35" s="126"/>
      <c r="ZU35" s="126"/>
      <c r="ZV35" s="126"/>
      <c r="ZW35" s="126"/>
      <c r="ZX35" s="126"/>
      <c r="ZY35" s="126"/>
      <c r="ZZ35" s="126"/>
    </row>
    <row r="36" spans="1:702" hidden="1" outlineLevel="1">
      <c r="A36" s="8">
        <v>41306</v>
      </c>
      <c r="B36" s="126">
        <v>3612.7345131699999</v>
      </c>
      <c r="C36" s="126">
        <v>150.38085719</v>
      </c>
      <c r="D36" s="126">
        <v>343.35485715999999</v>
      </c>
      <c r="E36" s="126">
        <v>1625.55348551</v>
      </c>
      <c r="F36" s="126">
        <v>52.760096140000002</v>
      </c>
      <c r="G36" s="126">
        <v>16.99957276</v>
      </c>
      <c r="H36" s="126">
        <v>247.63560346</v>
      </c>
      <c r="I36" s="126">
        <v>940.30899674</v>
      </c>
      <c r="J36" s="126">
        <v>83.068123970000002</v>
      </c>
      <c r="K36" s="126">
        <v>2.3179077600000002</v>
      </c>
      <c r="L36" s="126">
        <v>22.706966869999999</v>
      </c>
      <c r="M36" s="163" t="s">
        <v>188</v>
      </c>
      <c r="N36" s="126">
        <v>37.167842530000001</v>
      </c>
      <c r="O36" s="126">
        <v>65.723819669999997</v>
      </c>
      <c r="P36" s="126">
        <v>10.71120453</v>
      </c>
      <c r="Q36" s="126">
        <v>1.01926099</v>
      </c>
      <c r="R36" s="126">
        <v>6.3402068399999996</v>
      </c>
      <c r="S36" s="126">
        <v>5.6586291800000001</v>
      </c>
      <c r="T36" s="126">
        <v>1.02708187</v>
      </c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  <c r="GB36" s="126"/>
      <c r="GC36" s="126"/>
      <c r="GD36" s="126"/>
      <c r="GE36" s="126"/>
      <c r="GF36" s="126"/>
      <c r="GG36" s="126"/>
      <c r="GH36" s="126"/>
      <c r="GI36" s="126"/>
      <c r="GJ36" s="126"/>
      <c r="GK36" s="126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26"/>
      <c r="HB36" s="126"/>
      <c r="HC36" s="126"/>
      <c r="HD36" s="126"/>
      <c r="HE36" s="126"/>
      <c r="HF36" s="126"/>
      <c r="HG36" s="126"/>
      <c r="HH36" s="126"/>
      <c r="HI36" s="126"/>
      <c r="HJ36" s="126"/>
      <c r="HK36" s="126"/>
      <c r="HL36" s="126"/>
      <c r="HM36" s="126"/>
      <c r="HN36" s="126"/>
      <c r="HO36" s="126"/>
      <c r="HP36" s="126"/>
      <c r="HQ36" s="126"/>
      <c r="HR36" s="126"/>
      <c r="HS36" s="126"/>
      <c r="HT36" s="126"/>
      <c r="HU36" s="126"/>
      <c r="HV36" s="126"/>
      <c r="HW36" s="126"/>
      <c r="HX36" s="126"/>
      <c r="HY36" s="126"/>
      <c r="HZ36" s="126"/>
      <c r="IA36" s="126"/>
      <c r="IB36" s="126"/>
      <c r="IC36" s="126"/>
      <c r="ID36" s="126"/>
      <c r="IE36" s="126"/>
      <c r="IF36" s="126"/>
      <c r="IG36" s="126"/>
      <c r="IH36" s="126"/>
      <c r="II36" s="126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  <c r="NG36" s="126"/>
      <c r="NH36" s="126"/>
      <c r="NI36" s="126"/>
      <c r="NJ36" s="126"/>
      <c r="NK36" s="126"/>
      <c r="NL36" s="126"/>
      <c r="NM36" s="126"/>
      <c r="NN36" s="126"/>
      <c r="NO36" s="126"/>
      <c r="NP36" s="126"/>
      <c r="NQ36" s="126"/>
      <c r="NR36" s="126"/>
      <c r="NS36" s="126"/>
      <c r="NT36" s="126"/>
      <c r="NU36" s="126"/>
      <c r="NV36" s="126"/>
      <c r="NW36" s="126"/>
      <c r="NX36" s="126"/>
      <c r="NY36" s="126"/>
      <c r="NZ36" s="126"/>
      <c r="OA36" s="126"/>
      <c r="OB36" s="126"/>
      <c r="OC36" s="126"/>
      <c r="OD36" s="126"/>
      <c r="OE36" s="126"/>
      <c r="OF36" s="126"/>
      <c r="OG36" s="126"/>
      <c r="OH36" s="126"/>
      <c r="OI36" s="126"/>
      <c r="OJ36" s="126"/>
      <c r="OK36" s="126"/>
      <c r="OL36" s="126"/>
      <c r="OM36" s="126"/>
      <c r="ON36" s="126"/>
      <c r="OO36" s="126"/>
      <c r="OP36" s="126"/>
      <c r="OQ36" s="126"/>
      <c r="OR36" s="126"/>
      <c r="OS36" s="126"/>
      <c r="OT36" s="126"/>
      <c r="OU36" s="126"/>
      <c r="OV36" s="126"/>
      <c r="OW36" s="126"/>
      <c r="OX36" s="126"/>
      <c r="OY36" s="126"/>
      <c r="OZ36" s="126"/>
      <c r="PA36" s="126"/>
      <c r="PB36" s="126"/>
      <c r="PC36" s="126"/>
      <c r="PD36" s="126"/>
      <c r="PE36" s="126"/>
      <c r="PF36" s="126"/>
      <c r="PG36" s="126"/>
      <c r="PH36" s="126"/>
      <c r="PI36" s="126"/>
      <c r="PJ36" s="126"/>
      <c r="PK36" s="126"/>
      <c r="PL36" s="126"/>
      <c r="PM36" s="126"/>
      <c r="PN36" s="126"/>
      <c r="PO36" s="126"/>
      <c r="PP36" s="126"/>
      <c r="PQ36" s="126"/>
      <c r="PR36" s="126"/>
      <c r="PS36" s="126"/>
      <c r="PT36" s="126"/>
      <c r="PU36" s="126"/>
      <c r="PV36" s="126"/>
      <c r="PW36" s="126"/>
      <c r="PX36" s="126"/>
      <c r="PY36" s="126"/>
      <c r="PZ36" s="126"/>
      <c r="QA36" s="126"/>
      <c r="QB36" s="126"/>
      <c r="QC36" s="126"/>
      <c r="QD36" s="126"/>
      <c r="QE36" s="126"/>
      <c r="QF36" s="126"/>
      <c r="QG36" s="126"/>
      <c r="QH36" s="126"/>
      <c r="QI36" s="126"/>
      <c r="QJ36" s="126"/>
      <c r="QK36" s="126"/>
      <c r="QL36" s="126"/>
      <c r="QM36" s="126"/>
      <c r="QN36" s="126"/>
      <c r="QO36" s="126"/>
      <c r="QP36" s="126"/>
      <c r="QQ36" s="126"/>
      <c r="QR36" s="126"/>
      <c r="QS36" s="126"/>
      <c r="QT36" s="126"/>
      <c r="QU36" s="126"/>
      <c r="QV36" s="126"/>
      <c r="QW36" s="126"/>
      <c r="QX36" s="126"/>
      <c r="QY36" s="126"/>
      <c r="QZ36" s="126"/>
      <c r="RA36" s="126"/>
      <c r="RB36" s="126"/>
      <c r="RC36" s="126"/>
      <c r="RD36" s="126"/>
      <c r="RE36" s="126"/>
      <c r="RF36" s="126"/>
      <c r="RG36" s="126"/>
      <c r="RH36" s="126"/>
      <c r="RI36" s="126"/>
      <c r="RJ36" s="126"/>
      <c r="RK36" s="126"/>
      <c r="RL36" s="126"/>
      <c r="RM36" s="126"/>
      <c r="RN36" s="126"/>
      <c r="RO36" s="126"/>
      <c r="RP36" s="126"/>
      <c r="RQ36" s="126"/>
      <c r="RR36" s="126"/>
      <c r="RS36" s="126"/>
      <c r="RT36" s="126"/>
      <c r="RU36" s="126"/>
      <c r="RV36" s="126"/>
      <c r="RW36" s="126"/>
      <c r="RX36" s="126"/>
      <c r="RY36" s="126"/>
      <c r="RZ36" s="126"/>
      <c r="SA36" s="126"/>
      <c r="SB36" s="126"/>
      <c r="SC36" s="126"/>
      <c r="SD36" s="126"/>
      <c r="SE36" s="126"/>
      <c r="SF36" s="126"/>
      <c r="SG36" s="126"/>
      <c r="SH36" s="126"/>
      <c r="SI36" s="126"/>
      <c r="SJ36" s="126"/>
      <c r="SK36" s="126"/>
      <c r="SL36" s="126"/>
      <c r="SM36" s="126"/>
      <c r="SN36" s="126"/>
      <c r="SO36" s="126"/>
      <c r="SP36" s="126"/>
      <c r="SQ36" s="126"/>
      <c r="SR36" s="126"/>
      <c r="SS36" s="126"/>
      <c r="ST36" s="126"/>
      <c r="SU36" s="126"/>
      <c r="SV36" s="126"/>
      <c r="SW36" s="126"/>
      <c r="SX36" s="126"/>
      <c r="SY36" s="126"/>
      <c r="SZ36" s="126"/>
      <c r="TA36" s="126"/>
      <c r="TB36" s="126"/>
      <c r="TC36" s="126"/>
      <c r="TD36" s="126"/>
      <c r="TE36" s="126"/>
      <c r="TF36" s="126"/>
      <c r="TG36" s="126"/>
      <c r="TH36" s="126"/>
      <c r="TI36" s="126"/>
      <c r="TJ36" s="126"/>
      <c r="TK36" s="126"/>
      <c r="TL36" s="126"/>
      <c r="TM36" s="126"/>
      <c r="TN36" s="126"/>
      <c r="TO36" s="126"/>
      <c r="TP36" s="126"/>
      <c r="TQ36" s="126"/>
      <c r="TR36" s="126"/>
      <c r="TS36" s="126"/>
      <c r="TT36" s="126"/>
      <c r="TU36" s="126"/>
      <c r="TV36" s="126"/>
      <c r="TW36" s="126"/>
      <c r="TX36" s="126"/>
      <c r="TY36" s="126"/>
      <c r="TZ36" s="126"/>
      <c r="UA36" s="126"/>
      <c r="UB36" s="126"/>
      <c r="UC36" s="126"/>
      <c r="UD36" s="126"/>
      <c r="UE36" s="126"/>
      <c r="UF36" s="126"/>
      <c r="UG36" s="126"/>
      <c r="UH36" s="126"/>
      <c r="UI36" s="126"/>
      <c r="UJ36" s="126"/>
      <c r="UK36" s="126"/>
      <c r="UL36" s="126"/>
      <c r="UM36" s="126"/>
      <c r="UN36" s="126"/>
      <c r="UO36" s="126"/>
      <c r="UP36" s="126"/>
      <c r="UQ36" s="126"/>
      <c r="UR36" s="126"/>
      <c r="US36" s="126"/>
      <c r="UT36" s="126"/>
      <c r="UU36" s="126"/>
      <c r="UV36" s="126"/>
      <c r="UW36" s="126"/>
      <c r="UX36" s="126"/>
      <c r="UY36" s="126"/>
      <c r="UZ36" s="126"/>
      <c r="VA36" s="126"/>
      <c r="VB36" s="126"/>
      <c r="VC36" s="126"/>
      <c r="VD36" s="126"/>
      <c r="VE36" s="126"/>
      <c r="VF36" s="126"/>
      <c r="VG36" s="126"/>
      <c r="VH36" s="126"/>
      <c r="VI36" s="126"/>
      <c r="VJ36" s="126"/>
      <c r="VK36" s="126"/>
      <c r="VL36" s="126"/>
      <c r="VM36" s="126"/>
      <c r="VN36" s="126"/>
      <c r="VO36" s="126"/>
      <c r="VP36" s="126"/>
      <c r="VQ36" s="126"/>
      <c r="VR36" s="126"/>
      <c r="VS36" s="126"/>
      <c r="VT36" s="126"/>
      <c r="VU36" s="126"/>
      <c r="VV36" s="126"/>
      <c r="VW36" s="126"/>
      <c r="VX36" s="126"/>
      <c r="VY36" s="126"/>
      <c r="VZ36" s="126"/>
      <c r="WA36" s="126"/>
      <c r="WB36" s="126"/>
      <c r="WC36" s="126"/>
      <c r="WD36" s="126"/>
      <c r="WE36" s="126"/>
      <c r="WF36" s="126"/>
      <c r="WG36" s="126"/>
      <c r="WH36" s="126"/>
      <c r="WI36" s="126"/>
      <c r="WJ36" s="126"/>
      <c r="WK36" s="126"/>
      <c r="WL36" s="126"/>
      <c r="WM36" s="126"/>
      <c r="WN36" s="126"/>
      <c r="WO36" s="126"/>
      <c r="WP36" s="126"/>
      <c r="WQ36" s="126"/>
      <c r="WR36" s="126"/>
      <c r="WS36" s="126"/>
      <c r="WT36" s="126"/>
      <c r="WU36" s="126"/>
      <c r="WV36" s="126"/>
      <c r="WW36" s="126"/>
      <c r="WX36" s="126"/>
      <c r="WY36" s="126"/>
      <c r="WZ36" s="126"/>
      <c r="XA36" s="126"/>
      <c r="XB36" s="126"/>
      <c r="XC36" s="126"/>
      <c r="XD36" s="126"/>
      <c r="XE36" s="126"/>
      <c r="XF36" s="126"/>
      <c r="XG36" s="126"/>
      <c r="XH36" s="126"/>
      <c r="XI36" s="126"/>
      <c r="XJ36" s="126"/>
      <c r="XK36" s="126"/>
      <c r="XL36" s="126"/>
      <c r="XM36" s="126"/>
      <c r="XN36" s="126"/>
      <c r="XO36" s="126"/>
      <c r="XP36" s="126"/>
      <c r="XQ36" s="126"/>
      <c r="XR36" s="126"/>
      <c r="XS36" s="126"/>
      <c r="XT36" s="126"/>
      <c r="XU36" s="126"/>
      <c r="XV36" s="126"/>
      <c r="XW36" s="126"/>
      <c r="XX36" s="126"/>
      <c r="XY36" s="126"/>
      <c r="XZ36" s="126"/>
      <c r="YA36" s="126"/>
      <c r="YB36" s="126"/>
      <c r="YC36" s="126"/>
      <c r="YD36" s="126"/>
      <c r="YE36" s="126"/>
      <c r="YF36" s="126"/>
      <c r="YG36" s="126"/>
      <c r="YH36" s="126"/>
      <c r="YI36" s="126"/>
      <c r="YJ36" s="126"/>
      <c r="YK36" s="126"/>
      <c r="YL36" s="126"/>
      <c r="YM36" s="126"/>
      <c r="YN36" s="126"/>
      <c r="YO36" s="126"/>
      <c r="YP36" s="126"/>
      <c r="YQ36" s="126"/>
      <c r="YR36" s="126"/>
      <c r="YS36" s="126"/>
      <c r="YT36" s="126"/>
      <c r="YU36" s="126"/>
      <c r="YV36" s="126"/>
      <c r="YW36" s="126"/>
      <c r="YX36" s="126"/>
      <c r="YY36" s="126"/>
      <c r="YZ36" s="126"/>
      <c r="ZA36" s="126"/>
      <c r="ZB36" s="126"/>
      <c r="ZC36" s="126"/>
      <c r="ZD36" s="126"/>
      <c r="ZE36" s="126"/>
      <c r="ZF36" s="126"/>
      <c r="ZG36" s="126"/>
      <c r="ZH36" s="126"/>
      <c r="ZI36" s="126"/>
      <c r="ZJ36" s="126"/>
      <c r="ZK36" s="126"/>
      <c r="ZL36" s="126"/>
      <c r="ZM36" s="126"/>
      <c r="ZN36" s="126"/>
      <c r="ZO36" s="126"/>
      <c r="ZP36" s="126"/>
      <c r="ZQ36" s="126"/>
      <c r="ZR36" s="126"/>
      <c r="ZS36" s="126"/>
      <c r="ZT36" s="126"/>
      <c r="ZU36" s="126"/>
      <c r="ZV36" s="126"/>
      <c r="ZW36" s="126"/>
      <c r="ZX36" s="126"/>
      <c r="ZY36" s="126"/>
      <c r="ZZ36" s="126"/>
    </row>
    <row r="37" spans="1:702" hidden="1" outlineLevel="1">
      <c r="A37" s="8">
        <v>41334</v>
      </c>
      <c r="B37" s="126">
        <v>3700.89837898</v>
      </c>
      <c r="C37" s="126">
        <v>181.65768421000001</v>
      </c>
      <c r="D37" s="126">
        <v>336.16049208999999</v>
      </c>
      <c r="E37" s="126">
        <v>1660.6078566799999</v>
      </c>
      <c r="F37" s="126">
        <v>53.24806384</v>
      </c>
      <c r="G37" s="126">
        <v>16.787779789999998</v>
      </c>
      <c r="H37" s="126">
        <v>249.0796737</v>
      </c>
      <c r="I37" s="126">
        <v>961.96961052999995</v>
      </c>
      <c r="J37" s="126">
        <v>79.323422699999995</v>
      </c>
      <c r="K37" s="126">
        <v>2.3975633300000001</v>
      </c>
      <c r="L37" s="126">
        <v>23.638064499999999</v>
      </c>
      <c r="M37" s="163" t="s">
        <v>188</v>
      </c>
      <c r="N37" s="126">
        <v>39.17160707</v>
      </c>
      <c r="O37" s="126">
        <v>74.042328659999995</v>
      </c>
      <c r="P37" s="126">
        <v>8.8465843599999996</v>
      </c>
      <c r="Q37" s="126">
        <v>0.96000951000000001</v>
      </c>
      <c r="R37" s="126">
        <v>6.3749716699999999</v>
      </c>
      <c r="S37" s="126">
        <v>5.6100875400000003</v>
      </c>
      <c r="T37" s="126">
        <v>1.0225788</v>
      </c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6"/>
      <c r="FZ37" s="126"/>
      <c r="GA37" s="126"/>
      <c r="GB37" s="126"/>
      <c r="GC37" s="126"/>
      <c r="GD37" s="126"/>
      <c r="GE37" s="126"/>
      <c r="GF37" s="126"/>
      <c r="GG37" s="126"/>
      <c r="GH37" s="126"/>
      <c r="GI37" s="126"/>
      <c r="GJ37" s="126"/>
      <c r="GK37" s="126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  <c r="NG37" s="126"/>
      <c r="NH37" s="126"/>
      <c r="NI37" s="126"/>
      <c r="NJ37" s="126"/>
      <c r="NK37" s="126"/>
      <c r="NL37" s="126"/>
      <c r="NM37" s="126"/>
      <c r="NN37" s="126"/>
      <c r="NO37" s="126"/>
      <c r="NP37" s="126"/>
      <c r="NQ37" s="126"/>
      <c r="NR37" s="126"/>
      <c r="NS37" s="126"/>
      <c r="NT37" s="126"/>
      <c r="NU37" s="126"/>
      <c r="NV37" s="126"/>
      <c r="NW37" s="126"/>
      <c r="NX37" s="126"/>
      <c r="NY37" s="126"/>
      <c r="NZ37" s="126"/>
      <c r="OA37" s="126"/>
      <c r="OB37" s="126"/>
      <c r="OC37" s="126"/>
      <c r="OD37" s="126"/>
      <c r="OE37" s="126"/>
      <c r="OF37" s="126"/>
      <c r="OG37" s="126"/>
      <c r="OH37" s="126"/>
      <c r="OI37" s="126"/>
      <c r="OJ37" s="126"/>
      <c r="OK37" s="126"/>
      <c r="OL37" s="126"/>
      <c r="OM37" s="126"/>
      <c r="ON37" s="126"/>
      <c r="OO37" s="126"/>
      <c r="OP37" s="126"/>
      <c r="OQ37" s="126"/>
      <c r="OR37" s="126"/>
      <c r="OS37" s="126"/>
      <c r="OT37" s="126"/>
      <c r="OU37" s="126"/>
      <c r="OV37" s="126"/>
      <c r="OW37" s="126"/>
      <c r="OX37" s="126"/>
      <c r="OY37" s="126"/>
      <c r="OZ37" s="126"/>
      <c r="PA37" s="126"/>
      <c r="PB37" s="126"/>
      <c r="PC37" s="126"/>
      <c r="PD37" s="126"/>
      <c r="PE37" s="126"/>
      <c r="PF37" s="126"/>
      <c r="PG37" s="126"/>
      <c r="PH37" s="126"/>
      <c r="PI37" s="126"/>
      <c r="PJ37" s="126"/>
      <c r="PK37" s="126"/>
      <c r="PL37" s="126"/>
      <c r="PM37" s="126"/>
      <c r="PN37" s="126"/>
      <c r="PO37" s="126"/>
      <c r="PP37" s="126"/>
      <c r="PQ37" s="126"/>
      <c r="PR37" s="126"/>
      <c r="PS37" s="126"/>
      <c r="PT37" s="126"/>
      <c r="PU37" s="126"/>
      <c r="PV37" s="126"/>
      <c r="PW37" s="126"/>
      <c r="PX37" s="126"/>
      <c r="PY37" s="126"/>
      <c r="PZ37" s="126"/>
      <c r="QA37" s="126"/>
      <c r="QB37" s="126"/>
      <c r="QC37" s="126"/>
      <c r="QD37" s="126"/>
      <c r="QE37" s="126"/>
      <c r="QF37" s="126"/>
      <c r="QG37" s="126"/>
      <c r="QH37" s="126"/>
      <c r="QI37" s="126"/>
      <c r="QJ37" s="126"/>
      <c r="QK37" s="126"/>
      <c r="QL37" s="126"/>
      <c r="QM37" s="126"/>
      <c r="QN37" s="126"/>
      <c r="QO37" s="126"/>
      <c r="QP37" s="126"/>
      <c r="QQ37" s="126"/>
      <c r="QR37" s="126"/>
      <c r="QS37" s="126"/>
      <c r="QT37" s="126"/>
      <c r="QU37" s="126"/>
      <c r="QV37" s="126"/>
      <c r="QW37" s="126"/>
      <c r="QX37" s="126"/>
      <c r="QY37" s="126"/>
      <c r="QZ37" s="126"/>
      <c r="RA37" s="126"/>
      <c r="RB37" s="126"/>
      <c r="RC37" s="126"/>
      <c r="RD37" s="126"/>
      <c r="RE37" s="126"/>
      <c r="RF37" s="126"/>
      <c r="RG37" s="126"/>
      <c r="RH37" s="126"/>
      <c r="RI37" s="126"/>
      <c r="RJ37" s="126"/>
      <c r="RK37" s="126"/>
      <c r="RL37" s="126"/>
      <c r="RM37" s="126"/>
      <c r="RN37" s="126"/>
      <c r="RO37" s="126"/>
      <c r="RP37" s="126"/>
      <c r="RQ37" s="126"/>
      <c r="RR37" s="126"/>
      <c r="RS37" s="126"/>
      <c r="RT37" s="126"/>
      <c r="RU37" s="126"/>
      <c r="RV37" s="126"/>
      <c r="RW37" s="126"/>
      <c r="RX37" s="126"/>
      <c r="RY37" s="126"/>
      <c r="RZ37" s="126"/>
      <c r="SA37" s="126"/>
      <c r="SB37" s="126"/>
      <c r="SC37" s="126"/>
      <c r="SD37" s="126"/>
      <c r="SE37" s="126"/>
      <c r="SF37" s="126"/>
      <c r="SG37" s="126"/>
      <c r="SH37" s="126"/>
      <c r="SI37" s="126"/>
      <c r="SJ37" s="126"/>
      <c r="SK37" s="126"/>
      <c r="SL37" s="126"/>
      <c r="SM37" s="126"/>
      <c r="SN37" s="126"/>
      <c r="SO37" s="126"/>
      <c r="SP37" s="126"/>
      <c r="SQ37" s="126"/>
      <c r="SR37" s="126"/>
      <c r="SS37" s="126"/>
      <c r="ST37" s="126"/>
      <c r="SU37" s="126"/>
      <c r="SV37" s="126"/>
      <c r="SW37" s="126"/>
      <c r="SX37" s="126"/>
      <c r="SY37" s="126"/>
      <c r="SZ37" s="126"/>
      <c r="TA37" s="126"/>
      <c r="TB37" s="126"/>
      <c r="TC37" s="126"/>
      <c r="TD37" s="126"/>
      <c r="TE37" s="126"/>
      <c r="TF37" s="126"/>
      <c r="TG37" s="126"/>
      <c r="TH37" s="126"/>
      <c r="TI37" s="126"/>
      <c r="TJ37" s="126"/>
      <c r="TK37" s="126"/>
      <c r="TL37" s="126"/>
      <c r="TM37" s="126"/>
      <c r="TN37" s="126"/>
      <c r="TO37" s="126"/>
      <c r="TP37" s="126"/>
      <c r="TQ37" s="126"/>
      <c r="TR37" s="126"/>
      <c r="TS37" s="126"/>
      <c r="TT37" s="126"/>
      <c r="TU37" s="126"/>
      <c r="TV37" s="126"/>
      <c r="TW37" s="126"/>
      <c r="TX37" s="126"/>
      <c r="TY37" s="126"/>
      <c r="TZ37" s="126"/>
      <c r="UA37" s="126"/>
      <c r="UB37" s="126"/>
      <c r="UC37" s="126"/>
      <c r="UD37" s="126"/>
      <c r="UE37" s="126"/>
      <c r="UF37" s="126"/>
      <c r="UG37" s="126"/>
      <c r="UH37" s="126"/>
      <c r="UI37" s="126"/>
      <c r="UJ37" s="126"/>
      <c r="UK37" s="126"/>
      <c r="UL37" s="126"/>
      <c r="UM37" s="126"/>
      <c r="UN37" s="126"/>
      <c r="UO37" s="126"/>
      <c r="UP37" s="126"/>
      <c r="UQ37" s="126"/>
      <c r="UR37" s="126"/>
      <c r="US37" s="126"/>
      <c r="UT37" s="126"/>
      <c r="UU37" s="126"/>
      <c r="UV37" s="126"/>
      <c r="UW37" s="126"/>
      <c r="UX37" s="126"/>
      <c r="UY37" s="126"/>
      <c r="UZ37" s="126"/>
      <c r="VA37" s="126"/>
      <c r="VB37" s="126"/>
      <c r="VC37" s="126"/>
      <c r="VD37" s="126"/>
      <c r="VE37" s="126"/>
      <c r="VF37" s="126"/>
      <c r="VG37" s="126"/>
      <c r="VH37" s="126"/>
      <c r="VI37" s="126"/>
      <c r="VJ37" s="126"/>
      <c r="VK37" s="126"/>
      <c r="VL37" s="126"/>
      <c r="VM37" s="126"/>
      <c r="VN37" s="126"/>
      <c r="VO37" s="126"/>
      <c r="VP37" s="126"/>
      <c r="VQ37" s="126"/>
      <c r="VR37" s="126"/>
      <c r="VS37" s="126"/>
      <c r="VT37" s="126"/>
      <c r="VU37" s="126"/>
      <c r="VV37" s="126"/>
      <c r="VW37" s="126"/>
      <c r="VX37" s="126"/>
      <c r="VY37" s="126"/>
      <c r="VZ37" s="126"/>
      <c r="WA37" s="126"/>
      <c r="WB37" s="126"/>
      <c r="WC37" s="126"/>
      <c r="WD37" s="126"/>
      <c r="WE37" s="126"/>
      <c r="WF37" s="126"/>
      <c r="WG37" s="126"/>
      <c r="WH37" s="126"/>
      <c r="WI37" s="126"/>
      <c r="WJ37" s="126"/>
      <c r="WK37" s="126"/>
      <c r="WL37" s="126"/>
      <c r="WM37" s="126"/>
      <c r="WN37" s="126"/>
      <c r="WO37" s="126"/>
      <c r="WP37" s="126"/>
      <c r="WQ37" s="126"/>
      <c r="WR37" s="126"/>
      <c r="WS37" s="126"/>
      <c r="WT37" s="126"/>
      <c r="WU37" s="126"/>
      <c r="WV37" s="126"/>
      <c r="WW37" s="126"/>
      <c r="WX37" s="126"/>
      <c r="WY37" s="126"/>
      <c r="WZ37" s="126"/>
      <c r="XA37" s="126"/>
      <c r="XB37" s="126"/>
      <c r="XC37" s="126"/>
      <c r="XD37" s="126"/>
      <c r="XE37" s="126"/>
      <c r="XF37" s="126"/>
      <c r="XG37" s="126"/>
      <c r="XH37" s="126"/>
      <c r="XI37" s="126"/>
      <c r="XJ37" s="126"/>
      <c r="XK37" s="126"/>
      <c r="XL37" s="126"/>
      <c r="XM37" s="126"/>
      <c r="XN37" s="126"/>
      <c r="XO37" s="126"/>
      <c r="XP37" s="126"/>
      <c r="XQ37" s="126"/>
      <c r="XR37" s="126"/>
      <c r="XS37" s="126"/>
      <c r="XT37" s="126"/>
      <c r="XU37" s="126"/>
      <c r="XV37" s="126"/>
      <c r="XW37" s="126"/>
      <c r="XX37" s="126"/>
      <c r="XY37" s="126"/>
      <c r="XZ37" s="126"/>
      <c r="YA37" s="126"/>
      <c r="YB37" s="126"/>
      <c r="YC37" s="126"/>
      <c r="YD37" s="126"/>
      <c r="YE37" s="126"/>
      <c r="YF37" s="126"/>
      <c r="YG37" s="126"/>
      <c r="YH37" s="126"/>
      <c r="YI37" s="126"/>
      <c r="YJ37" s="126"/>
      <c r="YK37" s="126"/>
      <c r="YL37" s="126"/>
      <c r="YM37" s="126"/>
      <c r="YN37" s="126"/>
      <c r="YO37" s="126"/>
      <c r="YP37" s="126"/>
      <c r="YQ37" s="126"/>
      <c r="YR37" s="126"/>
      <c r="YS37" s="126"/>
      <c r="YT37" s="126"/>
      <c r="YU37" s="126"/>
      <c r="YV37" s="126"/>
      <c r="YW37" s="126"/>
      <c r="YX37" s="126"/>
      <c r="YY37" s="126"/>
      <c r="YZ37" s="126"/>
      <c r="ZA37" s="126"/>
      <c r="ZB37" s="126"/>
      <c r="ZC37" s="126"/>
      <c r="ZD37" s="126"/>
      <c r="ZE37" s="126"/>
      <c r="ZF37" s="126"/>
      <c r="ZG37" s="126"/>
      <c r="ZH37" s="126"/>
      <c r="ZI37" s="126"/>
      <c r="ZJ37" s="126"/>
      <c r="ZK37" s="126"/>
      <c r="ZL37" s="126"/>
      <c r="ZM37" s="126"/>
      <c r="ZN37" s="126"/>
      <c r="ZO37" s="126"/>
      <c r="ZP37" s="126"/>
      <c r="ZQ37" s="126"/>
      <c r="ZR37" s="126"/>
      <c r="ZS37" s="126"/>
      <c r="ZT37" s="126"/>
      <c r="ZU37" s="126"/>
      <c r="ZV37" s="126"/>
      <c r="ZW37" s="126"/>
      <c r="ZX37" s="126"/>
      <c r="ZY37" s="126"/>
      <c r="ZZ37" s="126"/>
    </row>
    <row r="38" spans="1:702" hidden="1" outlineLevel="1">
      <c r="A38" s="8">
        <v>41365</v>
      </c>
      <c r="B38" s="126">
        <v>3554.4488873599998</v>
      </c>
      <c r="C38" s="126">
        <v>209.25142507000001</v>
      </c>
      <c r="D38" s="126">
        <v>48.543751100000001</v>
      </c>
      <c r="E38" s="126">
        <v>1662.63546075</v>
      </c>
      <c r="F38" s="126">
        <v>52.599206420000002</v>
      </c>
      <c r="G38" s="126">
        <v>16.83592187</v>
      </c>
      <c r="H38" s="126">
        <v>243.37938260000001</v>
      </c>
      <c r="I38" s="126">
        <v>999.95368271999996</v>
      </c>
      <c r="J38" s="126">
        <v>79.577193570000006</v>
      </c>
      <c r="K38" s="126">
        <v>2.2087161599999998</v>
      </c>
      <c r="L38" s="126">
        <v>2.37564441</v>
      </c>
      <c r="M38" s="163" t="s">
        <v>188</v>
      </c>
      <c r="N38" s="126">
        <v>103.29211764999999</v>
      </c>
      <c r="O38" s="126">
        <v>75.149343860000002</v>
      </c>
      <c r="P38" s="126">
        <v>44.989202540000001</v>
      </c>
      <c r="Q38" s="126">
        <v>0.72241115</v>
      </c>
      <c r="R38" s="126">
        <v>6.3123596800000001</v>
      </c>
      <c r="S38" s="126">
        <v>5.61356594</v>
      </c>
      <c r="T38" s="126">
        <v>1.00950187</v>
      </c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  <c r="GB38" s="126"/>
      <c r="GC38" s="126"/>
      <c r="GD38" s="126"/>
      <c r="GE38" s="126"/>
      <c r="GF38" s="126"/>
      <c r="GG38" s="126"/>
      <c r="GH38" s="126"/>
      <c r="GI38" s="126"/>
      <c r="GJ38" s="126"/>
      <c r="GK38" s="126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  <c r="NG38" s="126"/>
      <c r="NH38" s="126"/>
      <c r="NI38" s="126"/>
      <c r="NJ38" s="126"/>
      <c r="NK38" s="126"/>
      <c r="NL38" s="126"/>
      <c r="NM38" s="126"/>
      <c r="NN38" s="126"/>
      <c r="NO38" s="126"/>
      <c r="NP38" s="126"/>
      <c r="NQ38" s="126"/>
      <c r="NR38" s="126"/>
      <c r="NS38" s="126"/>
      <c r="NT38" s="126"/>
      <c r="NU38" s="126"/>
      <c r="NV38" s="126"/>
      <c r="NW38" s="126"/>
      <c r="NX38" s="126"/>
      <c r="NY38" s="126"/>
      <c r="NZ38" s="126"/>
      <c r="OA38" s="126"/>
      <c r="OB38" s="126"/>
      <c r="OC38" s="126"/>
      <c r="OD38" s="126"/>
      <c r="OE38" s="126"/>
      <c r="OF38" s="126"/>
      <c r="OG38" s="126"/>
      <c r="OH38" s="126"/>
      <c r="OI38" s="126"/>
      <c r="OJ38" s="126"/>
      <c r="OK38" s="126"/>
      <c r="OL38" s="126"/>
      <c r="OM38" s="126"/>
      <c r="ON38" s="126"/>
      <c r="OO38" s="126"/>
      <c r="OP38" s="126"/>
      <c r="OQ38" s="126"/>
      <c r="OR38" s="126"/>
      <c r="OS38" s="126"/>
      <c r="OT38" s="126"/>
      <c r="OU38" s="126"/>
      <c r="OV38" s="126"/>
      <c r="OW38" s="126"/>
      <c r="OX38" s="126"/>
      <c r="OY38" s="126"/>
      <c r="OZ38" s="126"/>
      <c r="PA38" s="126"/>
      <c r="PB38" s="126"/>
      <c r="PC38" s="126"/>
      <c r="PD38" s="126"/>
      <c r="PE38" s="126"/>
      <c r="PF38" s="126"/>
      <c r="PG38" s="126"/>
      <c r="PH38" s="126"/>
      <c r="PI38" s="126"/>
      <c r="PJ38" s="126"/>
      <c r="PK38" s="126"/>
      <c r="PL38" s="126"/>
      <c r="PM38" s="126"/>
      <c r="PN38" s="126"/>
      <c r="PO38" s="126"/>
      <c r="PP38" s="126"/>
      <c r="PQ38" s="126"/>
      <c r="PR38" s="126"/>
      <c r="PS38" s="126"/>
      <c r="PT38" s="126"/>
      <c r="PU38" s="126"/>
      <c r="PV38" s="126"/>
      <c r="PW38" s="126"/>
      <c r="PX38" s="126"/>
      <c r="PY38" s="126"/>
      <c r="PZ38" s="126"/>
      <c r="QA38" s="126"/>
      <c r="QB38" s="126"/>
      <c r="QC38" s="126"/>
      <c r="QD38" s="126"/>
      <c r="QE38" s="126"/>
      <c r="QF38" s="126"/>
      <c r="QG38" s="126"/>
      <c r="QH38" s="126"/>
      <c r="QI38" s="126"/>
      <c r="QJ38" s="126"/>
      <c r="QK38" s="126"/>
      <c r="QL38" s="126"/>
      <c r="QM38" s="126"/>
      <c r="QN38" s="126"/>
      <c r="QO38" s="126"/>
      <c r="QP38" s="126"/>
      <c r="QQ38" s="126"/>
      <c r="QR38" s="126"/>
      <c r="QS38" s="126"/>
      <c r="QT38" s="126"/>
      <c r="QU38" s="126"/>
      <c r="QV38" s="126"/>
      <c r="QW38" s="126"/>
      <c r="QX38" s="126"/>
      <c r="QY38" s="126"/>
      <c r="QZ38" s="126"/>
      <c r="RA38" s="126"/>
      <c r="RB38" s="126"/>
      <c r="RC38" s="126"/>
      <c r="RD38" s="126"/>
      <c r="RE38" s="126"/>
      <c r="RF38" s="126"/>
      <c r="RG38" s="126"/>
      <c r="RH38" s="126"/>
      <c r="RI38" s="126"/>
      <c r="RJ38" s="126"/>
      <c r="RK38" s="126"/>
      <c r="RL38" s="126"/>
      <c r="RM38" s="126"/>
      <c r="RN38" s="126"/>
      <c r="RO38" s="126"/>
      <c r="RP38" s="126"/>
      <c r="RQ38" s="126"/>
      <c r="RR38" s="126"/>
      <c r="RS38" s="126"/>
      <c r="RT38" s="126"/>
      <c r="RU38" s="126"/>
      <c r="RV38" s="126"/>
      <c r="RW38" s="126"/>
      <c r="RX38" s="126"/>
      <c r="RY38" s="126"/>
      <c r="RZ38" s="126"/>
      <c r="SA38" s="126"/>
      <c r="SB38" s="126"/>
      <c r="SC38" s="126"/>
      <c r="SD38" s="126"/>
      <c r="SE38" s="126"/>
      <c r="SF38" s="126"/>
      <c r="SG38" s="126"/>
      <c r="SH38" s="126"/>
      <c r="SI38" s="126"/>
      <c r="SJ38" s="126"/>
      <c r="SK38" s="126"/>
      <c r="SL38" s="126"/>
      <c r="SM38" s="126"/>
      <c r="SN38" s="126"/>
      <c r="SO38" s="126"/>
      <c r="SP38" s="126"/>
      <c r="SQ38" s="126"/>
      <c r="SR38" s="126"/>
      <c r="SS38" s="126"/>
      <c r="ST38" s="126"/>
      <c r="SU38" s="126"/>
      <c r="SV38" s="126"/>
      <c r="SW38" s="126"/>
      <c r="SX38" s="126"/>
      <c r="SY38" s="126"/>
      <c r="SZ38" s="126"/>
      <c r="TA38" s="126"/>
      <c r="TB38" s="126"/>
      <c r="TC38" s="126"/>
      <c r="TD38" s="126"/>
      <c r="TE38" s="126"/>
      <c r="TF38" s="126"/>
      <c r="TG38" s="126"/>
      <c r="TH38" s="126"/>
      <c r="TI38" s="126"/>
      <c r="TJ38" s="126"/>
      <c r="TK38" s="126"/>
      <c r="TL38" s="126"/>
      <c r="TM38" s="126"/>
      <c r="TN38" s="126"/>
      <c r="TO38" s="126"/>
      <c r="TP38" s="126"/>
      <c r="TQ38" s="126"/>
      <c r="TR38" s="126"/>
      <c r="TS38" s="126"/>
      <c r="TT38" s="126"/>
      <c r="TU38" s="126"/>
      <c r="TV38" s="126"/>
      <c r="TW38" s="126"/>
      <c r="TX38" s="126"/>
      <c r="TY38" s="126"/>
      <c r="TZ38" s="126"/>
      <c r="UA38" s="126"/>
      <c r="UB38" s="126"/>
      <c r="UC38" s="126"/>
      <c r="UD38" s="126"/>
      <c r="UE38" s="126"/>
      <c r="UF38" s="126"/>
      <c r="UG38" s="126"/>
      <c r="UH38" s="126"/>
      <c r="UI38" s="126"/>
      <c r="UJ38" s="126"/>
      <c r="UK38" s="126"/>
      <c r="UL38" s="126"/>
      <c r="UM38" s="126"/>
      <c r="UN38" s="126"/>
      <c r="UO38" s="126"/>
      <c r="UP38" s="126"/>
      <c r="UQ38" s="126"/>
      <c r="UR38" s="126"/>
      <c r="US38" s="126"/>
      <c r="UT38" s="126"/>
      <c r="UU38" s="126"/>
      <c r="UV38" s="126"/>
      <c r="UW38" s="126"/>
      <c r="UX38" s="126"/>
      <c r="UY38" s="126"/>
      <c r="UZ38" s="126"/>
      <c r="VA38" s="126"/>
      <c r="VB38" s="126"/>
      <c r="VC38" s="126"/>
      <c r="VD38" s="126"/>
      <c r="VE38" s="126"/>
      <c r="VF38" s="126"/>
      <c r="VG38" s="126"/>
      <c r="VH38" s="126"/>
      <c r="VI38" s="126"/>
      <c r="VJ38" s="126"/>
      <c r="VK38" s="126"/>
      <c r="VL38" s="126"/>
      <c r="VM38" s="126"/>
      <c r="VN38" s="126"/>
      <c r="VO38" s="126"/>
      <c r="VP38" s="126"/>
      <c r="VQ38" s="126"/>
      <c r="VR38" s="126"/>
      <c r="VS38" s="126"/>
      <c r="VT38" s="126"/>
      <c r="VU38" s="126"/>
      <c r="VV38" s="126"/>
      <c r="VW38" s="126"/>
      <c r="VX38" s="126"/>
      <c r="VY38" s="126"/>
      <c r="VZ38" s="126"/>
      <c r="WA38" s="126"/>
      <c r="WB38" s="126"/>
      <c r="WC38" s="126"/>
      <c r="WD38" s="126"/>
      <c r="WE38" s="126"/>
      <c r="WF38" s="126"/>
      <c r="WG38" s="126"/>
      <c r="WH38" s="126"/>
      <c r="WI38" s="126"/>
      <c r="WJ38" s="126"/>
      <c r="WK38" s="126"/>
      <c r="WL38" s="126"/>
      <c r="WM38" s="126"/>
      <c r="WN38" s="126"/>
      <c r="WO38" s="126"/>
      <c r="WP38" s="126"/>
      <c r="WQ38" s="126"/>
      <c r="WR38" s="126"/>
      <c r="WS38" s="126"/>
      <c r="WT38" s="126"/>
      <c r="WU38" s="126"/>
      <c r="WV38" s="126"/>
      <c r="WW38" s="126"/>
      <c r="WX38" s="126"/>
      <c r="WY38" s="126"/>
      <c r="WZ38" s="126"/>
      <c r="XA38" s="126"/>
      <c r="XB38" s="126"/>
      <c r="XC38" s="126"/>
      <c r="XD38" s="126"/>
      <c r="XE38" s="126"/>
      <c r="XF38" s="126"/>
      <c r="XG38" s="126"/>
      <c r="XH38" s="126"/>
      <c r="XI38" s="126"/>
      <c r="XJ38" s="126"/>
      <c r="XK38" s="126"/>
      <c r="XL38" s="126"/>
      <c r="XM38" s="126"/>
      <c r="XN38" s="126"/>
      <c r="XO38" s="126"/>
      <c r="XP38" s="126"/>
      <c r="XQ38" s="126"/>
      <c r="XR38" s="126"/>
      <c r="XS38" s="126"/>
      <c r="XT38" s="126"/>
      <c r="XU38" s="126"/>
      <c r="XV38" s="126"/>
      <c r="XW38" s="126"/>
      <c r="XX38" s="126"/>
      <c r="XY38" s="126"/>
      <c r="XZ38" s="126"/>
      <c r="YA38" s="126"/>
      <c r="YB38" s="126"/>
      <c r="YC38" s="126"/>
      <c r="YD38" s="126"/>
      <c r="YE38" s="126"/>
      <c r="YF38" s="126"/>
      <c r="YG38" s="126"/>
      <c r="YH38" s="126"/>
      <c r="YI38" s="126"/>
      <c r="YJ38" s="126"/>
      <c r="YK38" s="126"/>
      <c r="YL38" s="126"/>
      <c r="YM38" s="126"/>
      <c r="YN38" s="126"/>
      <c r="YO38" s="126"/>
      <c r="YP38" s="126"/>
      <c r="YQ38" s="126"/>
      <c r="YR38" s="126"/>
      <c r="YS38" s="126"/>
      <c r="YT38" s="126"/>
      <c r="YU38" s="126"/>
      <c r="YV38" s="126"/>
      <c r="YW38" s="126"/>
      <c r="YX38" s="126"/>
      <c r="YY38" s="126"/>
      <c r="YZ38" s="126"/>
      <c r="ZA38" s="126"/>
      <c r="ZB38" s="126"/>
      <c r="ZC38" s="126"/>
      <c r="ZD38" s="126"/>
      <c r="ZE38" s="126"/>
      <c r="ZF38" s="126"/>
      <c r="ZG38" s="126"/>
      <c r="ZH38" s="126"/>
      <c r="ZI38" s="126"/>
      <c r="ZJ38" s="126"/>
      <c r="ZK38" s="126"/>
      <c r="ZL38" s="126"/>
      <c r="ZM38" s="126"/>
      <c r="ZN38" s="126"/>
      <c r="ZO38" s="126"/>
      <c r="ZP38" s="126"/>
      <c r="ZQ38" s="126"/>
      <c r="ZR38" s="126"/>
      <c r="ZS38" s="126"/>
      <c r="ZT38" s="126"/>
      <c r="ZU38" s="126"/>
      <c r="ZV38" s="126"/>
      <c r="ZW38" s="126"/>
      <c r="ZX38" s="126"/>
      <c r="ZY38" s="126"/>
      <c r="ZZ38" s="126"/>
    </row>
    <row r="39" spans="1:702" hidden="1" outlineLevel="1">
      <c r="A39" s="8">
        <v>41395</v>
      </c>
      <c r="B39" s="126">
        <v>3529.88055459</v>
      </c>
      <c r="C39" s="126">
        <v>223.41212977999999</v>
      </c>
      <c r="D39" s="126">
        <v>48.425735439999997</v>
      </c>
      <c r="E39" s="126">
        <v>1680.2037024199999</v>
      </c>
      <c r="F39" s="126">
        <v>54.366246599999997</v>
      </c>
      <c r="G39" s="126">
        <v>17.844641899999999</v>
      </c>
      <c r="H39" s="126">
        <v>241.84882117000001</v>
      </c>
      <c r="I39" s="126">
        <v>945.45547261000002</v>
      </c>
      <c r="J39" s="126">
        <v>78.513818670000006</v>
      </c>
      <c r="K39" s="126">
        <v>2.0815983400000002</v>
      </c>
      <c r="L39" s="126">
        <v>2.2162509099999999</v>
      </c>
      <c r="M39" s="163" t="s">
        <v>188</v>
      </c>
      <c r="N39" s="126">
        <v>102.16419764</v>
      </c>
      <c r="O39" s="126">
        <v>74.741548039999998</v>
      </c>
      <c r="P39" s="126">
        <v>44.612367149999997</v>
      </c>
      <c r="Q39" s="126">
        <v>0.72236663000000001</v>
      </c>
      <c r="R39" s="126">
        <v>6.6850589600000001</v>
      </c>
      <c r="S39" s="126">
        <v>5.6175069999999998</v>
      </c>
      <c r="T39" s="126">
        <v>0.96909133000000003</v>
      </c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26"/>
      <c r="FI39" s="126"/>
      <c r="FJ39" s="126"/>
      <c r="FK39" s="126"/>
      <c r="FL39" s="126"/>
      <c r="FM39" s="126"/>
      <c r="FN39" s="126"/>
      <c r="FO39" s="126"/>
      <c r="FP39" s="126"/>
      <c r="FQ39" s="126"/>
      <c r="FR39" s="126"/>
      <c r="FS39" s="126"/>
      <c r="FT39" s="126"/>
      <c r="FU39" s="126"/>
      <c r="FV39" s="126"/>
      <c r="FW39" s="126"/>
      <c r="FX39" s="126"/>
      <c r="FY39" s="126"/>
      <c r="FZ39" s="126"/>
      <c r="GA39" s="126"/>
      <c r="GB39" s="126"/>
      <c r="GC39" s="126"/>
      <c r="GD39" s="126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  <c r="GO39" s="126"/>
      <c r="GP39" s="126"/>
      <c r="GQ39" s="126"/>
      <c r="GR39" s="126"/>
      <c r="GS39" s="126"/>
      <c r="GT39" s="126"/>
      <c r="GU39" s="126"/>
      <c r="GV39" s="126"/>
      <c r="GW39" s="126"/>
      <c r="GX39" s="126"/>
      <c r="GY39" s="126"/>
      <c r="GZ39" s="126"/>
      <c r="HA39" s="126"/>
      <c r="HB39" s="126"/>
      <c r="HC39" s="126"/>
      <c r="HD39" s="126"/>
      <c r="HE39" s="126"/>
      <c r="HF39" s="126"/>
      <c r="HG39" s="126"/>
      <c r="HH39" s="126"/>
      <c r="HI39" s="126"/>
      <c r="HJ39" s="126"/>
      <c r="HK39" s="126"/>
      <c r="HL39" s="126"/>
      <c r="HM39" s="126"/>
      <c r="HN39" s="126"/>
      <c r="HO39" s="126"/>
      <c r="HP39" s="126"/>
      <c r="HQ39" s="126"/>
      <c r="HR39" s="126"/>
      <c r="HS39" s="126"/>
      <c r="HT39" s="126"/>
      <c r="HU39" s="126"/>
      <c r="HV39" s="126"/>
      <c r="HW39" s="126"/>
      <c r="HX39" s="126"/>
      <c r="HY39" s="126"/>
      <c r="HZ39" s="126"/>
      <c r="IA39" s="126"/>
      <c r="IB39" s="126"/>
      <c r="IC39" s="126"/>
      <c r="ID39" s="126"/>
      <c r="IE39" s="126"/>
      <c r="IF39" s="126"/>
      <c r="IG39" s="126"/>
      <c r="IH39" s="126"/>
      <c r="II39" s="126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  <c r="NG39" s="126"/>
      <c r="NH39" s="126"/>
      <c r="NI39" s="126"/>
      <c r="NJ39" s="126"/>
      <c r="NK39" s="126"/>
      <c r="NL39" s="126"/>
      <c r="NM39" s="126"/>
      <c r="NN39" s="126"/>
      <c r="NO39" s="126"/>
      <c r="NP39" s="126"/>
      <c r="NQ39" s="126"/>
      <c r="NR39" s="126"/>
      <c r="NS39" s="126"/>
      <c r="NT39" s="126"/>
      <c r="NU39" s="126"/>
      <c r="NV39" s="126"/>
      <c r="NW39" s="126"/>
      <c r="NX39" s="126"/>
      <c r="NY39" s="126"/>
      <c r="NZ39" s="126"/>
      <c r="OA39" s="126"/>
      <c r="OB39" s="126"/>
      <c r="OC39" s="126"/>
      <c r="OD39" s="126"/>
      <c r="OE39" s="126"/>
      <c r="OF39" s="126"/>
      <c r="OG39" s="126"/>
      <c r="OH39" s="126"/>
      <c r="OI39" s="126"/>
      <c r="OJ39" s="126"/>
      <c r="OK39" s="126"/>
      <c r="OL39" s="126"/>
      <c r="OM39" s="126"/>
      <c r="ON39" s="126"/>
      <c r="OO39" s="126"/>
      <c r="OP39" s="126"/>
      <c r="OQ39" s="126"/>
      <c r="OR39" s="126"/>
      <c r="OS39" s="126"/>
      <c r="OT39" s="126"/>
      <c r="OU39" s="126"/>
      <c r="OV39" s="126"/>
      <c r="OW39" s="126"/>
      <c r="OX39" s="126"/>
      <c r="OY39" s="126"/>
      <c r="OZ39" s="126"/>
      <c r="PA39" s="126"/>
      <c r="PB39" s="126"/>
      <c r="PC39" s="126"/>
      <c r="PD39" s="126"/>
      <c r="PE39" s="126"/>
      <c r="PF39" s="126"/>
      <c r="PG39" s="126"/>
      <c r="PH39" s="126"/>
      <c r="PI39" s="126"/>
      <c r="PJ39" s="126"/>
      <c r="PK39" s="126"/>
      <c r="PL39" s="126"/>
      <c r="PM39" s="126"/>
      <c r="PN39" s="126"/>
      <c r="PO39" s="126"/>
      <c r="PP39" s="126"/>
      <c r="PQ39" s="126"/>
      <c r="PR39" s="126"/>
      <c r="PS39" s="126"/>
      <c r="PT39" s="126"/>
      <c r="PU39" s="126"/>
      <c r="PV39" s="126"/>
      <c r="PW39" s="126"/>
      <c r="PX39" s="126"/>
      <c r="PY39" s="126"/>
      <c r="PZ39" s="126"/>
      <c r="QA39" s="126"/>
      <c r="QB39" s="126"/>
      <c r="QC39" s="126"/>
      <c r="QD39" s="126"/>
      <c r="QE39" s="126"/>
      <c r="QF39" s="126"/>
      <c r="QG39" s="126"/>
      <c r="QH39" s="126"/>
      <c r="QI39" s="126"/>
      <c r="QJ39" s="126"/>
      <c r="QK39" s="126"/>
      <c r="QL39" s="126"/>
      <c r="QM39" s="126"/>
      <c r="QN39" s="126"/>
      <c r="QO39" s="126"/>
      <c r="QP39" s="126"/>
      <c r="QQ39" s="126"/>
      <c r="QR39" s="126"/>
      <c r="QS39" s="126"/>
      <c r="QT39" s="126"/>
      <c r="QU39" s="126"/>
      <c r="QV39" s="126"/>
      <c r="QW39" s="126"/>
      <c r="QX39" s="126"/>
      <c r="QY39" s="126"/>
      <c r="QZ39" s="126"/>
      <c r="RA39" s="126"/>
      <c r="RB39" s="126"/>
      <c r="RC39" s="126"/>
      <c r="RD39" s="126"/>
      <c r="RE39" s="126"/>
      <c r="RF39" s="126"/>
      <c r="RG39" s="126"/>
      <c r="RH39" s="126"/>
      <c r="RI39" s="126"/>
      <c r="RJ39" s="126"/>
      <c r="RK39" s="126"/>
      <c r="RL39" s="126"/>
      <c r="RM39" s="126"/>
      <c r="RN39" s="126"/>
      <c r="RO39" s="126"/>
      <c r="RP39" s="126"/>
      <c r="RQ39" s="126"/>
      <c r="RR39" s="126"/>
      <c r="RS39" s="126"/>
      <c r="RT39" s="126"/>
      <c r="RU39" s="126"/>
      <c r="RV39" s="126"/>
      <c r="RW39" s="126"/>
      <c r="RX39" s="126"/>
      <c r="RY39" s="126"/>
      <c r="RZ39" s="126"/>
      <c r="SA39" s="126"/>
      <c r="SB39" s="126"/>
      <c r="SC39" s="126"/>
      <c r="SD39" s="126"/>
      <c r="SE39" s="126"/>
      <c r="SF39" s="126"/>
      <c r="SG39" s="126"/>
      <c r="SH39" s="126"/>
      <c r="SI39" s="126"/>
      <c r="SJ39" s="126"/>
      <c r="SK39" s="126"/>
      <c r="SL39" s="126"/>
      <c r="SM39" s="126"/>
      <c r="SN39" s="126"/>
      <c r="SO39" s="126"/>
      <c r="SP39" s="126"/>
      <c r="SQ39" s="126"/>
      <c r="SR39" s="126"/>
      <c r="SS39" s="126"/>
      <c r="ST39" s="126"/>
      <c r="SU39" s="126"/>
      <c r="SV39" s="126"/>
      <c r="SW39" s="126"/>
      <c r="SX39" s="126"/>
      <c r="SY39" s="126"/>
      <c r="SZ39" s="126"/>
      <c r="TA39" s="126"/>
      <c r="TB39" s="126"/>
      <c r="TC39" s="126"/>
      <c r="TD39" s="126"/>
      <c r="TE39" s="126"/>
      <c r="TF39" s="126"/>
      <c r="TG39" s="126"/>
      <c r="TH39" s="126"/>
      <c r="TI39" s="126"/>
      <c r="TJ39" s="126"/>
      <c r="TK39" s="126"/>
      <c r="TL39" s="126"/>
      <c r="TM39" s="126"/>
      <c r="TN39" s="126"/>
      <c r="TO39" s="126"/>
      <c r="TP39" s="126"/>
      <c r="TQ39" s="126"/>
      <c r="TR39" s="126"/>
      <c r="TS39" s="126"/>
      <c r="TT39" s="126"/>
      <c r="TU39" s="126"/>
      <c r="TV39" s="126"/>
      <c r="TW39" s="126"/>
      <c r="TX39" s="126"/>
      <c r="TY39" s="126"/>
      <c r="TZ39" s="126"/>
      <c r="UA39" s="126"/>
      <c r="UB39" s="126"/>
      <c r="UC39" s="126"/>
      <c r="UD39" s="126"/>
      <c r="UE39" s="126"/>
      <c r="UF39" s="126"/>
      <c r="UG39" s="126"/>
      <c r="UH39" s="126"/>
      <c r="UI39" s="126"/>
      <c r="UJ39" s="126"/>
      <c r="UK39" s="126"/>
      <c r="UL39" s="126"/>
      <c r="UM39" s="126"/>
      <c r="UN39" s="126"/>
      <c r="UO39" s="126"/>
      <c r="UP39" s="126"/>
      <c r="UQ39" s="126"/>
      <c r="UR39" s="126"/>
      <c r="US39" s="126"/>
      <c r="UT39" s="126"/>
      <c r="UU39" s="126"/>
      <c r="UV39" s="126"/>
      <c r="UW39" s="126"/>
      <c r="UX39" s="126"/>
      <c r="UY39" s="126"/>
      <c r="UZ39" s="126"/>
      <c r="VA39" s="126"/>
      <c r="VB39" s="126"/>
      <c r="VC39" s="126"/>
      <c r="VD39" s="126"/>
      <c r="VE39" s="126"/>
      <c r="VF39" s="126"/>
      <c r="VG39" s="126"/>
      <c r="VH39" s="126"/>
      <c r="VI39" s="126"/>
      <c r="VJ39" s="126"/>
      <c r="VK39" s="126"/>
      <c r="VL39" s="126"/>
      <c r="VM39" s="126"/>
      <c r="VN39" s="126"/>
      <c r="VO39" s="126"/>
      <c r="VP39" s="126"/>
      <c r="VQ39" s="126"/>
      <c r="VR39" s="126"/>
      <c r="VS39" s="126"/>
      <c r="VT39" s="126"/>
      <c r="VU39" s="126"/>
      <c r="VV39" s="126"/>
      <c r="VW39" s="126"/>
      <c r="VX39" s="126"/>
      <c r="VY39" s="126"/>
      <c r="VZ39" s="126"/>
      <c r="WA39" s="126"/>
      <c r="WB39" s="126"/>
      <c r="WC39" s="126"/>
      <c r="WD39" s="126"/>
      <c r="WE39" s="126"/>
      <c r="WF39" s="126"/>
      <c r="WG39" s="126"/>
      <c r="WH39" s="126"/>
      <c r="WI39" s="126"/>
      <c r="WJ39" s="126"/>
      <c r="WK39" s="126"/>
      <c r="WL39" s="126"/>
      <c r="WM39" s="126"/>
      <c r="WN39" s="126"/>
      <c r="WO39" s="126"/>
      <c r="WP39" s="126"/>
      <c r="WQ39" s="126"/>
      <c r="WR39" s="126"/>
      <c r="WS39" s="126"/>
      <c r="WT39" s="126"/>
      <c r="WU39" s="126"/>
      <c r="WV39" s="126"/>
      <c r="WW39" s="126"/>
      <c r="WX39" s="126"/>
      <c r="WY39" s="126"/>
      <c r="WZ39" s="126"/>
      <c r="XA39" s="126"/>
      <c r="XB39" s="126"/>
      <c r="XC39" s="126"/>
      <c r="XD39" s="126"/>
      <c r="XE39" s="126"/>
      <c r="XF39" s="126"/>
      <c r="XG39" s="126"/>
      <c r="XH39" s="126"/>
      <c r="XI39" s="126"/>
      <c r="XJ39" s="126"/>
      <c r="XK39" s="126"/>
      <c r="XL39" s="126"/>
      <c r="XM39" s="126"/>
      <c r="XN39" s="126"/>
      <c r="XO39" s="126"/>
      <c r="XP39" s="126"/>
      <c r="XQ39" s="126"/>
      <c r="XR39" s="126"/>
      <c r="XS39" s="126"/>
      <c r="XT39" s="126"/>
      <c r="XU39" s="126"/>
      <c r="XV39" s="126"/>
      <c r="XW39" s="126"/>
      <c r="XX39" s="126"/>
      <c r="XY39" s="126"/>
      <c r="XZ39" s="126"/>
      <c r="YA39" s="126"/>
      <c r="YB39" s="126"/>
      <c r="YC39" s="126"/>
      <c r="YD39" s="126"/>
      <c r="YE39" s="126"/>
      <c r="YF39" s="126"/>
      <c r="YG39" s="126"/>
      <c r="YH39" s="126"/>
      <c r="YI39" s="126"/>
      <c r="YJ39" s="126"/>
      <c r="YK39" s="126"/>
      <c r="YL39" s="126"/>
      <c r="YM39" s="126"/>
      <c r="YN39" s="126"/>
      <c r="YO39" s="126"/>
      <c r="YP39" s="126"/>
      <c r="YQ39" s="126"/>
      <c r="YR39" s="126"/>
      <c r="YS39" s="126"/>
      <c r="YT39" s="126"/>
      <c r="YU39" s="126"/>
      <c r="YV39" s="126"/>
      <c r="YW39" s="126"/>
      <c r="YX39" s="126"/>
      <c r="YY39" s="126"/>
      <c r="YZ39" s="126"/>
      <c r="ZA39" s="126"/>
      <c r="ZB39" s="126"/>
      <c r="ZC39" s="126"/>
      <c r="ZD39" s="126"/>
      <c r="ZE39" s="126"/>
      <c r="ZF39" s="126"/>
      <c r="ZG39" s="126"/>
      <c r="ZH39" s="126"/>
      <c r="ZI39" s="126"/>
      <c r="ZJ39" s="126"/>
      <c r="ZK39" s="126"/>
      <c r="ZL39" s="126"/>
      <c r="ZM39" s="126"/>
      <c r="ZN39" s="126"/>
      <c r="ZO39" s="126"/>
      <c r="ZP39" s="126"/>
      <c r="ZQ39" s="126"/>
      <c r="ZR39" s="126"/>
      <c r="ZS39" s="126"/>
      <c r="ZT39" s="126"/>
      <c r="ZU39" s="126"/>
      <c r="ZV39" s="126"/>
      <c r="ZW39" s="126"/>
      <c r="ZX39" s="126"/>
      <c r="ZY39" s="126"/>
      <c r="ZZ39" s="126"/>
    </row>
    <row r="40" spans="1:702" hidden="1" outlineLevel="1">
      <c r="A40" s="8">
        <v>41426</v>
      </c>
      <c r="B40" s="126">
        <v>3614.76001051</v>
      </c>
      <c r="C40" s="126">
        <v>244.13342101000001</v>
      </c>
      <c r="D40" s="126">
        <v>43.966908539999999</v>
      </c>
      <c r="E40" s="126">
        <v>1692.0240445899999</v>
      </c>
      <c r="F40" s="126">
        <v>54.531595359999997</v>
      </c>
      <c r="G40" s="126">
        <v>17.93441142</v>
      </c>
      <c r="H40" s="126">
        <v>250.71892424999999</v>
      </c>
      <c r="I40" s="126">
        <v>977.77821306999999</v>
      </c>
      <c r="J40" s="126">
        <v>80.25974506</v>
      </c>
      <c r="K40" s="126">
        <v>1.5950541300000001</v>
      </c>
      <c r="L40" s="126">
        <v>1.9869147199999999</v>
      </c>
      <c r="M40" s="163" t="s">
        <v>188</v>
      </c>
      <c r="N40" s="126">
        <v>99.865540960000004</v>
      </c>
      <c r="O40" s="126">
        <v>91.129047310000004</v>
      </c>
      <c r="P40" s="126">
        <v>44.780119229999997</v>
      </c>
      <c r="Q40" s="126">
        <v>0.73991521000000005</v>
      </c>
      <c r="R40" s="126">
        <v>6.7082699999999997</v>
      </c>
      <c r="S40" s="126">
        <v>5.6454531000000001</v>
      </c>
      <c r="T40" s="126">
        <v>0.96243255000000005</v>
      </c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6"/>
      <c r="FM40" s="126"/>
      <c r="FN40" s="126"/>
      <c r="FO40" s="126"/>
      <c r="FP40" s="126"/>
      <c r="FQ40" s="126"/>
      <c r="FR40" s="126"/>
      <c r="FS40" s="126"/>
      <c r="FT40" s="126"/>
      <c r="FU40" s="126"/>
      <c r="FV40" s="126"/>
      <c r="FW40" s="126"/>
      <c r="FX40" s="126"/>
      <c r="FY40" s="126"/>
      <c r="FZ40" s="126"/>
      <c r="GA40" s="126"/>
      <c r="GB40" s="126"/>
      <c r="GC40" s="126"/>
      <c r="GD40" s="126"/>
      <c r="GE40" s="126"/>
      <c r="GF40" s="126"/>
      <c r="GG40" s="126"/>
      <c r="GH40" s="126"/>
      <c r="GI40" s="126"/>
      <c r="GJ40" s="126"/>
      <c r="GK40" s="126"/>
      <c r="GL40" s="126"/>
      <c r="GM40" s="126"/>
      <c r="GN40" s="126"/>
      <c r="GO40" s="126"/>
      <c r="GP40" s="126"/>
      <c r="GQ40" s="126"/>
      <c r="GR40" s="126"/>
      <c r="GS40" s="126"/>
      <c r="GT40" s="126"/>
      <c r="GU40" s="126"/>
      <c r="GV40" s="126"/>
      <c r="GW40" s="126"/>
      <c r="GX40" s="126"/>
      <c r="GY40" s="126"/>
      <c r="GZ40" s="126"/>
      <c r="HA40" s="126"/>
      <c r="HB40" s="126"/>
      <c r="HC40" s="126"/>
      <c r="HD40" s="126"/>
      <c r="HE40" s="126"/>
      <c r="HF40" s="126"/>
      <c r="HG40" s="126"/>
      <c r="HH40" s="126"/>
      <c r="HI40" s="126"/>
      <c r="HJ40" s="126"/>
      <c r="HK40" s="126"/>
      <c r="HL40" s="126"/>
      <c r="HM40" s="126"/>
      <c r="HN40" s="126"/>
      <c r="HO40" s="126"/>
      <c r="HP40" s="126"/>
      <c r="HQ40" s="126"/>
      <c r="HR40" s="126"/>
      <c r="HS40" s="126"/>
      <c r="HT40" s="126"/>
      <c r="HU40" s="126"/>
      <c r="HV40" s="126"/>
      <c r="HW40" s="126"/>
      <c r="HX40" s="126"/>
      <c r="HY40" s="126"/>
      <c r="HZ40" s="126"/>
      <c r="IA40" s="126"/>
      <c r="IB40" s="126"/>
      <c r="IC40" s="126"/>
      <c r="ID40" s="126"/>
      <c r="IE40" s="126"/>
      <c r="IF40" s="126"/>
      <c r="IG40" s="126"/>
      <c r="IH40" s="126"/>
      <c r="II40" s="126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  <c r="NG40" s="126"/>
      <c r="NH40" s="126"/>
      <c r="NI40" s="126"/>
      <c r="NJ40" s="126"/>
      <c r="NK40" s="126"/>
      <c r="NL40" s="126"/>
      <c r="NM40" s="126"/>
      <c r="NN40" s="126"/>
      <c r="NO40" s="126"/>
      <c r="NP40" s="126"/>
      <c r="NQ40" s="126"/>
      <c r="NR40" s="126"/>
      <c r="NS40" s="126"/>
      <c r="NT40" s="126"/>
      <c r="NU40" s="126"/>
      <c r="NV40" s="126"/>
      <c r="NW40" s="126"/>
      <c r="NX40" s="126"/>
      <c r="NY40" s="126"/>
      <c r="NZ40" s="126"/>
      <c r="OA40" s="126"/>
      <c r="OB40" s="126"/>
      <c r="OC40" s="126"/>
      <c r="OD40" s="126"/>
      <c r="OE40" s="126"/>
      <c r="OF40" s="126"/>
      <c r="OG40" s="126"/>
      <c r="OH40" s="126"/>
      <c r="OI40" s="126"/>
      <c r="OJ40" s="126"/>
      <c r="OK40" s="126"/>
      <c r="OL40" s="126"/>
      <c r="OM40" s="126"/>
      <c r="ON40" s="126"/>
      <c r="OO40" s="126"/>
      <c r="OP40" s="126"/>
      <c r="OQ40" s="126"/>
      <c r="OR40" s="126"/>
      <c r="OS40" s="126"/>
      <c r="OT40" s="126"/>
      <c r="OU40" s="126"/>
      <c r="OV40" s="126"/>
      <c r="OW40" s="126"/>
      <c r="OX40" s="126"/>
      <c r="OY40" s="126"/>
      <c r="OZ40" s="126"/>
      <c r="PA40" s="126"/>
      <c r="PB40" s="126"/>
      <c r="PC40" s="126"/>
      <c r="PD40" s="126"/>
      <c r="PE40" s="126"/>
      <c r="PF40" s="126"/>
      <c r="PG40" s="126"/>
      <c r="PH40" s="126"/>
      <c r="PI40" s="126"/>
      <c r="PJ40" s="126"/>
      <c r="PK40" s="126"/>
      <c r="PL40" s="126"/>
      <c r="PM40" s="126"/>
      <c r="PN40" s="126"/>
      <c r="PO40" s="126"/>
      <c r="PP40" s="126"/>
      <c r="PQ40" s="126"/>
      <c r="PR40" s="126"/>
      <c r="PS40" s="126"/>
      <c r="PT40" s="126"/>
      <c r="PU40" s="126"/>
      <c r="PV40" s="126"/>
      <c r="PW40" s="126"/>
      <c r="PX40" s="126"/>
      <c r="PY40" s="126"/>
      <c r="PZ40" s="126"/>
      <c r="QA40" s="126"/>
      <c r="QB40" s="126"/>
      <c r="QC40" s="126"/>
      <c r="QD40" s="126"/>
      <c r="QE40" s="126"/>
      <c r="QF40" s="126"/>
      <c r="QG40" s="126"/>
      <c r="QH40" s="126"/>
      <c r="QI40" s="126"/>
      <c r="QJ40" s="126"/>
      <c r="QK40" s="126"/>
      <c r="QL40" s="126"/>
      <c r="QM40" s="126"/>
      <c r="QN40" s="126"/>
      <c r="QO40" s="126"/>
      <c r="QP40" s="126"/>
      <c r="QQ40" s="126"/>
      <c r="QR40" s="126"/>
      <c r="QS40" s="126"/>
      <c r="QT40" s="126"/>
      <c r="QU40" s="126"/>
      <c r="QV40" s="126"/>
      <c r="QW40" s="126"/>
      <c r="QX40" s="126"/>
      <c r="QY40" s="126"/>
      <c r="QZ40" s="126"/>
      <c r="RA40" s="126"/>
      <c r="RB40" s="126"/>
      <c r="RC40" s="126"/>
      <c r="RD40" s="126"/>
      <c r="RE40" s="126"/>
      <c r="RF40" s="126"/>
      <c r="RG40" s="126"/>
      <c r="RH40" s="126"/>
      <c r="RI40" s="126"/>
      <c r="RJ40" s="126"/>
      <c r="RK40" s="126"/>
      <c r="RL40" s="126"/>
      <c r="RM40" s="126"/>
      <c r="RN40" s="126"/>
      <c r="RO40" s="126"/>
      <c r="RP40" s="126"/>
      <c r="RQ40" s="126"/>
      <c r="RR40" s="126"/>
      <c r="RS40" s="126"/>
      <c r="RT40" s="126"/>
      <c r="RU40" s="126"/>
      <c r="RV40" s="126"/>
      <c r="RW40" s="126"/>
      <c r="RX40" s="126"/>
      <c r="RY40" s="126"/>
      <c r="RZ40" s="126"/>
      <c r="SA40" s="126"/>
      <c r="SB40" s="126"/>
      <c r="SC40" s="126"/>
      <c r="SD40" s="126"/>
      <c r="SE40" s="126"/>
      <c r="SF40" s="126"/>
      <c r="SG40" s="126"/>
      <c r="SH40" s="126"/>
      <c r="SI40" s="126"/>
      <c r="SJ40" s="126"/>
      <c r="SK40" s="126"/>
      <c r="SL40" s="126"/>
      <c r="SM40" s="126"/>
      <c r="SN40" s="126"/>
      <c r="SO40" s="126"/>
      <c r="SP40" s="126"/>
      <c r="SQ40" s="126"/>
      <c r="SR40" s="126"/>
      <c r="SS40" s="126"/>
      <c r="ST40" s="126"/>
      <c r="SU40" s="126"/>
      <c r="SV40" s="126"/>
      <c r="SW40" s="126"/>
      <c r="SX40" s="126"/>
      <c r="SY40" s="126"/>
      <c r="SZ40" s="126"/>
      <c r="TA40" s="126"/>
      <c r="TB40" s="126"/>
      <c r="TC40" s="126"/>
      <c r="TD40" s="126"/>
      <c r="TE40" s="126"/>
      <c r="TF40" s="126"/>
      <c r="TG40" s="126"/>
      <c r="TH40" s="126"/>
      <c r="TI40" s="126"/>
      <c r="TJ40" s="126"/>
      <c r="TK40" s="126"/>
      <c r="TL40" s="126"/>
      <c r="TM40" s="126"/>
      <c r="TN40" s="126"/>
      <c r="TO40" s="126"/>
      <c r="TP40" s="126"/>
      <c r="TQ40" s="126"/>
      <c r="TR40" s="126"/>
      <c r="TS40" s="126"/>
      <c r="TT40" s="126"/>
      <c r="TU40" s="126"/>
      <c r="TV40" s="126"/>
      <c r="TW40" s="126"/>
      <c r="TX40" s="126"/>
      <c r="TY40" s="126"/>
      <c r="TZ40" s="126"/>
      <c r="UA40" s="126"/>
      <c r="UB40" s="126"/>
      <c r="UC40" s="126"/>
      <c r="UD40" s="126"/>
      <c r="UE40" s="126"/>
      <c r="UF40" s="126"/>
      <c r="UG40" s="126"/>
      <c r="UH40" s="126"/>
      <c r="UI40" s="126"/>
      <c r="UJ40" s="126"/>
      <c r="UK40" s="126"/>
      <c r="UL40" s="126"/>
      <c r="UM40" s="126"/>
      <c r="UN40" s="126"/>
      <c r="UO40" s="126"/>
      <c r="UP40" s="126"/>
      <c r="UQ40" s="126"/>
      <c r="UR40" s="126"/>
      <c r="US40" s="126"/>
      <c r="UT40" s="126"/>
      <c r="UU40" s="126"/>
      <c r="UV40" s="126"/>
      <c r="UW40" s="126"/>
      <c r="UX40" s="126"/>
      <c r="UY40" s="126"/>
      <c r="UZ40" s="126"/>
      <c r="VA40" s="126"/>
      <c r="VB40" s="126"/>
      <c r="VC40" s="126"/>
      <c r="VD40" s="126"/>
      <c r="VE40" s="126"/>
      <c r="VF40" s="126"/>
      <c r="VG40" s="126"/>
      <c r="VH40" s="126"/>
      <c r="VI40" s="126"/>
      <c r="VJ40" s="126"/>
      <c r="VK40" s="126"/>
      <c r="VL40" s="126"/>
      <c r="VM40" s="126"/>
      <c r="VN40" s="126"/>
      <c r="VO40" s="126"/>
      <c r="VP40" s="126"/>
      <c r="VQ40" s="126"/>
      <c r="VR40" s="126"/>
      <c r="VS40" s="126"/>
      <c r="VT40" s="126"/>
      <c r="VU40" s="126"/>
      <c r="VV40" s="126"/>
      <c r="VW40" s="126"/>
      <c r="VX40" s="126"/>
      <c r="VY40" s="126"/>
      <c r="VZ40" s="126"/>
      <c r="WA40" s="126"/>
      <c r="WB40" s="126"/>
      <c r="WC40" s="126"/>
      <c r="WD40" s="126"/>
      <c r="WE40" s="126"/>
      <c r="WF40" s="126"/>
      <c r="WG40" s="126"/>
      <c r="WH40" s="126"/>
      <c r="WI40" s="126"/>
      <c r="WJ40" s="126"/>
      <c r="WK40" s="126"/>
      <c r="WL40" s="126"/>
      <c r="WM40" s="126"/>
      <c r="WN40" s="126"/>
      <c r="WO40" s="126"/>
      <c r="WP40" s="126"/>
      <c r="WQ40" s="126"/>
      <c r="WR40" s="126"/>
      <c r="WS40" s="126"/>
      <c r="WT40" s="126"/>
      <c r="WU40" s="126"/>
      <c r="WV40" s="126"/>
      <c r="WW40" s="126"/>
      <c r="WX40" s="126"/>
      <c r="WY40" s="126"/>
      <c r="WZ40" s="126"/>
      <c r="XA40" s="126"/>
      <c r="XB40" s="126"/>
      <c r="XC40" s="126"/>
      <c r="XD40" s="126"/>
      <c r="XE40" s="126"/>
      <c r="XF40" s="126"/>
      <c r="XG40" s="126"/>
      <c r="XH40" s="126"/>
      <c r="XI40" s="126"/>
      <c r="XJ40" s="126"/>
      <c r="XK40" s="126"/>
      <c r="XL40" s="126"/>
      <c r="XM40" s="126"/>
      <c r="XN40" s="126"/>
      <c r="XO40" s="126"/>
      <c r="XP40" s="126"/>
      <c r="XQ40" s="126"/>
      <c r="XR40" s="126"/>
      <c r="XS40" s="126"/>
      <c r="XT40" s="126"/>
      <c r="XU40" s="126"/>
      <c r="XV40" s="126"/>
      <c r="XW40" s="126"/>
      <c r="XX40" s="126"/>
      <c r="XY40" s="126"/>
      <c r="XZ40" s="126"/>
      <c r="YA40" s="126"/>
      <c r="YB40" s="126"/>
      <c r="YC40" s="126"/>
      <c r="YD40" s="126"/>
      <c r="YE40" s="126"/>
      <c r="YF40" s="126"/>
      <c r="YG40" s="126"/>
      <c r="YH40" s="126"/>
      <c r="YI40" s="126"/>
      <c r="YJ40" s="126"/>
      <c r="YK40" s="126"/>
      <c r="YL40" s="126"/>
      <c r="YM40" s="126"/>
      <c r="YN40" s="126"/>
      <c r="YO40" s="126"/>
      <c r="YP40" s="126"/>
      <c r="YQ40" s="126"/>
      <c r="YR40" s="126"/>
      <c r="YS40" s="126"/>
      <c r="YT40" s="126"/>
      <c r="YU40" s="126"/>
      <c r="YV40" s="126"/>
      <c r="YW40" s="126"/>
      <c r="YX40" s="126"/>
      <c r="YY40" s="126"/>
      <c r="YZ40" s="126"/>
      <c r="ZA40" s="126"/>
      <c r="ZB40" s="126"/>
      <c r="ZC40" s="126"/>
      <c r="ZD40" s="126"/>
      <c r="ZE40" s="126"/>
      <c r="ZF40" s="126"/>
      <c r="ZG40" s="126"/>
      <c r="ZH40" s="126"/>
      <c r="ZI40" s="126"/>
      <c r="ZJ40" s="126"/>
      <c r="ZK40" s="126"/>
      <c r="ZL40" s="126"/>
      <c r="ZM40" s="126"/>
      <c r="ZN40" s="126"/>
      <c r="ZO40" s="126"/>
      <c r="ZP40" s="126"/>
      <c r="ZQ40" s="126"/>
      <c r="ZR40" s="126"/>
      <c r="ZS40" s="126"/>
      <c r="ZT40" s="126"/>
      <c r="ZU40" s="126"/>
      <c r="ZV40" s="126"/>
      <c r="ZW40" s="126"/>
      <c r="ZX40" s="126"/>
      <c r="ZY40" s="126"/>
      <c r="ZZ40" s="126"/>
    </row>
    <row r="41" spans="1:702" hidden="1" outlineLevel="1">
      <c r="A41" s="8">
        <v>41456</v>
      </c>
      <c r="B41" s="126">
        <v>3655.7521874499998</v>
      </c>
      <c r="C41" s="126">
        <v>278.43828507000001</v>
      </c>
      <c r="D41" s="126">
        <v>47.154690960000003</v>
      </c>
      <c r="E41" s="126">
        <v>1686.9742821299999</v>
      </c>
      <c r="F41" s="126">
        <v>54.554244789999998</v>
      </c>
      <c r="G41" s="126">
        <v>17.84318682</v>
      </c>
      <c r="H41" s="126">
        <v>252.27801321999999</v>
      </c>
      <c r="I41" s="126">
        <v>983.16574364999997</v>
      </c>
      <c r="J41" s="126">
        <v>84.291850359999998</v>
      </c>
      <c r="K41" s="126">
        <v>1.5049734400000001</v>
      </c>
      <c r="L41" s="126">
        <v>2.5745616</v>
      </c>
      <c r="M41" s="163" t="s">
        <v>188</v>
      </c>
      <c r="N41" s="126">
        <v>97.629152529999999</v>
      </c>
      <c r="O41" s="126">
        <v>90.461451870000005</v>
      </c>
      <c r="P41" s="126">
        <v>44.73766861</v>
      </c>
      <c r="Q41" s="126">
        <v>0.66342635999999999</v>
      </c>
      <c r="R41" s="126">
        <v>6.8756976099999996</v>
      </c>
      <c r="S41" s="126">
        <v>5.6280511200000003</v>
      </c>
      <c r="T41" s="126">
        <v>0.97690730999999997</v>
      </c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126"/>
      <c r="HM41" s="126"/>
      <c r="HN41" s="126"/>
      <c r="HO41" s="126"/>
      <c r="HP41" s="126"/>
      <c r="HQ41" s="126"/>
      <c r="HR41" s="126"/>
      <c r="HS41" s="126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126"/>
      <c r="QL41" s="126"/>
      <c r="QM41" s="126"/>
      <c r="QN41" s="126"/>
      <c r="QO41" s="126"/>
      <c r="QP41" s="126"/>
      <c r="QQ41" s="126"/>
      <c r="QR41" s="126"/>
      <c r="QS41" s="126"/>
      <c r="QT41" s="126"/>
      <c r="QU41" s="126"/>
      <c r="QV41" s="126"/>
      <c r="QW41" s="126"/>
      <c r="QX41" s="126"/>
      <c r="QY41" s="126"/>
      <c r="QZ41" s="126"/>
      <c r="RA41" s="126"/>
      <c r="RB41" s="126"/>
      <c r="RC41" s="126"/>
      <c r="RD41" s="126"/>
      <c r="RE41" s="126"/>
      <c r="RF41" s="126"/>
      <c r="RG41" s="126"/>
      <c r="RH41" s="126"/>
      <c r="RI41" s="126"/>
      <c r="RJ41" s="126"/>
      <c r="RK41" s="126"/>
      <c r="RL41" s="126"/>
      <c r="RM41" s="126"/>
      <c r="RN41" s="126"/>
      <c r="RO41" s="126"/>
      <c r="RP41" s="126"/>
      <c r="RQ41" s="126"/>
      <c r="RR41" s="126"/>
      <c r="RS41" s="126"/>
      <c r="RT41" s="126"/>
      <c r="RU41" s="126"/>
      <c r="RV41" s="126"/>
      <c r="RW41" s="126"/>
      <c r="RX41" s="126"/>
      <c r="RY41" s="126"/>
      <c r="RZ41" s="126"/>
      <c r="SA41" s="126"/>
      <c r="SB41" s="126"/>
      <c r="SC41" s="126"/>
      <c r="SD41" s="126"/>
      <c r="SE41" s="126"/>
      <c r="SF41" s="126"/>
      <c r="SG41" s="126"/>
      <c r="SH41" s="126"/>
      <c r="SI41" s="126"/>
      <c r="SJ41" s="126"/>
      <c r="SK41" s="126"/>
      <c r="SL41" s="126"/>
      <c r="SM41" s="126"/>
      <c r="SN41" s="126"/>
      <c r="SO41" s="126"/>
      <c r="SP41" s="126"/>
      <c r="SQ41" s="126"/>
      <c r="SR41" s="126"/>
      <c r="SS41" s="126"/>
      <c r="ST41" s="126"/>
      <c r="SU41" s="126"/>
      <c r="SV41" s="126"/>
      <c r="SW41" s="126"/>
      <c r="SX41" s="126"/>
      <c r="SY41" s="126"/>
      <c r="SZ41" s="126"/>
      <c r="TA41" s="126"/>
      <c r="TB41" s="126"/>
      <c r="TC41" s="126"/>
      <c r="TD41" s="126"/>
      <c r="TE41" s="126"/>
      <c r="TF41" s="126"/>
      <c r="TG41" s="126"/>
      <c r="TH41" s="126"/>
      <c r="TI41" s="126"/>
      <c r="TJ41" s="126"/>
      <c r="TK41" s="126"/>
      <c r="TL41" s="126"/>
      <c r="TM41" s="126"/>
      <c r="TN41" s="126"/>
      <c r="TO41" s="126"/>
      <c r="TP41" s="126"/>
      <c r="TQ41" s="126"/>
      <c r="TR41" s="126"/>
      <c r="TS41" s="126"/>
      <c r="TT41" s="126"/>
      <c r="TU41" s="126"/>
      <c r="TV41" s="126"/>
      <c r="TW41" s="126"/>
      <c r="TX41" s="126"/>
      <c r="TY41" s="126"/>
      <c r="TZ41" s="126"/>
      <c r="UA41" s="126"/>
      <c r="UB41" s="126"/>
      <c r="UC41" s="126"/>
      <c r="UD41" s="126"/>
      <c r="UE41" s="126"/>
      <c r="UF41" s="126"/>
      <c r="UG41" s="126"/>
      <c r="UH41" s="126"/>
      <c r="UI41" s="126"/>
      <c r="UJ41" s="126"/>
      <c r="UK41" s="126"/>
      <c r="UL41" s="126"/>
      <c r="UM41" s="126"/>
      <c r="UN41" s="126"/>
      <c r="UO41" s="126"/>
      <c r="UP41" s="126"/>
      <c r="UQ41" s="126"/>
      <c r="UR41" s="126"/>
      <c r="US41" s="126"/>
      <c r="UT41" s="126"/>
      <c r="UU41" s="126"/>
      <c r="UV41" s="126"/>
      <c r="UW41" s="126"/>
      <c r="UX41" s="126"/>
      <c r="UY41" s="126"/>
      <c r="UZ41" s="126"/>
      <c r="VA41" s="126"/>
      <c r="VB41" s="126"/>
      <c r="VC41" s="126"/>
      <c r="VD41" s="126"/>
      <c r="VE41" s="126"/>
      <c r="VF41" s="126"/>
      <c r="VG41" s="126"/>
      <c r="VH41" s="126"/>
      <c r="VI41" s="126"/>
      <c r="VJ41" s="126"/>
      <c r="VK41" s="126"/>
      <c r="VL41" s="126"/>
      <c r="VM41" s="126"/>
      <c r="VN41" s="126"/>
      <c r="VO41" s="126"/>
      <c r="VP41" s="126"/>
      <c r="VQ41" s="126"/>
      <c r="VR41" s="126"/>
      <c r="VS41" s="126"/>
      <c r="VT41" s="126"/>
      <c r="VU41" s="126"/>
      <c r="VV41" s="126"/>
      <c r="VW41" s="126"/>
      <c r="VX41" s="126"/>
      <c r="VY41" s="126"/>
      <c r="VZ41" s="126"/>
      <c r="WA41" s="126"/>
      <c r="WB41" s="126"/>
      <c r="WC41" s="126"/>
      <c r="WD41" s="126"/>
      <c r="WE41" s="126"/>
      <c r="WF41" s="126"/>
      <c r="WG41" s="126"/>
      <c r="WH41" s="126"/>
      <c r="WI41" s="126"/>
      <c r="WJ41" s="126"/>
      <c r="WK41" s="126"/>
      <c r="WL41" s="126"/>
      <c r="WM41" s="126"/>
      <c r="WN41" s="126"/>
      <c r="WO41" s="126"/>
      <c r="WP41" s="126"/>
      <c r="WQ41" s="126"/>
      <c r="WR41" s="126"/>
      <c r="WS41" s="126"/>
      <c r="WT41" s="126"/>
      <c r="WU41" s="126"/>
      <c r="WV41" s="126"/>
      <c r="WW41" s="126"/>
      <c r="WX41" s="126"/>
      <c r="WY41" s="126"/>
      <c r="WZ41" s="126"/>
      <c r="XA41" s="126"/>
      <c r="XB41" s="126"/>
      <c r="XC41" s="126"/>
      <c r="XD41" s="126"/>
      <c r="XE41" s="126"/>
      <c r="XF41" s="126"/>
      <c r="XG41" s="126"/>
      <c r="XH41" s="126"/>
      <c r="XI41" s="126"/>
      <c r="XJ41" s="126"/>
      <c r="XK41" s="126"/>
      <c r="XL41" s="126"/>
      <c r="XM41" s="126"/>
      <c r="XN41" s="126"/>
      <c r="XO41" s="126"/>
      <c r="XP41" s="126"/>
      <c r="XQ41" s="126"/>
      <c r="XR41" s="126"/>
      <c r="XS41" s="126"/>
      <c r="XT41" s="126"/>
      <c r="XU41" s="126"/>
      <c r="XV41" s="126"/>
      <c r="XW41" s="126"/>
      <c r="XX41" s="126"/>
      <c r="XY41" s="126"/>
      <c r="XZ41" s="126"/>
      <c r="YA41" s="126"/>
      <c r="YB41" s="126"/>
      <c r="YC41" s="126"/>
      <c r="YD41" s="126"/>
      <c r="YE41" s="126"/>
      <c r="YF41" s="126"/>
      <c r="YG41" s="126"/>
      <c r="YH41" s="126"/>
      <c r="YI41" s="126"/>
      <c r="YJ41" s="126"/>
      <c r="YK41" s="126"/>
      <c r="YL41" s="126"/>
      <c r="YM41" s="126"/>
      <c r="YN41" s="126"/>
      <c r="YO41" s="126"/>
      <c r="YP41" s="126"/>
      <c r="YQ41" s="126"/>
      <c r="YR41" s="126"/>
      <c r="YS41" s="126"/>
      <c r="YT41" s="126"/>
      <c r="YU41" s="126"/>
      <c r="YV41" s="126"/>
      <c r="YW41" s="126"/>
      <c r="YX41" s="126"/>
      <c r="YY41" s="126"/>
      <c r="YZ41" s="126"/>
      <c r="ZA41" s="126"/>
      <c r="ZB41" s="126"/>
      <c r="ZC41" s="126"/>
      <c r="ZD41" s="126"/>
      <c r="ZE41" s="126"/>
      <c r="ZF41" s="126"/>
      <c r="ZG41" s="126"/>
      <c r="ZH41" s="126"/>
      <c r="ZI41" s="126"/>
      <c r="ZJ41" s="126"/>
      <c r="ZK41" s="126"/>
      <c r="ZL41" s="126"/>
      <c r="ZM41" s="126"/>
      <c r="ZN41" s="126"/>
      <c r="ZO41" s="126"/>
      <c r="ZP41" s="126"/>
      <c r="ZQ41" s="126"/>
      <c r="ZR41" s="126"/>
      <c r="ZS41" s="126"/>
      <c r="ZT41" s="126"/>
      <c r="ZU41" s="126"/>
      <c r="ZV41" s="126"/>
      <c r="ZW41" s="126"/>
      <c r="ZX41" s="126"/>
      <c r="ZY41" s="126"/>
      <c r="ZZ41" s="126"/>
    </row>
    <row r="42" spans="1:702" hidden="1" outlineLevel="1">
      <c r="A42" s="8">
        <v>41487</v>
      </c>
      <c r="B42" s="126">
        <v>3665.7591506399999</v>
      </c>
      <c r="C42" s="126">
        <v>286.03586580000001</v>
      </c>
      <c r="D42" s="126">
        <v>48.368942240000003</v>
      </c>
      <c r="E42" s="126">
        <v>1676.4778209000001</v>
      </c>
      <c r="F42" s="126">
        <v>56.053506059999997</v>
      </c>
      <c r="G42" s="126">
        <v>15.113108540000001</v>
      </c>
      <c r="H42" s="126">
        <v>254.98442041000001</v>
      </c>
      <c r="I42" s="126">
        <v>998.42276850999997</v>
      </c>
      <c r="J42" s="126">
        <v>81.288248899999999</v>
      </c>
      <c r="K42" s="126">
        <v>1.3656718800000001</v>
      </c>
      <c r="L42" s="126">
        <v>3.1469421199999998</v>
      </c>
      <c r="M42" s="163" t="s">
        <v>188</v>
      </c>
      <c r="N42" s="126">
        <v>95.679990320000002</v>
      </c>
      <c r="O42" s="126">
        <v>89.202716580000001</v>
      </c>
      <c r="P42" s="126">
        <v>45.476454369999999</v>
      </c>
      <c r="Q42" s="126">
        <v>0.65089786999999999</v>
      </c>
      <c r="R42" s="126">
        <v>6.9395448399999999</v>
      </c>
      <c r="S42" s="126">
        <v>5.6285578000000003</v>
      </c>
      <c r="T42" s="126">
        <v>0.92369349999999995</v>
      </c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  <c r="GB42" s="126"/>
      <c r="GC42" s="126"/>
      <c r="GD42" s="126"/>
      <c r="GE42" s="126"/>
      <c r="GF42" s="126"/>
      <c r="GG42" s="126"/>
      <c r="GH42" s="126"/>
      <c r="GI42" s="126"/>
      <c r="GJ42" s="126"/>
      <c r="GK42" s="126"/>
      <c r="GL42" s="126"/>
      <c r="GM42" s="126"/>
      <c r="GN42" s="126"/>
      <c r="GO42" s="126"/>
      <c r="GP42" s="126"/>
      <c r="GQ42" s="126"/>
      <c r="GR42" s="126"/>
      <c r="GS42" s="126"/>
      <c r="GT42" s="126"/>
      <c r="GU42" s="126"/>
      <c r="GV42" s="126"/>
      <c r="GW42" s="126"/>
      <c r="GX42" s="126"/>
      <c r="GY42" s="126"/>
      <c r="GZ42" s="126"/>
      <c r="HA42" s="126"/>
      <c r="HB42" s="126"/>
      <c r="HC42" s="126"/>
      <c r="HD42" s="126"/>
      <c r="HE42" s="126"/>
      <c r="HF42" s="126"/>
      <c r="HG42" s="126"/>
      <c r="HH42" s="126"/>
      <c r="HI42" s="126"/>
      <c r="HJ42" s="126"/>
      <c r="HK42" s="126"/>
      <c r="HL42" s="126"/>
      <c r="HM42" s="126"/>
      <c r="HN42" s="126"/>
      <c r="HO42" s="126"/>
      <c r="HP42" s="126"/>
      <c r="HQ42" s="126"/>
      <c r="HR42" s="126"/>
      <c r="HS42" s="126"/>
      <c r="HT42" s="126"/>
      <c r="HU42" s="126"/>
      <c r="HV42" s="126"/>
      <c r="HW42" s="126"/>
      <c r="HX42" s="126"/>
      <c r="HY42" s="126"/>
      <c r="HZ42" s="126"/>
      <c r="IA42" s="126"/>
      <c r="IB42" s="126"/>
      <c r="IC42" s="126"/>
      <c r="ID42" s="126"/>
      <c r="IE42" s="126"/>
      <c r="IF42" s="126"/>
      <c r="IG42" s="126"/>
      <c r="IH42" s="126"/>
      <c r="II42" s="126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  <c r="NG42" s="126"/>
      <c r="NH42" s="126"/>
      <c r="NI42" s="126"/>
      <c r="NJ42" s="126"/>
      <c r="NK42" s="126"/>
      <c r="NL42" s="126"/>
      <c r="NM42" s="126"/>
      <c r="NN42" s="126"/>
      <c r="NO42" s="126"/>
      <c r="NP42" s="126"/>
      <c r="NQ42" s="126"/>
      <c r="NR42" s="126"/>
      <c r="NS42" s="126"/>
      <c r="NT42" s="126"/>
      <c r="NU42" s="126"/>
      <c r="NV42" s="126"/>
      <c r="NW42" s="126"/>
      <c r="NX42" s="126"/>
      <c r="NY42" s="126"/>
      <c r="NZ42" s="126"/>
      <c r="OA42" s="126"/>
      <c r="OB42" s="126"/>
      <c r="OC42" s="126"/>
      <c r="OD42" s="126"/>
      <c r="OE42" s="126"/>
      <c r="OF42" s="126"/>
      <c r="OG42" s="126"/>
      <c r="OH42" s="126"/>
      <c r="OI42" s="126"/>
      <c r="OJ42" s="126"/>
      <c r="OK42" s="126"/>
      <c r="OL42" s="126"/>
      <c r="OM42" s="126"/>
      <c r="ON42" s="126"/>
      <c r="OO42" s="126"/>
      <c r="OP42" s="126"/>
      <c r="OQ42" s="126"/>
      <c r="OR42" s="126"/>
      <c r="OS42" s="126"/>
      <c r="OT42" s="126"/>
      <c r="OU42" s="126"/>
      <c r="OV42" s="126"/>
      <c r="OW42" s="126"/>
      <c r="OX42" s="126"/>
      <c r="OY42" s="126"/>
      <c r="OZ42" s="126"/>
      <c r="PA42" s="126"/>
      <c r="PB42" s="126"/>
      <c r="PC42" s="126"/>
      <c r="PD42" s="126"/>
      <c r="PE42" s="126"/>
      <c r="PF42" s="126"/>
      <c r="PG42" s="126"/>
      <c r="PH42" s="126"/>
      <c r="PI42" s="126"/>
      <c r="PJ42" s="126"/>
      <c r="PK42" s="126"/>
      <c r="PL42" s="126"/>
      <c r="PM42" s="126"/>
      <c r="PN42" s="126"/>
      <c r="PO42" s="126"/>
      <c r="PP42" s="126"/>
      <c r="PQ42" s="126"/>
      <c r="PR42" s="126"/>
      <c r="PS42" s="126"/>
      <c r="PT42" s="126"/>
      <c r="PU42" s="126"/>
      <c r="PV42" s="126"/>
      <c r="PW42" s="126"/>
      <c r="PX42" s="126"/>
      <c r="PY42" s="126"/>
      <c r="PZ42" s="126"/>
      <c r="QA42" s="126"/>
      <c r="QB42" s="126"/>
      <c r="QC42" s="126"/>
      <c r="QD42" s="126"/>
      <c r="QE42" s="126"/>
      <c r="QF42" s="126"/>
      <c r="QG42" s="126"/>
      <c r="QH42" s="126"/>
      <c r="QI42" s="126"/>
      <c r="QJ42" s="126"/>
      <c r="QK42" s="126"/>
      <c r="QL42" s="126"/>
      <c r="QM42" s="126"/>
      <c r="QN42" s="126"/>
      <c r="QO42" s="126"/>
      <c r="QP42" s="126"/>
      <c r="QQ42" s="126"/>
      <c r="QR42" s="126"/>
      <c r="QS42" s="126"/>
      <c r="QT42" s="126"/>
      <c r="QU42" s="126"/>
      <c r="QV42" s="126"/>
      <c r="QW42" s="126"/>
      <c r="QX42" s="126"/>
      <c r="QY42" s="126"/>
      <c r="QZ42" s="126"/>
      <c r="RA42" s="126"/>
      <c r="RB42" s="126"/>
      <c r="RC42" s="126"/>
      <c r="RD42" s="126"/>
      <c r="RE42" s="126"/>
      <c r="RF42" s="126"/>
      <c r="RG42" s="126"/>
      <c r="RH42" s="126"/>
      <c r="RI42" s="126"/>
      <c r="RJ42" s="126"/>
      <c r="RK42" s="126"/>
      <c r="RL42" s="126"/>
      <c r="RM42" s="126"/>
      <c r="RN42" s="126"/>
      <c r="RO42" s="126"/>
      <c r="RP42" s="126"/>
      <c r="RQ42" s="126"/>
      <c r="RR42" s="126"/>
      <c r="RS42" s="126"/>
      <c r="RT42" s="126"/>
      <c r="RU42" s="126"/>
      <c r="RV42" s="126"/>
      <c r="RW42" s="126"/>
      <c r="RX42" s="126"/>
      <c r="RY42" s="126"/>
      <c r="RZ42" s="126"/>
      <c r="SA42" s="126"/>
      <c r="SB42" s="126"/>
      <c r="SC42" s="126"/>
      <c r="SD42" s="126"/>
      <c r="SE42" s="126"/>
      <c r="SF42" s="126"/>
      <c r="SG42" s="126"/>
      <c r="SH42" s="126"/>
      <c r="SI42" s="126"/>
      <c r="SJ42" s="126"/>
      <c r="SK42" s="126"/>
      <c r="SL42" s="126"/>
      <c r="SM42" s="126"/>
      <c r="SN42" s="126"/>
      <c r="SO42" s="126"/>
      <c r="SP42" s="126"/>
      <c r="SQ42" s="126"/>
      <c r="SR42" s="126"/>
      <c r="SS42" s="126"/>
      <c r="ST42" s="126"/>
      <c r="SU42" s="126"/>
      <c r="SV42" s="126"/>
      <c r="SW42" s="126"/>
      <c r="SX42" s="126"/>
      <c r="SY42" s="126"/>
      <c r="SZ42" s="126"/>
      <c r="TA42" s="126"/>
      <c r="TB42" s="126"/>
      <c r="TC42" s="126"/>
      <c r="TD42" s="126"/>
      <c r="TE42" s="126"/>
      <c r="TF42" s="126"/>
      <c r="TG42" s="126"/>
      <c r="TH42" s="126"/>
      <c r="TI42" s="126"/>
      <c r="TJ42" s="126"/>
      <c r="TK42" s="126"/>
      <c r="TL42" s="126"/>
      <c r="TM42" s="126"/>
      <c r="TN42" s="126"/>
      <c r="TO42" s="126"/>
      <c r="TP42" s="126"/>
      <c r="TQ42" s="126"/>
      <c r="TR42" s="126"/>
      <c r="TS42" s="126"/>
      <c r="TT42" s="126"/>
      <c r="TU42" s="126"/>
      <c r="TV42" s="126"/>
      <c r="TW42" s="126"/>
      <c r="TX42" s="126"/>
      <c r="TY42" s="126"/>
      <c r="TZ42" s="126"/>
      <c r="UA42" s="126"/>
      <c r="UB42" s="126"/>
      <c r="UC42" s="126"/>
      <c r="UD42" s="126"/>
      <c r="UE42" s="126"/>
      <c r="UF42" s="126"/>
      <c r="UG42" s="126"/>
      <c r="UH42" s="126"/>
      <c r="UI42" s="126"/>
      <c r="UJ42" s="126"/>
      <c r="UK42" s="126"/>
      <c r="UL42" s="126"/>
      <c r="UM42" s="126"/>
      <c r="UN42" s="126"/>
      <c r="UO42" s="126"/>
      <c r="UP42" s="126"/>
      <c r="UQ42" s="126"/>
      <c r="UR42" s="126"/>
      <c r="US42" s="126"/>
      <c r="UT42" s="126"/>
      <c r="UU42" s="126"/>
      <c r="UV42" s="126"/>
      <c r="UW42" s="126"/>
      <c r="UX42" s="126"/>
      <c r="UY42" s="126"/>
      <c r="UZ42" s="126"/>
      <c r="VA42" s="126"/>
      <c r="VB42" s="126"/>
      <c r="VC42" s="126"/>
      <c r="VD42" s="126"/>
      <c r="VE42" s="126"/>
      <c r="VF42" s="126"/>
      <c r="VG42" s="126"/>
      <c r="VH42" s="126"/>
      <c r="VI42" s="126"/>
      <c r="VJ42" s="126"/>
      <c r="VK42" s="126"/>
      <c r="VL42" s="126"/>
      <c r="VM42" s="126"/>
      <c r="VN42" s="126"/>
      <c r="VO42" s="126"/>
      <c r="VP42" s="126"/>
      <c r="VQ42" s="126"/>
      <c r="VR42" s="126"/>
      <c r="VS42" s="126"/>
      <c r="VT42" s="126"/>
      <c r="VU42" s="126"/>
      <c r="VV42" s="126"/>
      <c r="VW42" s="126"/>
      <c r="VX42" s="126"/>
      <c r="VY42" s="126"/>
      <c r="VZ42" s="126"/>
      <c r="WA42" s="126"/>
      <c r="WB42" s="126"/>
      <c r="WC42" s="126"/>
      <c r="WD42" s="126"/>
      <c r="WE42" s="126"/>
      <c r="WF42" s="126"/>
      <c r="WG42" s="126"/>
      <c r="WH42" s="126"/>
      <c r="WI42" s="126"/>
      <c r="WJ42" s="126"/>
      <c r="WK42" s="126"/>
      <c r="WL42" s="126"/>
      <c r="WM42" s="126"/>
      <c r="WN42" s="126"/>
      <c r="WO42" s="126"/>
      <c r="WP42" s="126"/>
      <c r="WQ42" s="126"/>
      <c r="WR42" s="126"/>
      <c r="WS42" s="126"/>
      <c r="WT42" s="126"/>
      <c r="WU42" s="126"/>
      <c r="WV42" s="126"/>
      <c r="WW42" s="126"/>
      <c r="WX42" s="126"/>
      <c r="WY42" s="126"/>
      <c r="WZ42" s="126"/>
      <c r="XA42" s="126"/>
      <c r="XB42" s="126"/>
      <c r="XC42" s="126"/>
      <c r="XD42" s="126"/>
      <c r="XE42" s="126"/>
      <c r="XF42" s="126"/>
      <c r="XG42" s="126"/>
      <c r="XH42" s="126"/>
      <c r="XI42" s="126"/>
      <c r="XJ42" s="126"/>
      <c r="XK42" s="126"/>
      <c r="XL42" s="126"/>
      <c r="XM42" s="126"/>
      <c r="XN42" s="126"/>
      <c r="XO42" s="126"/>
      <c r="XP42" s="126"/>
      <c r="XQ42" s="126"/>
      <c r="XR42" s="126"/>
      <c r="XS42" s="126"/>
      <c r="XT42" s="126"/>
      <c r="XU42" s="126"/>
      <c r="XV42" s="126"/>
      <c r="XW42" s="126"/>
      <c r="XX42" s="126"/>
      <c r="XY42" s="126"/>
      <c r="XZ42" s="126"/>
      <c r="YA42" s="126"/>
      <c r="YB42" s="126"/>
      <c r="YC42" s="126"/>
      <c r="YD42" s="126"/>
      <c r="YE42" s="126"/>
      <c r="YF42" s="126"/>
      <c r="YG42" s="126"/>
      <c r="YH42" s="126"/>
      <c r="YI42" s="126"/>
      <c r="YJ42" s="126"/>
      <c r="YK42" s="126"/>
      <c r="YL42" s="126"/>
      <c r="YM42" s="126"/>
      <c r="YN42" s="126"/>
      <c r="YO42" s="126"/>
      <c r="YP42" s="126"/>
      <c r="YQ42" s="126"/>
      <c r="YR42" s="126"/>
      <c r="YS42" s="126"/>
      <c r="YT42" s="126"/>
      <c r="YU42" s="126"/>
      <c r="YV42" s="126"/>
      <c r="YW42" s="126"/>
      <c r="YX42" s="126"/>
      <c r="YY42" s="126"/>
      <c r="YZ42" s="126"/>
      <c r="ZA42" s="126"/>
      <c r="ZB42" s="126"/>
      <c r="ZC42" s="126"/>
      <c r="ZD42" s="126"/>
      <c r="ZE42" s="126"/>
      <c r="ZF42" s="126"/>
      <c r="ZG42" s="126"/>
      <c r="ZH42" s="126"/>
      <c r="ZI42" s="126"/>
      <c r="ZJ42" s="126"/>
      <c r="ZK42" s="126"/>
      <c r="ZL42" s="126"/>
      <c r="ZM42" s="126"/>
      <c r="ZN42" s="126"/>
      <c r="ZO42" s="126"/>
      <c r="ZP42" s="126"/>
      <c r="ZQ42" s="126"/>
      <c r="ZR42" s="126"/>
      <c r="ZS42" s="126"/>
      <c r="ZT42" s="126"/>
      <c r="ZU42" s="126"/>
      <c r="ZV42" s="126"/>
      <c r="ZW42" s="126"/>
      <c r="ZX42" s="126"/>
      <c r="ZY42" s="126"/>
      <c r="ZZ42" s="126"/>
    </row>
    <row r="43" spans="1:702" hidden="1" outlineLevel="1">
      <c r="A43" s="8">
        <v>41518</v>
      </c>
      <c r="B43" s="126">
        <v>3543.2591605299999</v>
      </c>
      <c r="C43" s="126">
        <v>285.22924827999998</v>
      </c>
      <c r="D43" s="126">
        <v>47.421175849999997</v>
      </c>
      <c r="E43" s="126">
        <v>1474.2536161099999</v>
      </c>
      <c r="F43" s="126">
        <v>68.016558230000001</v>
      </c>
      <c r="G43" s="126">
        <v>14.35549279</v>
      </c>
      <c r="H43" s="126">
        <v>253.26614511</v>
      </c>
      <c r="I43" s="126">
        <v>1084.8358464099999</v>
      </c>
      <c r="J43" s="126">
        <v>83.008895510000002</v>
      </c>
      <c r="K43" s="126">
        <v>1.67641135</v>
      </c>
      <c r="L43" s="126">
        <v>3.1979418499999999</v>
      </c>
      <c r="M43" s="163" t="s">
        <v>188</v>
      </c>
      <c r="N43" s="126">
        <v>96.910513129999998</v>
      </c>
      <c r="O43" s="126">
        <v>86.013013889999996</v>
      </c>
      <c r="P43" s="126">
        <v>30.87367235</v>
      </c>
      <c r="Q43" s="126">
        <v>0.64813849999999995</v>
      </c>
      <c r="R43" s="126">
        <v>6.92687221</v>
      </c>
      <c r="S43" s="126">
        <v>5.6370128499999996</v>
      </c>
      <c r="T43" s="126">
        <v>0.98860610999999998</v>
      </c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  <c r="HY43" s="126"/>
      <c r="HZ43" s="126"/>
      <c r="IA43" s="126"/>
      <c r="IB43" s="126"/>
      <c r="IC43" s="126"/>
      <c r="ID43" s="126"/>
      <c r="IE43" s="126"/>
      <c r="IF43" s="126"/>
      <c r="IG43" s="126"/>
      <c r="IH43" s="126"/>
      <c r="II43" s="126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  <c r="NG43" s="126"/>
      <c r="NH43" s="126"/>
      <c r="NI43" s="126"/>
      <c r="NJ43" s="126"/>
      <c r="NK43" s="126"/>
      <c r="NL43" s="126"/>
      <c r="NM43" s="126"/>
      <c r="NN43" s="126"/>
      <c r="NO43" s="126"/>
      <c r="NP43" s="126"/>
      <c r="NQ43" s="126"/>
      <c r="NR43" s="126"/>
      <c r="NS43" s="126"/>
      <c r="NT43" s="126"/>
      <c r="NU43" s="126"/>
      <c r="NV43" s="126"/>
      <c r="NW43" s="126"/>
      <c r="NX43" s="126"/>
      <c r="NY43" s="126"/>
      <c r="NZ43" s="126"/>
      <c r="OA43" s="126"/>
      <c r="OB43" s="126"/>
      <c r="OC43" s="126"/>
      <c r="OD43" s="126"/>
      <c r="OE43" s="126"/>
      <c r="OF43" s="126"/>
      <c r="OG43" s="126"/>
      <c r="OH43" s="126"/>
      <c r="OI43" s="126"/>
      <c r="OJ43" s="126"/>
      <c r="OK43" s="126"/>
      <c r="OL43" s="126"/>
      <c r="OM43" s="126"/>
      <c r="ON43" s="126"/>
      <c r="OO43" s="126"/>
      <c r="OP43" s="126"/>
      <c r="OQ43" s="126"/>
      <c r="OR43" s="126"/>
      <c r="OS43" s="126"/>
      <c r="OT43" s="126"/>
      <c r="OU43" s="126"/>
      <c r="OV43" s="126"/>
      <c r="OW43" s="126"/>
      <c r="OX43" s="126"/>
      <c r="OY43" s="126"/>
      <c r="OZ43" s="126"/>
      <c r="PA43" s="126"/>
      <c r="PB43" s="126"/>
      <c r="PC43" s="126"/>
      <c r="PD43" s="126"/>
      <c r="PE43" s="126"/>
      <c r="PF43" s="126"/>
      <c r="PG43" s="126"/>
      <c r="PH43" s="126"/>
      <c r="PI43" s="126"/>
      <c r="PJ43" s="126"/>
      <c r="PK43" s="126"/>
      <c r="PL43" s="126"/>
      <c r="PM43" s="126"/>
      <c r="PN43" s="126"/>
      <c r="PO43" s="126"/>
      <c r="PP43" s="126"/>
      <c r="PQ43" s="126"/>
      <c r="PR43" s="126"/>
      <c r="PS43" s="126"/>
      <c r="PT43" s="126"/>
      <c r="PU43" s="126"/>
      <c r="PV43" s="126"/>
      <c r="PW43" s="126"/>
      <c r="PX43" s="126"/>
      <c r="PY43" s="126"/>
      <c r="PZ43" s="126"/>
      <c r="QA43" s="126"/>
      <c r="QB43" s="126"/>
      <c r="QC43" s="126"/>
      <c r="QD43" s="126"/>
      <c r="QE43" s="126"/>
      <c r="QF43" s="126"/>
      <c r="QG43" s="126"/>
      <c r="QH43" s="126"/>
      <c r="QI43" s="126"/>
      <c r="QJ43" s="126"/>
      <c r="QK43" s="126"/>
      <c r="QL43" s="126"/>
      <c r="QM43" s="126"/>
      <c r="QN43" s="126"/>
      <c r="QO43" s="126"/>
      <c r="QP43" s="126"/>
      <c r="QQ43" s="126"/>
      <c r="QR43" s="126"/>
      <c r="QS43" s="126"/>
      <c r="QT43" s="126"/>
      <c r="QU43" s="126"/>
      <c r="QV43" s="126"/>
      <c r="QW43" s="126"/>
      <c r="QX43" s="126"/>
      <c r="QY43" s="126"/>
      <c r="QZ43" s="126"/>
      <c r="RA43" s="126"/>
      <c r="RB43" s="126"/>
      <c r="RC43" s="126"/>
      <c r="RD43" s="126"/>
      <c r="RE43" s="126"/>
      <c r="RF43" s="126"/>
      <c r="RG43" s="126"/>
      <c r="RH43" s="126"/>
      <c r="RI43" s="126"/>
      <c r="RJ43" s="126"/>
      <c r="RK43" s="126"/>
      <c r="RL43" s="126"/>
      <c r="RM43" s="126"/>
      <c r="RN43" s="126"/>
      <c r="RO43" s="126"/>
      <c r="RP43" s="126"/>
      <c r="RQ43" s="126"/>
      <c r="RR43" s="126"/>
      <c r="RS43" s="126"/>
      <c r="RT43" s="126"/>
      <c r="RU43" s="126"/>
      <c r="RV43" s="126"/>
      <c r="RW43" s="126"/>
      <c r="RX43" s="126"/>
      <c r="RY43" s="126"/>
      <c r="RZ43" s="126"/>
      <c r="SA43" s="126"/>
      <c r="SB43" s="126"/>
      <c r="SC43" s="126"/>
      <c r="SD43" s="126"/>
      <c r="SE43" s="126"/>
      <c r="SF43" s="126"/>
      <c r="SG43" s="126"/>
      <c r="SH43" s="126"/>
      <c r="SI43" s="126"/>
      <c r="SJ43" s="126"/>
      <c r="SK43" s="126"/>
      <c r="SL43" s="126"/>
      <c r="SM43" s="126"/>
      <c r="SN43" s="126"/>
      <c r="SO43" s="126"/>
      <c r="SP43" s="126"/>
      <c r="SQ43" s="126"/>
      <c r="SR43" s="126"/>
      <c r="SS43" s="126"/>
      <c r="ST43" s="126"/>
      <c r="SU43" s="126"/>
      <c r="SV43" s="126"/>
      <c r="SW43" s="126"/>
      <c r="SX43" s="126"/>
      <c r="SY43" s="126"/>
      <c r="SZ43" s="126"/>
      <c r="TA43" s="126"/>
      <c r="TB43" s="126"/>
      <c r="TC43" s="126"/>
      <c r="TD43" s="126"/>
      <c r="TE43" s="126"/>
      <c r="TF43" s="126"/>
      <c r="TG43" s="126"/>
      <c r="TH43" s="126"/>
      <c r="TI43" s="126"/>
      <c r="TJ43" s="126"/>
      <c r="TK43" s="126"/>
      <c r="TL43" s="126"/>
      <c r="TM43" s="126"/>
      <c r="TN43" s="126"/>
      <c r="TO43" s="126"/>
      <c r="TP43" s="126"/>
      <c r="TQ43" s="126"/>
      <c r="TR43" s="126"/>
      <c r="TS43" s="126"/>
      <c r="TT43" s="126"/>
      <c r="TU43" s="126"/>
      <c r="TV43" s="126"/>
      <c r="TW43" s="126"/>
      <c r="TX43" s="126"/>
      <c r="TY43" s="126"/>
      <c r="TZ43" s="126"/>
      <c r="UA43" s="126"/>
      <c r="UB43" s="126"/>
      <c r="UC43" s="126"/>
      <c r="UD43" s="126"/>
      <c r="UE43" s="126"/>
      <c r="UF43" s="126"/>
      <c r="UG43" s="126"/>
      <c r="UH43" s="126"/>
      <c r="UI43" s="126"/>
      <c r="UJ43" s="126"/>
      <c r="UK43" s="126"/>
      <c r="UL43" s="126"/>
      <c r="UM43" s="126"/>
      <c r="UN43" s="126"/>
      <c r="UO43" s="126"/>
      <c r="UP43" s="126"/>
      <c r="UQ43" s="126"/>
      <c r="UR43" s="126"/>
      <c r="US43" s="126"/>
      <c r="UT43" s="126"/>
      <c r="UU43" s="126"/>
      <c r="UV43" s="126"/>
      <c r="UW43" s="126"/>
      <c r="UX43" s="126"/>
      <c r="UY43" s="126"/>
      <c r="UZ43" s="126"/>
      <c r="VA43" s="126"/>
      <c r="VB43" s="126"/>
      <c r="VC43" s="126"/>
      <c r="VD43" s="126"/>
      <c r="VE43" s="126"/>
      <c r="VF43" s="126"/>
      <c r="VG43" s="126"/>
      <c r="VH43" s="126"/>
      <c r="VI43" s="126"/>
      <c r="VJ43" s="126"/>
      <c r="VK43" s="126"/>
      <c r="VL43" s="126"/>
      <c r="VM43" s="126"/>
      <c r="VN43" s="126"/>
      <c r="VO43" s="126"/>
      <c r="VP43" s="126"/>
      <c r="VQ43" s="126"/>
      <c r="VR43" s="126"/>
      <c r="VS43" s="126"/>
      <c r="VT43" s="126"/>
      <c r="VU43" s="126"/>
      <c r="VV43" s="126"/>
      <c r="VW43" s="126"/>
      <c r="VX43" s="126"/>
      <c r="VY43" s="126"/>
      <c r="VZ43" s="126"/>
      <c r="WA43" s="126"/>
      <c r="WB43" s="126"/>
      <c r="WC43" s="126"/>
      <c r="WD43" s="126"/>
      <c r="WE43" s="126"/>
      <c r="WF43" s="126"/>
      <c r="WG43" s="126"/>
      <c r="WH43" s="126"/>
      <c r="WI43" s="126"/>
      <c r="WJ43" s="126"/>
      <c r="WK43" s="126"/>
      <c r="WL43" s="126"/>
      <c r="WM43" s="126"/>
      <c r="WN43" s="126"/>
      <c r="WO43" s="126"/>
      <c r="WP43" s="126"/>
      <c r="WQ43" s="126"/>
      <c r="WR43" s="126"/>
      <c r="WS43" s="126"/>
      <c r="WT43" s="126"/>
      <c r="WU43" s="126"/>
      <c r="WV43" s="126"/>
      <c r="WW43" s="126"/>
      <c r="WX43" s="126"/>
      <c r="WY43" s="126"/>
      <c r="WZ43" s="126"/>
      <c r="XA43" s="126"/>
      <c r="XB43" s="126"/>
      <c r="XC43" s="126"/>
      <c r="XD43" s="126"/>
      <c r="XE43" s="126"/>
      <c r="XF43" s="126"/>
      <c r="XG43" s="126"/>
      <c r="XH43" s="126"/>
      <c r="XI43" s="126"/>
      <c r="XJ43" s="126"/>
      <c r="XK43" s="126"/>
      <c r="XL43" s="126"/>
      <c r="XM43" s="126"/>
      <c r="XN43" s="126"/>
      <c r="XO43" s="126"/>
      <c r="XP43" s="126"/>
      <c r="XQ43" s="126"/>
      <c r="XR43" s="126"/>
      <c r="XS43" s="126"/>
      <c r="XT43" s="126"/>
      <c r="XU43" s="126"/>
      <c r="XV43" s="126"/>
      <c r="XW43" s="126"/>
      <c r="XX43" s="126"/>
      <c r="XY43" s="126"/>
      <c r="XZ43" s="126"/>
      <c r="YA43" s="126"/>
      <c r="YB43" s="126"/>
      <c r="YC43" s="126"/>
      <c r="YD43" s="126"/>
      <c r="YE43" s="126"/>
      <c r="YF43" s="126"/>
      <c r="YG43" s="126"/>
      <c r="YH43" s="126"/>
      <c r="YI43" s="126"/>
      <c r="YJ43" s="126"/>
      <c r="YK43" s="126"/>
      <c r="YL43" s="126"/>
      <c r="YM43" s="126"/>
      <c r="YN43" s="126"/>
      <c r="YO43" s="126"/>
      <c r="YP43" s="126"/>
      <c r="YQ43" s="126"/>
      <c r="YR43" s="126"/>
      <c r="YS43" s="126"/>
      <c r="YT43" s="126"/>
      <c r="YU43" s="126"/>
      <c r="YV43" s="126"/>
      <c r="YW43" s="126"/>
      <c r="YX43" s="126"/>
      <c r="YY43" s="126"/>
      <c r="YZ43" s="126"/>
      <c r="ZA43" s="126"/>
      <c r="ZB43" s="126"/>
      <c r="ZC43" s="126"/>
      <c r="ZD43" s="126"/>
      <c r="ZE43" s="126"/>
      <c r="ZF43" s="126"/>
      <c r="ZG43" s="126"/>
      <c r="ZH43" s="126"/>
      <c r="ZI43" s="126"/>
      <c r="ZJ43" s="126"/>
      <c r="ZK43" s="126"/>
      <c r="ZL43" s="126"/>
      <c r="ZM43" s="126"/>
      <c r="ZN43" s="126"/>
      <c r="ZO43" s="126"/>
      <c r="ZP43" s="126"/>
      <c r="ZQ43" s="126"/>
      <c r="ZR43" s="126"/>
      <c r="ZS43" s="126"/>
      <c r="ZT43" s="126"/>
      <c r="ZU43" s="126"/>
      <c r="ZV43" s="126"/>
      <c r="ZW43" s="126"/>
      <c r="ZX43" s="126"/>
      <c r="ZY43" s="126"/>
      <c r="ZZ43" s="126"/>
    </row>
    <row r="44" spans="1:702" hidden="1" outlineLevel="1">
      <c r="A44" s="8">
        <v>41548</v>
      </c>
      <c r="B44" s="126">
        <v>3622.7836245899998</v>
      </c>
      <c r="C44" s="126">
        <v>286.21742850999999</v>
      </c>
      <c r="D44" s="126">
        <v>46.093434440000003</v>
      </c>
      <c r="E44" s="126">
        <v>1497.45065593</v>
      </c>
      <c r="F44" s="126">
        <v>148.36469593000001</v>
      </c>
      <c r="G44" s="126">
        <v>14.13386588</v>
      </c>
      <c r="H44" s="126">
        <v>255.31981289999999</v>
      </c>
      <c r="I44" s="126">
        <v>1048.9584699</v>
      </c>
      <c r="J44" s="126">
        <v>87.059409220000006</v>
      </c>
      <c r="K44" s="126">
        <v>1.91149466</v>
      </c>
      <c r="L44" s="126">
        <v>3.78273985</v>
      </c>
      <c r="M44" s="163" t="s">
        <v>188</v>
      </c>
      <c r="N44" s="126">
        <v>96.510612960000003</v>
      </c>
      <c r="O44" s="126">
        <v>92.200309739999994</v>
      </c>
      <c r="P44" s="126">
        <v>31.276467329999999</v>
      </c>
      <c r="Q44" s="126">
        <v>0.59642185999999997</v>
      </c>
      <c r="R44" s="126">
        <v>6.1890809000000004</v>
      </c>
      <c r="S44" s="126">
        <v>5.6485509299999999</v>
      </c>
      <c r="T44" s="126">
        <v>1.0701736500000001</v>
      </c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  <c r="NG44" s="126"/>
      <c r="NH44" s="126"/>
      <c r="NI44" s="126"/>
      <c r="NJ44" s="126"/>
      <c r="NK44" s="126"/>
      <c r="NL44" s="126"/>
      <c r="NM44" s="126"/>
      <c r="NN44" s="126"/>
      <c r="NO44" s="126"/>
      <c r="NP44" s="126"/>
      <c r="NQ44" s="126"/>
      <c r="NR44" s="126"/>
      <c r="NS44" s="126"/>
      <c r="NT44" s="126"/>
      <c r="NU44" s="126"/>
      <c r="NV44" s="126"/>
      <c r="NW44" s="126"/>
      <c r="NX44" s="126"/>
      <c r="NY44" s="126"/>
      <c r="NZ44" s="126"/>
      <c r="OA44" s="126"/>
      <c r="OB44" s="126"/>
      <c r="OC44" s="126"/>
      <c r="OD44" s="126"/>
      <c r="OE44" s="126"/>
      <c r="OF44" s="126"/>
      <c r="OG44" s="126"/>
      <c r="OH44" s="126"/>
      <c r="OI44" s="126"/>
      <c r="OJ44" s="126"/>
      <c r="OK44" s="126"/>
      <c r="OL44" s="126"/>
      <c r="OM44" s="126"/>
      <c r="ON44" s="126"/>
      <c r="OO44" s="126"/>
      <c r="OP44" s="126"/>
      <c r="OQ44" s="126"/>
      <c r="OR44" s="126"/>
      <c r="OS44" s="126"/>
      <c r="OT44" s="126"/>
      <c r="OU44" s="126"/>
      <c r="OV44" s="126"/>
      <c r="OW44" s="126"/>
      <c r="OX44" s="126"/>
      <c r="OY44" s="126"/>
      <c r="OZ44" s="126"/>
      <c r="PA44" s="126"/>
      <c r="PB44" s="126"/>
      <c r="PC44" s="126"/>
      <c r="PD44" s="126"/>
      <c r="PE44" s="126"/>
      <c r="PF44" s="126"/>
      <c r="PG44" s="126"/>
      <c r="PH44" s="126"/>
      <c r="PI44" s="126"/>
      <c r="PJ44" s="126"/>
      <c r="PK44" s="126"/>
      <c r="PL44" s="126"/>
      <c r="PM44" s="126"/>
      <c r="PN44" s="126"/>
      <c r="PO44" s="126"/>
      <c r="PP44" s="126"/>
      <c r="PQ44" s="126"/>
      <c r="PR44" s="126"/>
      <c r="PS44" s="126"/>
      <c r="PT44" s="126"/>
      <c r="PU44" s="126"/>
      <c r="PV44" s="126"/>
      <c r="PW44" s="126"/>
      <c r="PX44" s="126"/>
      <c r="PY44" s="126"/>
      <c r="PZ44" s="126"/>
      <c r="QA44" s="126"/>
      <c r="QB44" s="126"/>
      <c r="QC44" s="126"/>
      <c r="QD44" s="126"/>
      <c r="QE44" s="126"/>
      <c r="QF44" s="126"/>
      <c r="QG44" s="126"/>
      <c r="QH44" s="126"/>
      <c r="QI44" s="126"/>
      <c r="QJ44" s="126"/>
      <c r="QK44" s="126"/>
      <c r="QL44" s="126"/>
      <c r="QM44" s="126"/>
      <c r="QN44" s="126"/>
      <c r="QO44" s="126"/>
      <c r="QP44" s="126"/>
      <c r="QQ44" s="126"/>
      <c r="QR44" s="126"/>
      <c r="QS44" s="126"/>
      <c r="QT44" s="126"/>
      <c r="QU44" s="126"/>
      <c r="QV44" s="126"/>
      <c r="QW44" s="126"/>
      <c r="QX44" s="126"/>
      <c r="QY44" s="126"/>
      <c r="QZ44" s="126"/>
      <c r="RA44" s="126"/>
      <c r="RB44" s="126"/>
      <c r="RC44" s="126"/>
      <c r="RD44" s="126"/>
      <c r="RE44" s="126"/>
      <c r="RF44" s="126"/>
      <c r="RG44" s="126"/>
      <c r="RH44" s="126"/>
      <c r="RI44" s="126"/>
      <c r="RJ44" s="126"/>
      <c r="RK44" s="126"/>
      <c r="RL44" s="126"/>
      <c r="RM44" s="126"/>
      <c r="RN44" s="126"/>
      <c r="RO44" s="126"/>
      <c r="RP44" s="126"/>
      <c r="RQ44" s="126"/>
      <c r="RR44" s="126"/>
      <c r="RS44" s="126"/>
      <c r="RT44" s="126"/>
      <c r="RU44" s="126"/>
      <c r="RV44" s="126"/>
      <c r="RW44" s="126"/>
      <c r="RX44" s="126"/>
      <c r="RY44" s="126"/>
      <c r="RZ44" s="126"/>
      <c r="SA44" s="126"/>
      <c r="SB44" s="126"/>
      <c r="SC44" s="126"/>
      <c r="SD44" s="126"/>
      <c r="SE44" s="126"/>
      <c r="SF44" s="126"/>
      <c r="SG44" s="126"/>
      <c r="SH44" s="126"/>
      <c r="SI44" s="126"/>
      <c r="SJ44" s="126"/>
      <c r="SK44" s="126"/>
      <c r="SL44" s="126"/>
      <c r="SM44" s="126"/>
      <c r="SN44" s="126"/>
      <c r="SO44" s="126"/>
      <c r="SP44" s="126"/>
      <c r="SQ44" s="126"/>
      <c r="SR44" s="126"/>
      <c r="SS44" s="126"/>
      <c r="ST44" s="126"/>
      <c r="SU44" s="126"/>
      <c r="SV44" s="126"/>
      <c r="SW44" s="126"/>
      <c r="SX44" s="126"/>
      <c r="SY44" s="126"/>
      <c r="SZ44" s="126"/>
      <c r="TA44" s="126"/>
      <c r="TB44" s="126"/>
      <c r="TC44" s="126"/>
      <c r="TD44" s="126"/>
      <c r="TE44" s="126"/>
      <c r="TF44" s="126"/>
      <c r="TG44" s="126"/>
      <c r="TH44" s="126"/>
      <c r="TI44" s="126"/>
      <c r="TJ44" s="126"/>
      <c r="TK44" s="126"/>
      <c r="TL44" s="126"/>
      <c r="TM44" s="126"/>
      <c r="TN44" s="126"/>
      <c r="TO44" s="126"/>
      <c r="TP44" s="126"/>
      <c r="TQ44" s="126"/>
      <c r="TR44" s="126"/>
      <c r="TS44" s="126"/>
      <c r="TT44" s="126"/>
      <c r="TU44" s="126"/>
      <c r="TV44" s="126"/>
      <c r="TW44" s="126"/>
      <c r="TX44" s="126"/>
      <c r="TY44" s="126"/>
      <c r="TZ44" s="126"/>
      <c r="UA44" s="126"/>
      <c r="UB44" s="126"/>
      <c r="UC44" s="126"/>
      <c r="UD44" s="126"/>
      <c r="UE44" s="126"/>
      <c r="UF44" s="126"/>
      <c r="UG44" s="126"/>
      <c r="UH44" s="126"/>
      <c r="UI44" s="126"/>
      <c r="UJ44" s="126"/>
      <c r="UK44" s="126"/>
      <c r="UL44" s="126"/>
      <c r="UM44" s="126"/>
      <c r="UN44" s="126"/>
      <c r="UO44" s="126"/>
      <c r="UP44" s="126"/>
      <c r="UQ44" s="126"/>
      <c r="UR44" s="126"/>
      <c r="US44" s="126"/>
      <c r="UT44" s="126"/>
      <c r="UU44" s="126"/>
      <c r="UV44" s="126"/>
      <c r="UW44" s="126"/>
      <c r="UX44" s="126"/>
      <c r="UY44" s="126"/>
      <c r="UZ44" s="126"/>
      <c r="VA44" s="126"/>
      <c r="VB44" s="126"/>
      <c r="VC44" s="126"/>
      <c r="VD44" s="126"/>
      <c r="VE44" s="126"/>
      <c r="VF44" s="126"/>
      <c r="VG44" s="126"/>
      <c r="VH44" s="126"/>
      <c r="VI44" s="126"/>
      <c r="VJ44" s="126"/>
      <c r="VK44" s="126"/>
      <c r="VL44" s="126"/>
      <c r="VM44" s="126"/>
      <c r="VN44" s="126"/>
      <c r="VO44" s="126"/>
      <c r="VP44" s="126"/>
      <c r="VQ44" s="126"/>
      <c r="VR44" s="126"/>
      <c r="VS44" s="126"/>
      <c r="VT44" s="126"/>
      <c r="VU44" s="126"/>
      <c r="VV44" s="126"/>
      <c r="VW44" s="126"/>
      <c r="VX44" s="126"/>
      <c r="VY44" s="126"/>
      <c r="VZ44" s="126"/>
      <c r="WA44" s="126"/>
      <c r="WB44" s="126"/>
      <c r="WC44" s="126"/>
      <c r="WD44" s="126"/>
      <c r="WE44" s="126"/>
      <c r="WF44" s="126"/>
      <c r="WG44" s="126"/>
      <c r="WH44" s="126"/>
      <c r="WI44" s="126"/>
      <c r="WJ44" s="126"/>
      <c r="WK44" s="126"/>
      <c r="WL44" s="126"/>
      <c r="WM44" s="126"/>
      <c r="WN44" s="126"/>
      <c r="WO44" s="126"/>
      <c r="WP44" s="126"/>
      <c r="WQ44" s="126"/>
      <c r="WR44" s="126"/>
      <c r="WS44" s="126"/>
      <c r="WT44" s="126"/>
      <c r="WU44" s="126"/>
      <c r="WV44" s="126"/>
      <c r="WW44" s="126"/>
      <c r="WX44" s="126"/>
      <c r="WY44" s="126"/>
      <c r="WZ44" s="126"/>
      <c r="XA44" s="126"/>
      <c r="XB44" s="126"/>
      <c r="XC44" s="126"/>
      <c r="XD44" s="126"/>
      <c r="XE44" s="126"/>
      <c r="XF44" s="126"/>
      <c r="XG44" s="126"/>
      <c r="XH44" s="126"/>
      <c r="XI44" s="126"/>
      <c r="XJ44" s="126"/>
      <c r="XK44" s="126"/>
      <c r="XL44" s="126"/>
      <c r="XM44" s="126"/>
      <c r="XN44" s="126"/>
      <c r="XO44" s="126"/>
      <c r="XP44" s="126"/>
      <c r="XQ44" s="126"/>
      <c r="XR44" s="126"/>
      <c r="XS44" s="126"/>
      <c r="XT44" s="126"/>
      <c r="XU44" s="126"/>
      <c r="XV44" s="126"/>
      <c r="XW44" s="126"/>
      <c r="XX44" s="126"/>
      <c r="XY44" s="126"/>
      <c r="XZ44" s="126"/>
      <c r="YA44" s="126"/>
      <c r="YB44" s="126"/>
      <c r="YC44" s="126"/>
      <c r="YD44" s="126"/>
      <c r="YE44" s="126"/>
      <c r="YF44" s="126"/>
      <c r="YG44" s="126"/>
      <c r="YH44" s="126"/>
      <c r="YI44" s="126"/>
      <c r="YJ44" s="126"/>
      <c r="YK44" s="126"/>
      <c r="YL44" s="126"/>
      <c r="YM44" s="126"/>
      <c r="YN44" s="126"/>
      <c r="YO44" s="126"/>
      <c r="YP44" s="126"/>
      <c r="YQ44" s="126"/>
      <c r="YR44" s="126"/>
      <c r="YS44" s="126"/>
      <c r="YT44" s="126"/>
      <c r="YU44" s="126"/>
      <c r="YV44" s="126"/>
      <c r="YW44" s="126"/>
      <c r="YX44" s="126"/>
      <c r="YY44" s="126"/>
      <c r="YZ44" s="126"/>
      <c r="ZA44" s="126"/>
      <c r="ZB44" s="126"/>
      <c r="ZC44" s="126"/>
      <c r="ZD44" s="126"/>
      <c r="ZE44" s="126"/>
      <c r="ZF44" s="126"/>
      <c r="ZG44" s="126"/>
      <c r="ZH44" s="126"/>
      <c r="ZI44" s="126"/>
      <c r="ZJ44" s="126"/>
      <c r="ZK44" s="126"/>
      <c r="ZL44" s="126"/>
      <c r="ZM44" s="126"/>
      <c r="ZN44" s="126"/>
      <c r="ZO44" s="126"/>
      <c r="ZP44" s="126"/>
      <c r="ZQ44" s="126"/>
      <c r="ZR44" s="126"/>
      <c r="ZS44" s="126"/>
      <c r="ZT44" s="126"/>
      <c r="ZU44" s="126"/>
      <c r="ZV44" s="126"/>
      <c r="ZW44" s="126"/>
      <c r="ZX44" s="126"/>
      <c r="ZY44" s="126"/>
      <c r="ZZ44" s="126"/>
    </row>
    <row r="45" spans="1:702" hidden="1" outlineLevel="1">
      <c r="A45" s="8">
        <v>41579</v>
      </c>
      <c r="B45" s="126">
        <v>3600.7397425300001</v>
      </c>
      <c r="C45" s="126">
        <v>258.49774351000002</v>
      </c>
      <c r="D45" s="126">
        <v>52.03250697</v>
      </c>
      <c r="E45" s="126">
        <v>1541.2239162599999</v>
      </c>
      <c r="F45" s="126">
        <v>136.06362314</v>
      </c>
      <c r="G45" s="126">
        <v>13.798862679999999</v>
      </c>
      <c r="H45" s="126">
        <v>253.53435630000001</v>
      </c>
      <c r="I45" s="126">
        <v>1019.48199941</v>
      </c>
      <c r="J45" s="126">
        <v>90.956218460000002</v>
      </c>
      <c r="K45" s="126">
        <v>2.0412888200000001</v>
      </c>
      <c r="L45" s="126">
        <v>3.85868572</v>
      </c>
      <c r="M45" s="163" t="s">
        <v>188</v>
      </c>
      <c r="N45" s="126">
        <v>94.063413940000004</v>
      </c>
      <c r="O45" s="126">
        <v>91.980872989999995</v>
      </c>
      <c r="P45" s="126">
        <v>30.126607249999999</v>
      </c>
      <c r="Q45" s="126">
        <v>0.55039598999999995</v>
      </c>
      <c r="R45" s="126">
        <v>5.9304460299999997</v>
      </c>
      <c r="S45" s="126">
        <v>5.6403446600000002</v>
      </c>
      <c r="T45" s="126">
        <v>0.95846039999999999</v>
      </c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  <c r="HY45" s="126"/>
      <c r="HZ45" s="126"/>
      <c r="IA45" s="126"/>
      <c r="IB45" s="126"/>
      <c r="IC45" s="126"/>
      <c r="ID45" s="126"/>
      <c r="IE45" s="126"/>
      <c r="IF45" s="126"/>
      <c r="IG45" s="126"/>
      <c r="IH45" s="126"/>
      <c r="II45" s="126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  <c r="NG45" s="126"/>
      <c r="NH45" s="126"/>
      <c r="NI45" s="126"/>
      <c r="NJ45" s="126"/>
      <c r="NK45" s="126"/>
      <c r="NL45" s="126"/>
      <c r="NM45" s="126"/>
      <c r="NN45" s="126"/>
      <c r="NO45" s="126"/>
      <c r="NP45" s="126"/>
      <c r="NQ45" s="126"/>
      <c r="NR45" s="126"/>
      <c r="NS45" s="126"/>
      <c r="NT45" s="126"/>
      <c r="NU45" s="126"/>
      <c r="NV45" s="126"/>
      <c r="NW45" s="126"/>
      <c r="NX45" s="126"/>
      <c r="NY45" s="126"/>
      <c r="NZ45" s="126"/>
      <c r="OA45" s="126"/>
      <c r="OB45" s="126"/>
      <c r="OC45" s="126"/>
      <c r="OD45" s="126"/>
      <c r="OE45" s="126"/>
      <c r="OF45" s="126"/>
      <c r="OG45" s="126"/>
      <c r="OH45" s="126"/>
      <c r="OI45" s="126"/>
      <c r="OJ45" s="126"/>
      <c r="OK45" s="126"/>
      <c r="OL45" s="126"/>
      <c r="OM45" s="126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26"/>
      <c r="PC45" s="126"/>
      <c r="PD45" s="126"/>
      <c r="PE45" s="126"/>
      <c r="PF45" s="126"/>
      <c r="PG45" s="126"/>
      <c r="PH45" s="126"/>
      <c r="PI45" s="126"/>
      <c r="PJ45" s="126"/>
      <c r="PK45" s="126"/>
      <c r="PL45" s="126"/>
      <c r="PM45" s="126"/>
      <c r="PN45" s="126"/>
      <c r="PO45" s="126"/>
      <c r="PP45" s="126"/>
      <c r="PQ45" s="126"/>
      <c r="PR45" s="126"/>
      <c r="PS45" s="126"/>
      <c r="PT45" s="126"/>
      <c r="PU45" s="126"/>
      <c r="PV45" s="126"/>
      <c r="PW45" s="126"/>
      <c r="PX45" s="126"/>
      <c r="PY45" s="126"/>
      <c r="PZ45" s="126"/>
      <c r="QA45" s="126"/>
      <c r="QB45" s="126"/>
      <c r="QC45" s="126"/>
      <c r="QD45" s="126"/>
      <c r="QE45" s="126"/>
      <c r="QF45" s="126"/>
      <c r="QG45" s="126"/>
      <c r="QH45" s="126"/>
      <c r="QI45" s="126"/>
      <c r="QJ45" s="126"/>
      <c r="QK45" s="126"/>
      <c r="QL45" s="126"/>
      <c r="QM45" s="126"/>
      <c r="QN45" s="126"/>
      <c r="QO45" s="126"/>
      <c r="QP45" s="126"/>
      <c r="QQ45" s="126"/>
      <c r="QR45" s="126"/>
      <c r="QS45" s="126"/>
      <c r="QT45" s="126"/>
      <c r="QU45" s="126"/>
      <c r="QV45" s="126"/>
      <c r="QW45" s="126"/>
      <c r="QX45" s="126"/>
      <c r="QY45" s="126"/>
      <c r="QZ45" s="126"/>
      <c r="RA45" s="126"/>
      <c r="RB45" s="126"/>
      <c r="RC45" s="126"/>
      <c r="RD45" s="126"/>
      <c r="RE45" s="126"/>
      <c r="RF45" s="126"/>
      <c r="RG45" s="126"/>
      <c r="RH45" s="126"/>
      <c r="RI45" s="126"/>
      <c r="RJ45" s="126"/>
      <c r="RK45" s="126"/>
      <c r="RL45" s="126"/>
      <c r="RM45" s="126"/>
      <c r="RN45" s="126"/>
      <c r="RO45" s="126"/>
      <c r="RP45" s="126"/>
      <c r="RQ45" s="126"/>
      <c r="RR45" s="126"/>
      <c r="RS45" s="126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26"/>
      <c r="SI45" s="126"/>
      <c r="SJ45" s="126"/>
      <c r="SK45" s="126"/>
      <c r="SL45" s="126"/>
      <c r="SM45" s="126"/>
      <c r="SN45" s="126"/>
      <c r="SO45" s="126"/>
      <c r="SP45" s="126"/>
      <c r="SQ45" s="126"/>
      <c r="SR45" s="126"/>
      <c r="SS45" s="126"/>
      <c r="ST45" s="126"/>
      <c r="SU45" s="126"/>
      <c r="SV45" s="126"/>
      <c r="SW45" s="126"/>
      <c r="SX45" s="126"/>
      <c r="SY45" s="126"/>
      <c r="SZ45" s="126"/>
      <c r="TA45" s="126"/>
      <c r="TB45" s="126"/>
      <c r="TC45" s="126"/>
      <c r="TD45" s="126"/>
      <c r="TE45" s="126"/>
      <c r="TF45" s="126"/>
      <c r="TG45" s="126"/>
      <c r="TH45" s="126"/>
      <c r="TI45" s="126"/>
      <c r="TJ45" s="126"/>
      <c r="TK45" s="126"/>
      <c r="TL45" s="126"/>
      <c r="TM45" s="126"/>
      <c r="TN45" s="126"/>
      <c r="TO45" s="126"/>
      <c r="TP45" s="126"/>
      <c r="TQ45" s="126"/>
      <c r="TR45" s="126"/>
      <c r="TS45" s="126"/>
      <c r="TT45" s="126"/>
      <c r="TU45" s="126"/>
      <c r="TV45" s="126"/>
      <c r="TW45" s="126"/>
      <c r="TX45" s="126"/>
      <c r="TY45" s="126"/>
      <c r="TZ45" s="126"/>
      <c r="UA45" s="126"/>
      <c r="UB45" s="126"/>
      <c r="UC45" s="126"/>
      <c r="UD45" s="126"/>
      <c r="UE45" s="126"/>
      <c r="UF45" s="126"/>
      <c r="UG45" s="126"/>
      <c r="UH45" s="126"/>
      <c r="UI45" s="126"/>
      <c r="UJ45" s="126"/>
      <c r="UK45" s="126"/>
      <c r="UL45" s="126"/>
      <c r="UM45" s="126"/>
      <c r="UN45" s="126"/>
      <c r="UO45" s="126"/>
      <c r="UP45" s="126"/>
      <c r="UQ45" s="126"/>
      <c r="UR45" s="126"/>
      <c r="US45" s="126"/>
      <c r="UT45" s="126"/>
      <c r="UU45" s="126"/>
      <c r="UV45" s="126"/>
      <c r="UW45" s="126"/>
      <c r="UX45" s="126"/>
      <c r="UY45" s="126"/>
      <c r="UZ45" s="126"/>
      <c r="VA45" s="126"/>
      <c r="VB45" s="126"/>
      <c r="VC45" s="126"/>
      <c r="VD45" s="126"/>
      <c r="VE45" s="126"/>
      <c r="VF45" s="126"/>
      <c r="VG45" s="126"/>
      <c r="VH45" s="126"/>
      <c r="VI45" s="126"/>
      <c r="VJ45" s="126"/>
      <c r="VK45" s="126"/>
      <c r="VL45" s="126"/>
      <c r="VM45" s="126"/>
      <c r="VN45" s="126"/>
      <c r="VO45" s="126"/>
      <c r="VP45" s="126"/>
      <c r="VQ45" s="126"/>
      <c r="VR45" s="126"/>
      <c r="VS45" s="126"/>
      <c r="VT45" s="126"/>
      <c r="VU45" s="126"/>
      <c r="VV45" s="126"/>
      <c r="VW45" s="126"/>
      <c r="VX45" s="126"/>
      <c r="VY45" s="126"/>
      <c r="VZ45" s="126"/>
      <c r="WA45" s="126"/>
      <c r="WB45" s="126"/>
      <c r="WC45" s="126"/>
      <c r="WD45" s="126"/>
      <c r="WE45" s="126"/>
      <c r="WF45" s="126"/>
      <c r="WG45" s="126"/>
      <c r="WH45" s="126"/>
      <c r="WI45" s="126"/>
      <c r="WJ45" s="126"/>
      <c r="WK45" s="126"/>
      <c r="WL45" s="126"/>
      <c r="WM45" s="126"/>
      <c r="WN45" s="126"/>
      <c r="WO45" s="126"/>
      <c r="WP45" s="126"/>
      <c r="WQ45" s="126"/>
      <c r="WR45" s="126"/>
      <c r="WS45" s="126"/>
      <c r="WT45" s="126"/>
      <c r="WU45" s="126"/>
      <c r="WV45" s="126"/>
      <c r="WW45" s="126"/>
      <c r="WX45" s="126"/>
      <c r="WY45" s="126"/>
      <c r="WZ45" s="126"/>
      <c r="XA45" s="126"/>
      <c r="XB45" s="126"/>
      <c r="XC45" s="126"/>
      <c r="XD45" s="126"/>
      <c r="XE45" s="126"/>
      <c r="XF45" s="126"/>
      <c r="XG45" s="126"/>
      <c r="XH45" s="126"/>
      <c r="XI45" s="126"/>
      <c r="XJ45" s="126"/>
      <c r="XK45" s="126"/>
      <c r="XL45" s="126"/>
      <c r="XM45" s="126"/>
      <c r="XN45" s="126"/>
      <c r="XO45" s="126"/>
      <c r="XP45" s="126"/>
      <c r="XQ45" s="126"/>
      <c r="XR45" s="126"/>
      <c r="XS45" s="126"/>
      <c r="XT45" s="126"/>
      <c r="XU45" s="126"/>
      <c r="XV45" s="126"/>
      <c r="XW45" s="126"/>
      <c r="XX45" s="126"/>
      <c r="XY45" s="126"/>
      <c r="XZ45" s="126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26"/>
      <c r="YP45" s="126"/>
      <c r="YQ45" s="126"/>
      <c r="YR45" s="126"/>
      <c r="YS45" s="126"/>
      <c r="YT45" s="126"/>
      <c r="YU45" s="126"/>
      <c r="YV45" s="126"/>
      <c r="YW45" s="126"/>
      <c r="YX45" s="126"/>
      <c r="YY45" s="126"/>
      <c r="YZ45" s="126"/>
      <c r="ZA45" s="126"/>
      <c r="ZB45" s="126"/>
      <c r="ZC45" s="126"/>
      <c r="ZD45" s="126"/>
      <c r="ZE45" s="126"/>
      <c r="ZF45" s="126"/>
      <c r="ZG45" s="126"/>
      <c r="ZH45" s="126"/>
      <c r="ZI45" s="126"/>
      <c r="ZJ45" s="126"/>
      <c r="ZK45" s="126"/>
      <c r="ZL45" s="126"/>
      <c r="ZM45" s="126"/>
      <c r="ZN45" s="126"/>
      <c r="ZO45" s="126"/>
      <c r="ZP45" s="126"/>
      <c r="ZQ45" s="126"/>
      <c r="ZR45" s="126"/>
      <c r="ZS45" s="126"/>
      <c r="ZT45" s="126"/>
      <c r="ZU45" s="126"/>
      <c r="ZV45" s="126"/>
      <c r="ZW45" s="126"/>
      <c r="ZX45" s="126"/>
      <c r="ZY45" s="126"/>
      <c r="ZZ45" s="126"/>
    </row>
    <row r="46" spans="1:702" hidden="1" outlineLevel="1">
      <c r="A46" s="8">
        <v>41609</v>
      </c>
      <c r="B46" s="126">
        <v>3558.8505090399999</v>
      </c>
      <c r="C46" s="126">
        <v>251.89901871999999</v>
      </c>
      <c r="D46" s="126">
        <v>59.72318989</v>
      </c>
      <c r="E46" s="126">
        <v>1551.33829846</v>
      </c>
      <c r="F46" s="126">
        <v>136.02698556000001</v>
      </c>
      <c r="G46" s="126">
        <v>13.01942517</v>
      </c>
      <c r="H46" s="126">
        <v>258.58935256000001</v>
      </c>
      <c r="I46" s="126">
        <v>953.61986850000005</v>
      </c>
      <c r="J46" s="126">
        <v>94.899644280000004</v>
      </c>
      <c r="K46" s="126">
        <v>1.9657587999999999</v>
      </c>
      <c r="L46" s="126">
        <v>4.2923515999999999</v>
      </c>
      <c r="M46" s="163" t="s">
        <v>188</v>
      </c>
      <c r="N46" s="126">
        <v>93.913428749999994</v>
      </c>
      <c r="O46" s="126">
        <v>97.060946860000001</v>
      </c>
      <c r="P46" s="126">
        <v>28.344464760000001</v>
      </c>
      <c r="Q46" s="126">
        <v>0.36784442000000001</v>
      </c>
      <c r="R46" s="126">
        <v>5.97204406</v>
      </c>
      <c r="S46" s="126">
        <v>5.6399232000000001</v>
      </c>
      <c r="T46" s="126">
        <v>2.17796345</v>
      </c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26"/>
      <c r="GF46" s="126"/>
      <c r="GG46" s="126"/>
      <c r="GH46" s="126"/>
      <c r="GI46" s="126"/>
      <c r="GJ46" s="126"/>
      <c r="GK46" s="126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  <c r="HY46" s="126"/>
      <c r="HZ46" s="126"/>
      <c r="IA46" s="126"/>
      <c r="IB46" s="126"/>
      <c r="IC46" s="126"/>
      <c r="ID46" s="126"/>
      <c r="IE46" s="126"/>
      <c r="IF46" s="126"/>
      <c r="IG46" s="126"/>
      <c r="IH46" s="126"/>
      <c r="II46" s="126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  <c r="NG46" s="126"/>
      <c r="NH46" s="126"/>
      <c r="NI46" s="126"/>
      <c r="NJ46" s="126"/>
      <c r="NK46" s="126"/>
      <c r="NL46" s="126"/>
      <c r="NM46" s="126"/>
      <c r="NN46" s="126"/>
      <c r="NO46" s="126"/>
      <c r="NP46" s="126"/>
      <c r="NQ46" s="126"/>
      <c r="NR46" s="126"/>
      <c r="NS46" s="126"/>
      <c r="NT46" s="126"/>
      <c r="NU46" s="126"/>
      <c r="NV46" s="126"/>
      <c r="NW46" s="126"/>
      <c r="NX46" s="126"/>
      <c r="NY46" s="126"/>
      <c r="NZ46" s="126"/>
      <c r="OA46" s="126"/>
      <c r="OB46" s="126"/>
      <c r="OC46" s="126"/>
      <c r="OD46" s="126"/>
      <c r="OE46" s="126"/>
      <c r="OF46" s="126"/>
      <c r="OG46" s="126"/>
      <c r="OH46" s="126"/>
      <c r="OI46" s="126"/>
      <c r="OJ46" s="126"/>
      <c r="OK46" s="126"/>
      <c r="OL46" s="126"/>
      <c r="OM46" s="126"/>
      <c r="ON46" s="126"/>
      <c r="OO46" s="126"/>
      <c r="OP46" s="126"/>
      <c r="OQ46" s="126"/>
      <c r="OR46" s="126"/>
      <c r="OS46" s="126"/>
      <c r="OT46" s="126"/>
      <c r="OU46" s="126"/>
      <c r="OV46" s="126"/>
      <c r="OW46" s="126"/>
      <c r="OX46" s="126"/>
      <c r="OY46" s="126"/>
      <c r="OZ46" s="126"/>
      <c r="PA46" s="126"/>
      <c r="PB46" s="126"/>
      <c r="PC46" s="126"/>
      <c r="PD46" s="126"/>
      <c r="PE46" s="126"/>
      <c r="PF46" s="126"/>
      <c r="PG46" s="126"/>
      <c r="PH46" s="126"/>
      <c r="PI46" s="126"/>
      <c r="PJ46" s="126"/>
      <c r="PK46" s="126"/>
      <c r="PL46" s="126"/>
      <c r="PM46" s="126"/>
      <c r="PN46" s="126"/>
      <c r="PO46" s="126"/>
      <c r="PP46" s="126"/>
      <c r="PQ46" s="126"/>
      <c r="PR46" s="126"/>
      <c r="PS46" s="126"/>
      <c r="PT46" s="126"/>
      <c r="PU46" s="126"/>
      <c r="PV46" s="126"/>
      <c r="PW46" s="126"/>
      <c r="PX46" s="126"/>
      <c r="PY46" s="126"/>
      <c r="PZ46" s="126"/>
      <c r="QA46" s="126"/>
      <c r="QB46" s="126"/>
      <c r="QC46" s="126"/>
      <c r="QD46" s="126"/>
      <c r="QE46" s="126"/>
      <c r="QF46" s="126"/>
      <c r="QG46" s="126"/>
      <c r="QH46" s="126"/>
      <c r="QI46" s="126"/>
      <c r="QJ46" s="126"/>
      <c r="QK46" s="126"/>
      <c r="QL46" s="126"/>
      <c r="QM46" s="126"/>
      <c r="QN46" s="126"/>
      <c r="QO46" s="126"/>
      <c r="QP46" s="126"/>
      <c r="QQ46" s="126"/>
      <c r="QR46" s="126"/>
      <c r="QS46" s="126"/>
      <c r="QT46" s="126"/>
      <c r="QU46" s="126"/>
      <c r="QV46" s="126"/>
      <c r="QW46" s="126"/>
      <c r="QX46" s="126"/>
      <c r="QY46" s="126"/>
      <c r="QZ46" s="126"/>
      <c r="RA46" s="126"/>
      <c r="RB46" s="126"/>
      <c r="RC46" s="126"/>
      <c r="RD46" s="126"/>
      <c r="RE46" s="126"/>
      <c r="RF46" s="126"/>
      <c r="RG46" s="126"/>
      <c r="RH46" s="126"/>
      <c r="RI46" s="126"/>
      <c r="RJ46" s="126"/>
      <c r="RK46" s="126"/>
      <c r="RL46" s="126"/>
      <c r="RM46" s="126"/>
      <c r="RN46" s="126"/>
      <c r="RO46" s="126"/>
      <c r="RP46" s="126"/>
      <c r="RQ46" s="126"/>
      <c r="RR46" s="126"/>
      <c r="RS46" s="126"/>
      <c r="RT46" s="126"/>
      <c r="RU46" s="126"/>
      <c r="RV46" s="126"/>
      <c r="RW46" s="126"/>
      <c r="RX46" s="126"/>
      <c r="RY46" s="126"/>
      <c r="RZ46" s="126"/>
      <c r="SA46" s="126"/>
      <c r="SB46" s="126"/>
      <c r="SC46" s="126"/>
      <c r="SD46" s="126"/>
      <c r="SE46" s="126"/>
      <c r="SF46" s="126"/>
      <c r="SG46" s="126"/>
      <c r="SH46" s="126"/>
      <c r="SI46" s="126"/>
      <c r="SJ46" s="126"/>
      <c r="SK46" s="126"/>
      <c r="SL46" s="126"/>
      <c r="SM46" s="126"/>
      <c r="SN46" s="126"/>
      <c r="SO46" s="126"/>
      <c r="SP46" s="126"/>
      <c r="SQ46" s="126"/>
      <c r="SR46" s="126"/>
      <c r="SS46" s="126"/>
      <c r="ST46" s="126"/>
      <c r="SU46" s="126"/>
      <c r="SV46" s="126"/>
      <c r="SW46" s="126"/>
      <c r="SX46" s="126"/>
      <c r="SY46" s="126"/>
      <c r="SZ46" s="126"/>
      <c r="TA46" s="126"/>
      <c r="TB46" s="126"/>
      <c r="TC46" s="126"/>
      <c r="TD46" s="126"/>
      <c r="TE46" s="126"/>
      <c r="TF46" s="126"/>
      <c r="TG46" s="126"/>
      <c r="TH46" s="126"/>
      <c r="TI46" s="126"/>
      <c r="TJ46" s="126"/>
      <c r="TK46" s="126"/>
      <c r="TL46" s="126"/>
      <c r="TM46" s="126"/>
      <c r="TN46" s="126"/>
      <c r="TO46" s="126"/>
      <c r="TP46" s="126"/>
      <c r="TQ46" s="126"/>
      <c r="TR46" s="126"/>
      <c r="TS46" s="126"/>
      <c r="TT46" s="126"/>
      <c r="TU46" s="126"/>
      <c r="TV46" s="126"/>
      <c r="TW46" s="126"/>
      <c r="TX46" s="126"/>
      <c r="TY46" s="126"/>
      <c r="TZ46" s="126"/>
      <c r="UA46" s="126"/>
      <c r="UB46" s="126"/>
      <c r="UC46" s="126"/>
      <c r="UD46" s="126"/>
      <c r="UE46" s="126"/>
      <c r="UF46" s="126"/>
      <c r="UG46" s="126"/>
      <c r="UH46" s="126"/>
      <c r="UI46" s="126"/>
      <c r="UJ46" s="126"/>
      <c r="UK46" s="126"/>
      <c r="UL46" s="126"/>
      <c r="UM46" s="126"/>
      <c r="UN46" s="126"/>
      <c r="UO46" s="126"/>
      <c r="UP46" s="126"/>
      <c r="UQ46" s="126"/>
      <c r="UR46" s="126"/>
      <c r="US46" s="126"/>
      <c r="UT46" s="126"/>
      <c r="UU46" s="126"/>
      <c r="UV46" s="126"/>
      <c r="UW46" s="126"/>
      <c r="UX46" s="126"/>
      <c r="UY46" s="126"/>
      <c r="UZ46" s="126"/>
      <c r="VA46" s="126"/>
      <c r="VB46" s="126"/>
      <c r="VC46" s="126"/>
      <c r="VD46" s="126"/>
      <c r="VE46" s="126"/>
      <c r="VF46" s="126"/>
      <c r="VG46" s="126"/>
      <c r="VH46" s="126"/>
      <c r="VI46" s="126"/>
      <c r="VJ46" s="126"/>
      <c r="VK46" s="126"/>
      <c r="VL46" s="126"/>
      <c r="VM46" s="126"/>
      <c r="VN46" s="126"/>
      <c r="VO46" s="126"/>
      <c r="VP46" s="126"/>
      <c r="VQ46" s="126"/>
      <c r="VR46" s="126"/>
      <c r="VS46" s="126"/>
      <c r="VT46" s="126"/>
      <c r="VU46" s="126"/>
      <c r="VV46" s="126"/>
      <c r="VW46" s="126"/>
      <c r="VX46" s="126"/>
      <c r="VY46" s="126"/>
      <c r="VZ46" s="126"/>
      <c r="WA46" s="126"/>
      <c r="WB46" s="126"/>
      <c r="WC46" s="126"/>
      <c r="WD46" s="126"/>
      <c r="WE46" s="126"/>
      <c r="WF46" s="126"/>
      <c r="WG46" s="126"/>
      <c r="WH46" s="126"/>
      <c r="WI46" s="126"/>
      <c r="WJ46" s="126"/>
      <c r="WK46" s="126"/>
      <c r="WL46" s="126"/>
      <c r="WM46" s="126"/>
      <c r="WN46" s="126"/>
      <c r="WO46" s="126"/>
      <c r="WP46" s="126"/>
      <c r="WQ46" s="126"/>
      <c r="WR46" s="126"/>
      <c r="WS46" s="126"/>
      <c r="WT46" s="126"/>
      <c r="WU46" s="126"/>
      <c r="WV46" s="126"/>
      <c r="WW46" s="126"/>
      <c r="WX46" s="126"/>
      <c r="WY46" s="126"/>
      <c r="WZ46" s="126"/>
      <c r="XA46" s="126"/>
      <c r="XB46" s="126"/>
      <c r="XC46" s="126"/>
      <c r="XD46" s="126"/>
      <c r="XE46" s="126"/>
      <c r="XF46" s="126"/>
      <c r="XG46" s="126"/>
      <c r="XH46" s="126"/>
      <c r="XI46" s="126"/>
      <c r="XJ46" s="126"/>
      <c r="XK46" s="126"/>
      <c r="XL46" s="126"/>
      <c r="XM46" s="126"/>
      <c r="XN46" s="126"/>
      <c r="XO46" s="126"/>
      <c r="XP46" s="126"/>
      <c r="XQ46" s="126"/>
      <c r="XR46" s="126"/>
      <c r="XS46" s="126"/>
      <c r="XT46" s="126"/>
      <c r="XU46" s="126"/>
      <c r="XV46" s="126"/>
      <c r="XW46" s="126"/>
      <c r="XX46" s="126"/>
      <c r="XY46" s="126"/>
      <c r="XZ46" s="126"/>
      <c r="YA46" s="126"/>
      <c r="YB46" s="126"/>
      <c r="YC46" s="126"/>
      <c r="YD46" s="126"/>
      <c r="YE46" s="126"/>
      <c r="YF46" s="126"/>
      <c r="YG46" s="126"/>
      <c r="YH46" s="126"/>
      <c r="YI46" s="126"/>
      <c r="YJ46" s="126"/>
      <c r="YK46" s="126"/>
      <c r="YL46" s="126"/>
      <c r="YM46" s="126"/>
      <c r="YN46" s="126"/>
      <c r="YO46" s="126"/>
      <c r="YP46" s="126"/>
      <c r="YQ46" s="126"/>
      <c r="YR46" s="126"/>
      <c r="YS46" s="126"/>
      <c r="YT46" s="126"/>
      <c r="YU46" s="126"/>
      <c r="YV46" s="126"/>
      <c r="YW46" s="126"/>
      <c r="YX46" s="126"/>
      <c r="YY46" s="126"/>
      <c r="YZ46" s="126"/>
      <c r="ZA46" s="126"/>
      <c r="ZB46" s="126"/>
      <c r="ZC46" s="126"/>
      <c r="ZD46" s="126"/>
      <c r="ZE46" s="126"/>
      <c r="ZF46" s="126"/>
      <c r="ZG46" s="126"/>
      <c r="ZH46" s="126"/>
      <c r="ZI46" s="126"/>
      <c r="ZJ46" s="126"/>
      <c r="ZK46" s="126"/>
      <c r="ZL46" s="126"/>
      <c r="ZM46" s="126"/>
      <c r="ZN46" s="126"/>
      <c r="ZO46" s="126"/>
      <c r="ZP46" s="126"/>
      <c r="ZQ46" s="126"/>
      <c r="ZR46" s="126"/>
      <c r="ZS46" s="126"/>
      <c r="ZT46" s="126"/>
      <c r="ZU46" s="126"/>
      <c r="ZV46" s="126"/>
      <c r="ZW46" s="126"/>
      <c r="ZX46" s="126"/>
      <c r="ZY46" s="126"/>
      <c r="ZZ46" s="126"/>
    </row>
    <row r="47" spans="1:702" hidden="1" outlineLevel="1">
      <c r="A47" s="8">
        <v>41640</v>
      </c>
      <c r="B47" s="126">
        <v>3529.9616276000002</v>
      </c>
      <c r="C47" s="126">
        <v>252.50886209999999</v>
      </c>
      <c r="D47" s="126">
        <v>56.069558430000001</v>
      </c>
      <c r="E47" s="126">
        <v>1501.56478545</v>
      </c>
      <c r="F47" s="126">
        <v>132.47115497999999</v>
      </c>
      <c r="G47" s="126">
        <v>12.965187329999999</v>
      </c>
      <c r="H47" s="126">
        <v>246.0395254</v>
      </c>
      <c r="I47" s="126">
        <v>1000.2960106</v>
      </c>
      <c r="J47" s="126">
        <v>93.982044959999996</v>
      </c>
      <c r="K47" s="126">
        <v>1.8648368099999999</v>
      </c>
      <c r="L47" s="126">
        <v>4.1475954599999998</v>
      </c>
      <c r="M47" s="163" t="s">
        <v>188</v>
      </c>
      <c r="N47" s="126">
        <v>88.530357539999997</v>
      </c>
      <c r="O47" s="126">
        <v>96.750794369999994</v>
      </c>
      <c r="P47" s="126">
        <v>28.83528986</v>
      </c>
      <c r="Q47" s="126">
        <v>0.37216063999999999</v>
      </c>
      <c r="R47" s="126">
        <v>5.7348814600000004</v>
      </c>
      <c r="S47" s="126">
        <v>5.6316864300000002</v>
      </c>
      <c r="T47" s="126">
        <v>2.1968957800000002</v>
      </c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126"/>
      <c r="NM47" s="126"/>
      <c r="NN47" s="126"/>
      <c r="NO47" s="126"/>
      <c r="NP47" s="126"/>
      <c r="NQ47" s="126"/>
      <c r="NR47" s="126"/>
      <c r="NS47" s="126"/>
      <c r="NT47" s="126"/>
      <c r="NU47" s="126"/>
      <c r="NV47" s="126"/>
      <c r="NW47" s="126"/>
      <c r="NX47" s="126"/>
      <c r="NY47" s="126"/>
      <c r="NZ47" s="126"/>
      <c r="OA47" s="126"/>
      <c r="OB47" s="126"/>
      <c r="OC47" s="126"/>
      <c r="OD47" s="126"/>
      <c r="OE47" s="126"/>
      <c r="OF47" s="126"/>
      <c r="OG47" s="126"/>
      <c r="OH47" s="126"/>
      <c r="OI47" s="126"/>
      <c r="OJ47" s="126"/>
      <c r="OK47" s="126"/>
      <c r="OL47" s="126"/>
      <c r="OM47" s="126"/>
      <c r="ON47" s="126"/>
      <c r="OO47" s="126"/>
      <c r="OP47" s="126"/>
      <c r="OQ47" s="126"/>
      <c r="OR47" s="126"/>
      <c r="OS47" s="126"/>
      <c r="OT47" s="126"/>
      <c r="OU47" s="126"/>
      <c r="OV47" s="126"/>
      <c r="OW47" s="126"/>
      <c r="OX47" s="126"/>
      <c r="OY47" s="126"/>
      <c r="OZ47" s="126"/>
      <c r="PA47" s="126"/>
      <c r="PB47" s="126"/>
      <c r="PC47" s="126"/>
      <c r="PD47" s="126"/>
      <c r="PE47" s="126"/>
      <c r="PF47" s="126"/>
      <c r="PG47" s="126"/>
      <c r="PH47" s="126"/>
      <c r="PI47" s="126"/>
      <c r="PJ47" s="126"/>
      <c r="PK47" s="126"/>
      <c r="PL47" s="126"/>
      <c r="PM47" s="126"/>
      <c r="PN47" s="126"/>
      <c r="PO47" s="126"/>
      <c r="PP47" s="126"/>
      <c r="PQ47" s="126"/>
      <c r="PR47" s="126"/>
      <c r="PS47" s="126"/>
      <c r="PT47" s="126"/>
      <c r="PU47" s="126"/>
      <c r="PV47" s="126"/>
      <c r="PW47" s="126"/>
      <c r="PX47" s="126"/>
      <c r="PY47" s="126"/>
      <c r="PZ47" s="126"/>
      <c r="QA47" s="126"/>
      <c r="QB47" s="126"/>
      <c r="QC47" s="126"/>
      <c r="QD47" s="126"/>
      <c r="QE47" s="126"/>
      <c r="QF47" s="126"/>
      <c r="QG47" s="126"/>
      <c r="QH47" s="126"/>
      <c r="QI47" s="126"/>
      <c r="QJ47" s="126"/>
      <c r="QK47" s="126"/>
      <c r="QL47" s="126"/>
      <c r="QM47" s="126"/>
      <c r="QN47" s="126"/>
      <c r="QO47" s="126"/>
      <c r="QP47" s="126"/>
      <c r="QQ47" s="126"/>
      <c r="QR47" s="126"/>
      <c r="QS47" s="126"/>
      <c r="QT47" s="126"/>
      <c r="QU47" s="126"/>
      <c r="QV47" s="126"/>
      <c r="QW47" s="126"/>
      <c r="QX47" s="126"/>
      <c r="QY47" s="126"/>
      <c r="QZ47" s="126"/>
      <c r="RA47" s="126"/>
      <c r="RB47" s="126"/>
      <c r="RC47" s="126"/>
      <c r="RD47" s="126"/>
      <c r="RE47" s="126"/>
      <c r="RF47" s="126"/>
      <c r="RG47" s="126"/>
      <c r="RH47" s="126"/>
      <c r="RI47" s="126"/>
      <c r="RJ47" s="126"/>
      <c r="RK47" s="126"/>
      <c r="RL47" s="126"/>
      <c r="RM47" s="126"/>
      <c r="RN47" s="126"/>
      <c r="RO47" s="126"/>
      <c r="RP47" s="126"/>
      <c r="RQ47" s="126"/>
      <c r="RR47" s="126"/>
      <c r="RS47" s="126"/>
      <c r="RT47" s="126"/>
      <c r="RU47" s="126"/>
      <c r="RV47" s="126"/>
      <c r="RW47" s="126"/>
      <c r="RX47" s="126"/>
      <c r="RY47" s="126"/>
      <c r="RZ47" s="126"/>
      <c r="SA47" s="126"/>
      <c r="SB47" s="126"/>
      <c r="SC47" s="126"/>
      <c r="SD47" s="126"/>
      <c r="SE47" s="126"/>
      <c r="SF47" s="126"/>
      <c r="SG47" s="126"/>
      <c r="SH47" s="126"/>
      <c r="SI47" s="126"/>
      <c r="SJ47" s="126"/>
      <c r="SK47" s="126"/>
      <c r="SL47" s="126"/>
      <c r="SM47" s="126"/>
      <c r="SN47" s="126"/>
      <c r="SO47" s="126"/>
      <c r="SP47" s="126"/>
      <c r="SQ47" s="126"/>
      <c r="SR47" s="126"/>
      <c r="SS47" s="126"/>
      <c r="ST47" s="126"/>
      <c r="SU47" s="126"/>
      <c r="SV47" s="126"/>
      <c r="SW47" s="126"/>
      <c r="SX47" s="126"/>
      <c r="SY47" s="126"/>
      <c r="SZ47" s="126"/>
      <c r="TA47" s="126"/>
      <c r="TB47" s="126"/>
      <c r="TC47" s="126"/>
      <c r="TD47" s="126"/>
      <c r="TE47" s="126"/>
      <c r="TF47" s="126"/>
      <c r="TG47" s="126"/>
      <c r="TH47" s="126"/>
      <c r="TI47" s="126"/>
      <c r="TJ47" s="126"/>
      <c r="TK47" s="126"/>
      <c r="TL47" s="126"/>
      <c r="TM47" s="126"/>
      <c r="TN47" s="126"/>
      <c r="TO47" s="126"/>
      <c r="TP47" s="126"/>
      <c r="TQ47" s="126"/>
      <c r="TR47" s="126"/>
      <c r="TS47" s="126"/>
      <c r="TT47" s="126"/>
      <c r="TU47" s="126"/>
      <c r="TV47" s="126"/>
      <c r="TW47" s="126"/>
      <c r="TX47" s="126"/>
      <c r="TY47" s="126"/>
      <c r="TZ47" s="126"/>
      <c r="UA47" s="126"/>
      <c r="UB47" s="126"/>
      <c r="UC47" s="126"/>
      <c r="UD47" s="126"/>
      <c r="UE47" s="126"/>
      <c r="UF47" s="126"/>
      <c r="UG47" s="126"/>
      <c r="UH47" s="126"/>
      <c r="UI47" s="126"/>
      <c r="UJ47" s="126"/>
      <c r="UK47" s="126"/>
      <c r="UL47" s="126"/>
      <c r="UM47" s="126"/>
      <c r="UN47" s="126"/>
      <c r="UO47" s="126"/>
      <c r="UP47" s="126"/>
      <c r="UQ47" s="126"/>
      <c r="UR47" s="126"/>
      <c r="US47" s="126"/>
      <c r="UT47" s="126"/>
      <c r="UU47" s="126"/>
      <c r="UV47" s="126"/>
      <c r="UW47" s="126"/>
      <c r="UX47" s="126"/>
      <c r="UY47" s="126"/>
      <c r="UZ47" s="126"/>
      <c r="VA47" s="126"/>
      <c r="VB47" s="126"/>
      <c r="VC47" s="126"/>
      <c r="VD47" s="126"/>
      <c r="VE47" s="126"/>
      <c r="VF47" s="126"/>
      <c r="VG47" s="126"/>
      <c r="VH47" s="126"/>
      <c r="VI47" s="126"/>
      <c r="VJ47" s="126"/>
      <c r="VK47" s="126"/>
      <c r="VL47" s="126"/>
      <c r="VM47" s="126"/>
      <c r="VN47" s="126"/>
      <c r="VO47" s="126"/>
      <c r="VP47" s="126"/>
      <c r="VQ47" s="126"/>
      <c r="VR47" s="126"/>
      <c r="VS47" s="126"/>
      <c r="VT47" s="126"/>
      <c r="VU47" s="126"/>
      <c r="VV47" s="126"/>
      <c r="VW47" s="126"/>
      <c r="VX47" s="126"/>
      <c r="VY47" s="126"/>
      <c r="VZ47" s="126"/>
      <c r="WA47" s="126"/>
      <c r="WB47" s="126"/>
      <c r="WC47" s="126"/>
      <c r="WD47" s="126"/>
      <c r="WE47" s="126"/>
      <c r="WF47" s="126"/>
      <c r="WG47" s="126"/>
      <c r="WH47" s="126"/>
      <c r="WI47" s="126"/>
      <c r="WJ47" s="126"/>
      <c r="WK47" s="126"/>
      <c r="WL47" s="126"/>
      <c r="WM47" s="126"/>
      <c r="WN47" s="126"/>
      <c r="WO47" s="126"/>
      <c r="WP47" s="126"/>
      <c r="WQ47" s="126"/>
      <c r="WR47" s="126"/>
      <c r="WS47" s="126"/>
      <c r="WT47" s="126"/>
      <c r="WU47" s="126"/>
      <c r="WV47" s="126"/>
      <c r="WW47" s="126"/>
      <c r="WX47" s="126"/>
      <c r="WY47" s="126"/>
      <c r="WZ47" s="126"/>
      <c r="XA47" s="126"/>
      <c r="XB47" s="126"/>
      <c r="XC47" s="126"/>
      <c r="XD47" s="126"/>
      <c r="XE47" s="126"/>
      <c r="XF47" s="126"/>
      <c r="XG47" s="126"/>
      <c r="XH47" s="126"/>
      <c r="XI47" s="126"/>
      <c r="XJ47" s="126"/>
      <c r="XK47" s="126"/>
      <c r="XL47" s="126"/>
      <c r="XM47" s="126"/>
      <c r="XN47" s="126"/>
      <c r="XO47" s="126"/>
      <c r="XP47" s="126"/>
      <c r="XQ47" s="126"/>
      <c r="XR47" s="126"/>
      <c r="XS47" s="126"/>
      <c r="XT47" s="126"/>
      <c r="XU47" s="126"/>
      <c r="XV47" s="126"/>
      <c r="XW47" s="126"/>
      <c r="XX47" s="126"/>
      <c r="XY47" s="126"/>
      <c r="XZ47" s="126"/>
      <c r="YA47" s="126"/>
      <c r="YB47" s="126"/>
      <c r="YC47" s="126"/>
      <c r="YD47" s="126"/>
      <c r="YE47" s="126"/>
      <c r="YF47" s="126"/>
      <c r="YG47" s="126"/>
      <c r="YH47" s="126"/>
      <c r="YI47" s="126"/>
      <c r="YJ47" s="126"/>
      <c r="YK47" s="126"/>
      <c r="YL47" s="126"/>
      <c r="YM47" s="126"/>
      <c r="YN47" s="126"/>
      <c r="YO47" s="126"/>
      <c r="YP47" s="126"/>
      <c r="YQ47" s="126"/>
      <c r="YR47" s="126"/>
      <c r="YS47" s="126"/>
      <c r="YT47" s="126"/>
      <c r="YU47" s="126"/>
      <c r="YV47" s="126"/>
      <c r="YW47" s="126"/>
      <c r="YX47" s="126"/>
      <c r="YY47" s="126"/>
      <c r="YZ47" s="126"/>
      <c r="ZA47" s="126"/>
      <c r="ZB47" s="126"/>
      <c r="ZC47" s="126"/>
      <c r="ZD47" s="126"/>
      <c r="ZE47" s="126"/>
      <c r="ZF47" s="126"/>
      <c r="ZG47" s="126"/>
      <c r="ZH47" s="126"/>
      <c r="ZI47" s="126"/>
      <c r="ZJ47" s="126"/>
      <c r="ZK47" s="126"/>
      <c r="ZL47" s="126"/>
      <c r="ZM47" s="126"/>
      <c r="ZN47" s="126"/>
      <c r="ZO47" s="126"/>
      <c r="ZP47" s="126"/>
      <c r="ZQ47" s="126"/>
      <c r="ZR47" s="126"/>
      <c r="ZS47" s="126"/>
      <c r="ZT47" s="126"/>
      <c r="ZU47" s="126"/>
      <c r="ZV47" s="126"/>
      <c r="ZW47" s="126"/>
      <c r="ZX47" s="126"/>
      <c r="ZY47" s="126"/>
      <c r="ZZ47" s="126"/>
    </row>
    <row r="48" spans="1:702" hidden="1" outlineLevel="1">
      <c r="A48" s="8">
        <v>41671</v>
      </c>
      <c r="B48" s="126">
        <v>3837.7951611899998</v>
      </c>
      <c r="C48" s="126">
        <v>259.95084088999999</v>
      </c>
      <c r="D48" s="126">
        <v>66.498306139999997</v>
      </c>
      <c r="E48" s="126">
        <v>1723.0283208999999</v>
      </c>
      <c r="F48" s="126">
        <v>128.63674814999999</v>
      </c>
      <c r="G48" s="126">
        <v>13.220729779999999</v>
      </c>
      <c r="H48" s="126">
        <v>255.45358329000001</v>
      </c>
      <c r="I48" s="126">
        <v>1032.7319200699999</v>
      </c>
      <c r="J48" s="126">
        <v>102.99556234000001</v>
      </c>
      <c r="K48" s="126">
        <v>2.0486023800000002</v>
      </c>
      <c r="L48" s="126">
        <v>3.9319332199999999</v>
      </c>
      <c r="M48" s="163" t="s">
        <v>188</v>
      </c>
      <c r="N48" s="126">
        <v>100.72967202</v>
      </c>
      <c r="O48" s="126">
        <v>102.89503842000001</v>
      </c>
      <c r="P48" s="126">
        <v>29.786378370000001</v>
      </c>
      <c r="Q48" s="126">
        <v>0.37179952999999999</v>
      </c>
      <c r="R48" s="126">
        <v>5.6778561700000001</v>
      </c>
      <c r="S48" s="126">
        <v>6.8522697199999998</v>
      </c>
      <c r="T48" s="126">
        <v>2.9855998000000001</v>
      </c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  <c r="NG48" s="126"/>
      <c r="NH48" s="126"/>
      <c r="NI48" s="126"/>
      <c r="NJ48" s="126"/>
      <c r="NK48" s="126"/>
      <c r="NL48" s="126"/>
      <c r="NM48" s="126"/>
      <c r="NN48" s="126"/>
      <c r="NO48" s="126"/>
      <c r="NP48" s="126"/>
      <c r="NQ48" s="126"/>
      <c r="NR48" s="126"/>
      <c r="NS48" s="126"/>
      <c r="NT48" s="126"/>
      <c r="NU48" s="126"/>
      <c r="NV48" s="126"/>
      <c r="NW48" s="126"/>
      <c r="NX48" s="126"/>
      <c r="NY48" s="126"/>
      <c r="NZ48" s="126"/>
      <c r="OA48" s="126"/>
      <c r="OB48" s="126"/>
      <c r="OC48" s="126"/>
      <c r="OD48" s="126"/>
      <c r="OE48" s="126"/>
      <c r="OF48" s="126"/>
      <c r="OG48" s="126"/>
      <c r="OH48" s="126"/>
      <c r="OI48" s="126"/>
      <c r="OJ48" s="126"/>
      <c r="OK48" s="126"/>
      <c r="OL48" s="126"/>
      <c r="OM48" s="126"/>
      <c r="ON48" s="126"/>
      <c r="OO48" s="126"/>
      <c r="OP48" s="126"/>
      <c r="OQ48" s="126"/>
      <c r="OR48" s="126"/>
      <c r="OS48" s="126"/>
      <c r="OT48" s="126"/>
      <c r="OU48" s="126"/>
      <c r="OV48" s="126"/>
      <c r="OW48" s="126"/>
      <c r="OX48" s="126"/>
      <c r="OY48" s="126"/>
      <c r="OZ48" s="126"/>
      <c r="PA48" s="126"/>
      <c r="PB48" s="126"/>
      <c r="PC48" s="126"/>
      <c r="PD48" s="126"/>
      <c r="PE48" s="126"/>
      <c r="PF48" s="126"/>
      <c r="PG48" s="126"/>
      <c r="PH48" s="126"/>
      <c r="PI48" s="126"/>
      <c r="PJ48" s="126"/>
      <c r="PK48" s="126"/>
      <c r="PL48" s="126"/>
      <c r="PM48" s="126"/>
      <c r="PN48" s="126"/>
      <c r="PO48" s="126"/>
      <c r="PP48" s="126"/>
      <c r="PQ48" s="126"/>
      <c r="PR48" s="126"/>
      <c r="PS48" s="126"/>
      <c r="PT48" s="126"/>
      <c r="PU48" s="126"/>
      <c r="PV48" s="126"/>
      <c r="PW48" s="126"/>
      <c r="PX48" s="126"/>
      <c r="PY48" s="126"/>
      <c r="PZ48" s="126"/>
      <c r="QA48" s="126"/>
      <c r="QB48" s="126"/>
      <c r="QC48" s="126"/>
      <c r="QD48" s="126"/>
      <c r="QE48" s="126"/>
      <c r="QF48" s="126"/>
      <c r="QG48" s="126"/>
      <c r="QH48" s="126"/>
      <c r="QI48" s="126"/>
      <c r="QJ48" s="126"/>
      <c r="QK48" s="126"/>
      <c r="QL48" s="126"/>
      <c r="QM48" s="126"/>
      <c r="QN48" s="126"/>
      <c r="QO48" s="126"/>
      <c r="QP48" s="126"/>
      <c r="QQ48" s="126"/>
      <c r="QR48" s="126"/>
      <c r="QS48" s="126"/>
      <c r="QT48" s="126"/>
      <c r="QU48" s="126"/>
      <c r="QV48" s="126"/>
      <c r="QW48" s="126"/>
      <c r="QX48" s="126"/>
      <c r="QY48" s="126"/>
      <c r="QZ48" s="126"/>
      <c r="RA48" s="126"/>
      <c r="RB48" s="126"/>
      <c r="RC48" s="126"/>
      <c r="RD48" s="126"/>
      <c r="RE48" s="126"/>
      <c r="RF48" s="126"/>
      <c r="RG48" s="126"/>
      <c r="RH48" s="126"/>
      <c r="RI48" s="126"/>
      <c r="RJ48" s="126"/>
      <c r="RK48" s="126"/>
      <c r="RL48" s="126"/>
      <c r="RM48" s="126"/>
      <c r="RN48" s="126"/>
      <c r="RO48" s="126"/>
      <c r="RP48" s="126"/>
      <c r="RQ48" s="126"/>
      <c r="RR48" s="126"/>
      <c r="RS48" s="126"/>
      <c r="RT48" s="126"/>
      <c r="RU48" s="126"/>
      <c r="RV48" s="126"/>
      <c r="RW48" s="126"/>
      <c r="RX48" s="126"/>
      <c r="RY48" s="126"/>
      <c r="RZ48" s="126"/>
      <c r="SA48" s="126"/>
      <c r="SB48" s="126"/>
      <c r="SC48" s="126"/>
      <c r="SD48" s="126"/>
      <c r="SE48" s="126"/>
      <c r="SF48" s="126"/>
      <c r="SG48" s="126"/>
      <c r="SH48" s="126"/>
      <c r="SI48" s="126"/>
      <c r="SJ48" s="126"/>
      <c r="SK48" s="126"/>
      <c r="SL48" s="126"/>
      <c r="SM48" s="126"/>
      <c r="SN48" s="126"/>
      <c r="SO48" s="126"/>
      <c r="SP48" s="126"/>
      <c r="SQ48" s="126"/>
      <c r="SR48" s="126"/>
      <c r="SS48" s="126"/>
      <c r="ST48" s="126"/>
      <c r="SU48" s="126"/>
      <c r="SV48" s="126"/>
      <c r="SW48" s="126"/>
      <c r="SX48" s="126"/>
      <c r="SY48" s="126"/>
      <c r="SZ48" s="126"/>
      <c r="TA48" s="126"/>
      <c r="TB48" s="126"/>
      <c r="TC48" s="126"/>
      <c r="TD48" s="126"/>
      <c r="TE48" s="126"/>
      <c r="TF48" s="126"/>
      <c r="TG48" s="126"/>
      <c r="TH48" s="126"/>
      <c r="TI48" s="126"/>
      <c r="TJ48" s="126"/>
      <c r="TK48" s="126"/>
      <c r="TL48" s="126"/>
      <c r="TM48" s="126"/>
      <c r="TN48" s="126"/>
      <c r="TO48" s="126"/>
      <c r="TP48" s="126"/>
      <c r="TQ48" s="126"/>
      <c r="TR48" s="126"/>
      <c r="TS48" s="126"/>
      <c r="TT48" s="126"/>
      <c r="TU48" s="126"/>
      <c r="TV48" s="126"/>
      <c r="TW48" s="126"/>
      <c r="TX48" s="126"/>
      <c r="TY48" s="126"/>
      <c r="TZ48" s="126"/>
      <c r="UA48" s="126"/>
      <c r="UB48" s="126"/>
      <c r="UC48" s="126"/>
      <c r="UD48" s="126"/>
      <c r="UE48" s="126"/>
      <c r="UF48" s="126"/>
      <c r="UG48" s="126"/>
      <c r="UH48" s="126"/>
      <c r="UI48" s="126"/>
      <c r="UJ48" s="126"/>
      <c r="UK48" s="126"/>
      <c r="UL48" s="126"/>
      <c r="UM48" s="126"/>
      <c r="UN48" s="126"/>
      <c r="UO48" s="126"/>
      <c r="UP48" s="126"/>
      <c r="UQ48" s="126"/>
      <c r="UR48" s="126"/>
      <c r="US48" s="126"/>
      <c r="UT48" s="126"/>
      <c r="UU48" s="126"/>
      <c r="UV48" s="126"/>
      <c r="UW48" s="126"/>
      <c r="UX48" s="126"/>
      <c r="UY48" s="126"/>
      <c r="UZ48" s="126"/>
      <c r="VA48" s="126"/>
      <c r="VB48" s="126"/>
      <c r="VC48" s="126"/>
      <c r="VD48" s="126"/>
      <c r="VE48" s="126"/>
      <c r="VF48" s="126"/>
      <c r="VG48" s="126"/>
      <c r="VH48" s="126"/>
      <c r="VI48" s="126"/>
      <c r="VJ48" s="126"/>
      <c r="VK48" s="126"/>
      <c r="VL48" s="126"/>
      <c r="VM48" s="126"/>
      <c r="VN48" s="126"/>
      <c r="VO48" s="126"/>
      <c r="VP48" s="126"/>
      <c r="VQ48" s="126"/>
      <c r="VR48" s="126"/>
      <c r="VS48" s="126"/>
      <c r="VT48" s="126"/>
      <c r="VU48" s="126"/>
      <c r="VV48" s="126"/>
      <c r="VW48" s="126"/>
      <c r="VX48" s="126"/>
      <c r="VY48" s="126"/>
      <c r="VZ48" s="126"/>
      <c r="WA48" s="126"/>
      <c r="WB48" s="126"/>
      <c r="WC48" s="126"/>
      <c r="WD48" s="126"/>
      <c r="WE48" s="126"/>
      <c r="WF48" s="126"/>
      <c r="WG48" s="126"/>
      <c r="WH48" s="126"/>
      <c r="WI48" s="126"/>
      <c r="WJ48" s="126"/>
      <c r="WK48" s="126"/>
      <c r="WL48" s="126"/>
      <c r="WM48" s="126"/>
      <c r="WN48" s="126"/>
      <c r="WO48" s="126"/>
      <c r="WP48" s="126"/>
      <c r="WQ48" s="126"/>
      <c r="WR48" s="126"/>
      <c r="WS48" s="126"/>
      <c r="WT48" s="126"/>
      <c r="WU48" s="126"/>
      <c r="WV48" s="126"/>
      <c r="WW48" s="126"/>
      <c r="WX48" s="126"/>
      <c r="WY48" s="126"/>
      <c r="WZ48" s="126"/>
      <c r="XA48" s="126"/>
      <c r="XB48" s="126"/>
      <c r="XC48" s="126"/>
      <c r="XD48" s="126"/>
      <c r="XE48" s="126"/>
      <c r="XF48" s="126"/>
      <c r="XG48" s="126"/>
      <c r="XH48" s="126"/>
      <c r="XI48" s="126"/>
      <c r="XJ48" s="126"/>
      <c r="XK48" s="126"/>
      <c r="XL48" s="126"/>
      <c r="XM48" s="126"/>
      <c r="XN48" s="126"/>
      <c r="XO48" s="126"/>
      <c r="XP48" s="126"/>
      <c r="XQ48" s="126"/>
      <c r="XR48" s="126"/>
      <c r="XS48" s="126"/>
      <c r="XT48" s="126"/>
      <c r="XU48" s="126"/>
      <c r="XV48" s="126"/>
      <c r="XW48" s="126"/>
      <c r="XX48" s="126"/>
      <c r="XY48" s="126"/>
      <c r="XZ48" s="126"/>
      <c r="YA48" s="126"/>
      <c r="YB48" s="126"/>
      <c r="YC48" s="126"/>
      <c r="YD48" s="126"/>
      <c r="YE48" s="126"/>
      <c r="YF48" s="126"/>
      <c r="YG48" s="126"/>
      <c r="YH48" s="126"/>
      <c r="YI48" s="126"/>
      <c r="YJ48" s="126"/>
      <c r="YK48" s="126"/>
      <c r="YL48" s="126"/>
      <c r="YM48" s="126"/>
      <c r="YN48" s="126"/>
      <c r="YO48" s="126"/>
      <c r="YP48" s="126"/>
      <c r="YQ48" s="126"/>
      <c r="YR48" s="126"/>
      <c r="YS48" s="126"/>
      <c r="YT48" s="126"/>
      <c r="YU48" s="126"/>
      <c r="YV48" s="126"/>
      <c r="YW48" s="126"/>
      <c r="YX48" s="126"/>
      <c r="YY48" s="126"/>
      <c r="YZ48" s="126"/>
      <c r="ZA48" s="126"/>
      <c r="ZB48" s="126"/>
      <c r="ZC48" s="126"/>
      <c r="ZD48" s="126"/>
      <c r="ZE48" s="126"/>
      <c r="ZF48" s="126"/>
      <c r="ZG48" s="126"/>
      <c r="ZH48" s="126"/>
      <c r="ZI48" s="126"/>
      <c r="ZJ48" s="126"/>
      <c r="ZK48" s="126"/>
      <c r="ZL48" s="126"/>
      <c r="ZM48" s="126"/>
      <c r="ZN48" s="126"/>
      <c r="ZO48" s="126"/>
      <c r="ZP48" s="126"/>
      <c r="ZQ48" s="126"/>
      <c r="ZR48" s="126"/>
      <c r="ZS48" s="126"/>
      <c r="ZT48" s="126"/>
      <c r="ZU48" s="126"/>
      <c r="ZV48" s="126"/>
      <c r="ZW48" s="126"/>
      <c r="ZX48" s="126"/>
      <c r="ZY48" s="126"/>
      <c r="ZZ48" s="126"/>
    </row>
    <row r="49" spans="1:702" hidden="1" outlineLevel="1">
      <c r="A49" s="8">
        <v>41699</v>
      </c>
      <c r="B49" s="126">
        <v>3985.5228312899999</v>
      </c>
      <c r="C49" s="126">
        <v>266.46798034</v>
      </c>
      <c r="D49" s="126">
        <v>74.380917049999994</v>
      </c>
      <c r="E49" s="126">
        <v>1859.4230560599999</v>
      </c>
      <c r="F49" s="126">
        <v>126.80388345999999</v>
      </c>
      <c r="G49" s="126">
        <v>12.572615069999999</v>
      </c>
      <c r="H49" s="126">
        <v>264.26532937000002</v>
      </c>
      <c r="I49" s="126">
        <v>1019.00722533</v>
      </c>
      <c r="J49" s="126">
        <v>106.21412896</v>
      </c>
      <c r="K49" s="126">
        <v>2.4223891499999999</v>
      </c>
      <c r="L49" s="126">
        <v>3.8418798299999999</v>
      </c>
      <c r="M49" s="163" t="s">
        <v>188</v>
      </c>
      <c r="N49" s="126">
        <v>100.33663455999999</v>
      </c>
      <c r="O49" s="126">
        <v>105.46354406</v>
      </c>
      <c r="P49" s="126">
        <v>28.048987969999999</v>
      </c>
      <c r="Q49" s="126">
        <v>0.37300628000000002</v>
      </c>
      <c r="R49" s="126">
        <v>5.3920212200000002</v>
      </c>
      <c r="S49" s="126">
        <v>7.4503379199999999</v>
      </c>
      <c r="T49" s="126">
        <v>3.05889466</v>
      </c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  <c r="IC49" s="126"/>
      <c r="ID49" s="126"/>
      <c r="IE49" s="126"/>
      <c r="IF49" s="126"/>
      <c r="IG49" s="126"/>
      <c r="IH49" s="126"/>
      <c r="II49" s="126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  <c r="NG49" s="126"/>
      <c r="NH49" s="126"/>
      <c r="NI49" s="126"/>
      <c r="NJ49" s="126"/>
      <c r="NK49" s="126"/>
      <c r="NL49" s="126"/>
      <c r="NM49" s="126"/>
      <c r="NN49" s="126"/>
      <c r="NO49" s="126"/>
      <c r="NP49" s="126"/>
      <c r="NQ49" s="126"/>
      <c r="NR49" s="126"/>
      <c r="NS49" s="126"/>
      <c r="NT49" s="126"/>
      <c r="NU49" s="126"/>
      <c r="NV49" s="126"/>
      <c r="NW49" s="126"/>
      <c r="NX49" s="126"/>
      <c r="NY49" s="126"/>
      <c r="NZ49" s="126"/>
      <c r="OA49" s="126"/>
      <c r="OB49" s="126"/>
      <c r="OC49" s="126"/>
      <c r="OD49" s="126"/>
      <c r="OE49" s="126"/>
      <c r="OF49" s="126"/>
      <c r="OG49" s="126"/>
      <c r="OH49" s="126"/>
      <c r="OI49" s="126"/>
      <c r="OJ49" s="126"/>
      <c r="OK49" s="126"/>
      <c r="OL49" s="126"/>
      <c r="OM49" s="126"/>
      <c r="ON49" s="126"/>
      <c r="OO49" s="126"/>
      <c r="OP49" s="126"/>
      <c r="OQ49" s="126"/>
      <c r="OR49" s="126"/>
      <c r="OS49" s="126"/>
      <c r="OT49" s="126"/>
      <c r="OU49" s="126"/>
      <c r="OV49" s="126"/>
      <c r="OW49" s="126"/>
      <c r="OX49" s="126"/>
      <c r="OY49" s="126"/>
      <c r="OZ49" s="126"/>
      <c r="PA49" s="126"/>
      <c r="PB49" s="126"/>
      <c r="PC49" s="126"/>
      <c r="PD49" s="126"/>
      <c r="PE49" s="126"/>
      <c r="PF49" s="126"/>
      <c r="PG49" s="126"/>
      <c r="PH49" s="126"/>
      <c r="PI49" s="126"/>
      <c r="PJ49" s="126"/>
      <c r="PK49" s="126"/>
      <c r="PL49" s="126"/>
      <c r="PM49" s="126"/>
      <c r="PN49" s="126"/>
      <c r="PO49" s="126"/>
      <c r="PP49" s="126"/>
      <c r="PQ49" s="126"/>
      <c r="PR49" s="126"/>
      <c r="PS49" s="126"/>
      <c r="PT49" s="126"/>
      <c r="PU49" s="126"/>
      <c r="PV49" s="126"/>
      <c r="PW49" s="126"/>
      <c r="PX49" s="126"/>
      <c r="PY49" s="126"/>
      <c r="PZ49" s="126"/>
      <c r="QA49" s="126"/>
      <c r="QB49" s="126"/>
      <c r="QC49" s="126"/>
      <c r="QD49" s="126"/>
      <c r="QE49" s="126"/>
      <c r="QF49" s="126"/>
      <c r="QG49" s="126"/>
      <c r="QH49" s="126"/>
      <c r="QI49" s="126"/>
      <c r="QJ49" s="126"/>
      <c r="QK49" s="126"/>
      <c r="QL49" s="126"/>
      <c r="QM49" s="126"/>
      <c r="QN49" s="126"/>
      <c r="QO49" s="126"/>
      <c r="QP49" s="126"/>
      <c r="QQ49" s="126"/>
      <c r="QR49" s="126"/>
      <c r="QS49" s="126"/>
      <c r="QT49" s="126"/>
      <c r="QU49" s="126"/>
      <c r="QV49" s="126"/>
      <c r="QW49" s="126"/>
      <c r="QX49" s="126"/>
      <c r="QY49" s="126"/>
      <c r="QZ49" s="126"/>
      <c r="RA49" s="126"/>
      <c r="RB49" s="126"/>
      <c r="RC49" s="126"/>
      <c r="RD49" s="126"/>
      <c r="RE49" s="126"/>
      <c r="RF49" s="126"/>
      <c r="RG49" s="126"/>
      <c r="RH49" s="126"/>
      <c r="RI49" s="126"/>
      <c r="RJ49" s="126"/>
      <c r="RK49" s="126"/>
      <c r="RL49" s="126"/>
      <c r="RM49" s="126"/>
      <c r="RN49" s="126"/>
      <c r="RO49" s="126"/>
      <c r="RP49" s="126"/>
      <c r="RQ49" s="126"/>
      <c r="RR49" s="126"/>
      <c r="RS49" s="126"/>
      <c r="RT49" s="126"/>
      <c r="RU49" s="126"/>
      <c r="RV49" s="126"/>
      <c r="RW49" s="126"/>
      <c r="RX49" s="126"/>
      <c r="RY49" s="126"/>
      <c r="RZ49" s="126"/>
      <c r="SA49" s="126"/>
      <c r="SB49" s="126"/>
      <c r="SC49" s="126"/>
      <c r="SD49" s="126"/>
      <c r="SE49" s="126"/>
      <c r="SF49" s="126"/>
      <c r="SG49" s="126"/>
      <c r="SH49" s="126"/>
      <c r="SI49" s="126"/>
      <c r="SJ49" s="126"/>
      <c r="SK49" s="126"/>
      <c r="SL49" s="126"/>
      <c r="SM49" s="126"/>
      <c r="SN49" s="126"/>
      <c r="SO49" s="126"/>
      <c r="SP49" s="126"/>
      <c r="SQ49" s="126"/>
      <c r="SR49" s="126"/>
      <c r="SS49" s="126"/>
      <c r="ST49" s="126"/>
      <c r="SU49" s="126"/>
      <c r="SV49" s="126"/>
      <c r="SW49" s="126"/>
      <c r="SX49" s="126"/>
      <c r="SY49" s="126"/>
      <c r="SZ49" s="126"/>
      <c r="TA49" s="126"/>
      <c r="TB49" s="126"/>
      <c r="TC49" s="126"/>
      <c r="TD49" s="126"/>
      <c r="TE49" s="126"/>
      <c r="TF49" s="126"/>
      <c r="TG49" s="126"/>
      <c r="TH49" s="126"/>
      <c r="TI49" s="126"/>
      <c r="TJ49" s="126"/>
      <c r="TK49" s="126"/>
      <c r="TL49" s="126"/>
      <c r="TM49" s="126"/>
      <c r="TN49" s="126"/>
      <c r="TO49" s="126"/>
      <c r="TP49" s="126"/>
      <c r="TQ49" s="126"/>
      <c r="TR49" s="126"/>
      <c r="TS49" s="126"/>
      <c r="TT49" s="126"/>
      <c r="TU49" s="126"/>
      <c r="TV49" s="126"/>
      <c r="TW49" s="126"/>
      <c r="TX49" s="126"/>
      <c r="TY49" s="126"/>
      <c r="TZ49" s="126"/>
      <c r="UA49" s="126"/>
      <c r="UB49" s="126"/>
      <c r="UC49" s="126"/>
      <c r="UD49" s="126"/>
      <c r="UE49" s="126"/>
      <c r="UF49" s="126"/>
      <c r="UG49" s="126"/>
      <c r="UH49" s="126"/>
      <c r="UI49" s="126"/>
      <c r="UJ49" s="126"/>
      <c r="UK49" s="126"/>
      <c r="UL49" s="126"/>
      <c r="UM49" s="126"/>
      <c r="UN49" s="126"/>
      <c r="UO49" s="126"/>
      <c r="UP49" s="126"/>
      <c r="UQ49" s="126"/>
      <c r="UR49" s="126"/>
      <c r="US49" s="126"/>
      <c r="UT49" s="126"/>
      <c r="UU49" s="126"/>
      <c r="UV49" s="126"/>
      <c r="UW49" s="126"/>
      <c r="UX49" s="126"/>
      <c r="UY49" s="126"/>
      <c r="UZ49" s="126"/>
      <c r="VA49" s="126"/>
      <c r="VB49" s="126"/>
      <c r="VC49" s="126"/>
      <c r="VD49" s="126"/>
      <c r="VE49" s="126"/>
      <c r="VF49" s="126"/>
      <c r="VG49" s="126"/>
      <c r="VH49" s="126"/>
      <c r="VI49" s="126"/>
      <c r="VJ49" s="126"/>
      <c r="VK49" s="126"/>
      <c r="VL49" s="126"/>
      <c r="VM49" s="126"/>
      <c r="VN49" s="126"/>
      <c r="VO49" s="126"/>
      <c r="VP49" s="126"/>
      <c r="VQ49" s="126"/>
      <c r="VR49" s="126"/>
      <c r="VS49" s="126"/>
      <c r="VT49" s="126"/>
      <c r="VU49" s="126"/>
      <c r="VV49" s="126"/>
      <c r="VW49" s="126"/>
      <c r="VX49" s="126"/>
      <c r="VY49" s="126"/>
      <c r="VZ49" s="126"/>
      <c r="WA49" s="126"/>
      <c r="WB49" s="126"/>
      <c r="WC49" s="126"/>
      <c r="WD49" s="126"/>
      <c r="WE49" s="126"/>
      <c r="WF49" s="126"/>
      <c r="WG49" s="126"/>
      <c r="WH49" s="126"/>
      <c r="WI49" s="126"/>
      <c r="WJ49" s="126"/>
      <c r="WK49" s="126"/>
      <c r="WL49" s="126"/>
      <c r="WM49" s="126"/>
      <c r="WN49" s="126"/>
      <c r="WO49" s="126"/>
      <c r="WP49" s="126"/>
      <c r="WQ49" s="126"/>
      <c r="WR49" s="126"/>
      <c r="WS49" s="126"/>
      <c r="WT49" s="126"/>
      <c r="WU49" s="126"/>
      <c r="WV49" s="126"/>
      <c r="WW49" s="126"/>
      <c r="WX49" s="126"/>
      <c r="WY49" s="126"/>
      <c r="WZ49" s="126"/>
      <c r="XA49" s="126"/>
      <c r="XB49" s="126"/>
      <c r="XC49" s="126"/>
      <c r="XD49" s="126"/>
      <c r="XE49" s="126"/>
      <c r="XF49" s="126"/>
      <c r="XG49" s="126"/>
      <c r="XH49" s="126"/>
      <c r="XI49" s="126"/>
      <c r="XJ49" s="126"/>
      <c r="XK49" s="126"/>
      <c r="XL49" s="126"/>
      <c r="XM49" s="126"/>
      <c r="XN49" s="126"/>
      <c r="XO49" s="126"/>
      <c r="XP49" s="126"/>
      <c r="XQ49" s="126"/>
      <c r="XR49" s="126"/>
      <c r="XS49" s="126"/>
      <c r="XT49" s="126"/>
      <c r="XU49" s="126"/>
      <c r="XV49" s="126"/>
      <c r="XW49" s="126"/>
      <c r="XX49" s="126"/>
      <c r="XY49" s="126"/>
      <c r="XZ49" s="126"/>
      <c r="YA49" s="126"/>
      <c r="YB49" s="126"/>
      <c r="YC49" s="126"/>
      <c r="YD49" s="126"/>
      <c r="YE49" s="126"/>
      <c r="YF49" s="126"/>
      <c r="YG49" s="126"/>
      <c r="YH49" s="126"/>
      <c r="YI49" s="126"/>
      <c r="YJ49" s="126"/>
      <c r="YK49" s="126"/>
      <c r="YL49" s="126"/>
      <c r="YM49" s="126"/>
      <c r="YN49" s="126"/>
      <c r="YO49" s="126"/>
      <c r="YP49" s="126"/>
      <c r="YQ49" s="126"/>
      <c r="YR49" s="126"/>
      <c r="YS49" s="126"/>
      <c r="YT49" s="126"/>
      <c r="YU49" s="126"/>
      <c r="YV49" s="126"/>
      <c r="YW49" s="126"/>
      <c r="YX49" s="126"/>
      <c r="YY49" s="126"/>
      <c r="YZ49" s="126"/>
      <c r="ZA49" s="126"/>
      <c r="ZB49" s="126"/>
      <c r="ZC49" s="126"/>
      <c r="ZD49" s="126"/>
      <c r="ZE49" s="126"/>
      <c r="ZF49" s="126"/>
      <c r="ZG49" s="126"/>
      <c r="ZH49" s="126"/>
      <c r="ZI49" s="126"/>
      <c r="ZJ49" s="126"/>
      <c r="ZK49" s="126"/>
      <c r="ZL49" s="126"/>
      <c r="ZM49" s="126"/>
      <c r="ZN49" s="126"/>
      <c r="ZO49" s="126"/>
      <c r="ZP49" s="126"/>
      <c r="ZQ49" s="126"/>
      <c r="ZR49" s="126"/>
      <c r="ZS49" s="126"/>
      <c r="ZT49" s="126"/>
      <c r="ZU49" s="126"/>
      <c r="ZV49" s="126"/>
      <c r="ZW49" s="126"/>
      <c r="ZX49" s="126"/>
      <c r="ZY49" s="126"/>
      <c r="ZZ49" s="126"/>
    </row>
    <row r="50" spans="1:702" hidden="1" outlineLevel="1">
      <c r="A50" s="8">
        <v>41730</v>
      </c>
      <c r="B50" s="126">
        <v>4070.4905051800001</v>
      </c>
      <c r="C50" s="126">
        <v>286.74517616000003</v>
      </c>
      <c r="D50" s="126">
        <v>75.636480329999998</v>
      </c>
      <c r="E50" s="126">
        <v>1874.9319336999999</v>
      </c>
      <c r="F50" s="126">
        <v>132.58633047000001</v>
      </c>
      <c r="G50" s="126">
        <v>12.13049962</v>
      </c>
      <c r="H50" s="126">
        <v>263.78143205999999</v>
      </c>
      <c r="I50" s="126">
        <v>1057.6648209499999</v>
      </c>
      <c r="J50" s="126">
        <v>109.2130501</v>
      </c>
      <c r="K50" s="126">
        <v>2.2534758799999999</v>
      </c>
      <c r="L50" s="126">
        <v>4.5137521899999999</v>
      </c>
      <c r="M50" s="163" t="s">
        <v>188</v>
      </c>
      <c r="N50" s="126">
        <v>100.24426685</v>
      </c>
      <c r="O50" s="126">
        <v>105.86141175</v>
      </c>
      <c r="P50" s="126">
        <v>28.345130489999999</v>
      </c>
      <c r="Q50" s="126">
        <v>0.36302210000000001</v>
      </c>
      <c r="R50" s="126">
        <v>5.1207765800000002</v>
      </c>
      <c r="S50" s="126">
        <v>7.72536515</v>
      </c>
      <c r="T50" s="126">
        <v>3.3735808</v>
      </c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  <c r="HY50" s="126"/>
      <c r="HZ50" s="126"/>
      <c r="IA50" s="126"/>
      <c r="IB50" s="126"/>
      <c r="IC50" s="126"/>
      <c r="ID50" s="126"/>
      <c r="IE50" s="126"/>
      <c r="IF50" s="126"/>
      <c r="IG50" s="126"/>
      <c r="IH50" s="126"/>
      <c r="II50" s="126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  <c r="NG50" s="126"/>
      <c r="NH50" s="126"/>
      <c r="NI50" s="126"/>
      <c r="NJ50" s="126"/>
      <c r="NK50" s="126"/>
      <c r="NL50" s="126"/>
      <c r="NM50" s="126"/>
      <c r="NN50" s="126"/>
      <c r="NO50" s="126"/>
      <c r="NP50" s="126"/>
      <c r="NQ50" s="126"/>
      <c r="NR50" s="126"/>
      <c r="NS50" s="126"/>
      <c r="NT50" s="126"/>
      <c r="NU50" s="126"/>
      <c r="NV50" s="126"/>
      <c r="NW50" s="126"/>
      <c r="NX50" s="126"/>
      <c r="NY50" s="126"/>
      <c r="NZ50" s="126"/>
      <c r="OA50" s="126"/>
      <c r="OB50" s="126"/>
      <c r="OC50" s="126"/>
      <c r="OD50" s="126"/>
      <c r="OE50" s="126"/>
      <c r="OF50" s="126"/>
      <c r="OG50" s="126"/>
      <c r="OH50" s="126"/>
      <c r="OI50" s="126"/>
      <c r="OJ50" s="126"/>
      <c r="OK50" s="126"/>
      <c r="OL50" s="126"/>
      <c r="OM50" s="126"/>
      <c r="ON50" s="126"/>
      <c r="OO50" s="126"/>
      <c r="OP50" s="126"/>
      <c r="OQ50" s="126"/>
      <c r="OR50" s="126"/>
      <c r="OS50" s="126"/>
      <c r="OT50" s="126"/>
      <c r="OU50" s="126"/>
      <c r="OV50" s="126"/>
      <c r="OW50" s="126"/>
      <c r="OX50" s="126"/>
      <c r="OY50" s="126"/>
      <c r="OZ50" s="126"/>
      <c r="PA50" s="126"/>
      <c r="PB50" s="126"/>
      <c r="PC50" s="126"/>
      <c r="PD50" s="126"/>
      <c r="PE50" s="126"/>
      <c r="PF50" s="126"/>
      <c r="PG50" s="126"/>
      <c r="PH50" s="126"/>
      <c r="PI50" s="126"/>
      <c r="PJ50" s="126"/>
      <c r="PK50" s="126"/>
      <c r="PL50" s="126"/>
      <c r="PM50" s="126"/>
      <c r="PN50" s="126"/>
      <c r="PO50" s="126"/>
      <c r="PP50" s="126"/>
      <c r="PQ50" s="126"/>
      <c r="PR50" s="126"/>
      <c r="PS50" s="126"/>
      <c r="PT50" s="126"/>
      <c r="PU50" s="126"/>
      <c r="PV50" s="126"/>
      <c r="PW50" s="126"/>
      <c r="PX50" s="126"/>
      <c r="PY50" s="126"/>
      <c r="PZ50" s="126"/>
      <c r="QA50" s="126"/>
      <c r="QB50" s="126"/>
      <c r="QC50" s="126"/>
      <c r="QD50" s="126"/>
      <c r="QE50" s="126"/>
      <c r="QF50" s="126"/>
      <c r="QG50" s="126"/>
      <c r="QH50" s="126"/>
      <c r="QI50" s="126"/>
      <c r="QJ50" s="126"/>
      <c r="QK50" s="126"/>
      <c r="QL50" s="126"/>
      <c r="QM50" s="126"/>
      <c r="QN50" s="126"/>
      <c r="QO50" s="126"/>
      <c r="QP50" s="126"/>
      <c r="QQ50" s="126"/>
      <c r="QR50" s="126"/>
      <c r="QS50" s="126"/>
      <c r="QT50" s="126"/>
      <c r="QU50" s="126"/>
      <c r="QV50" s="126"/>
      <c r="QW50" s="126"/>
      <c r="QX50" s="126"/>
      <c r="QY50" s="126"/>
      <c r="QZ50" s="126"/>
      <c r="RA50" s="126"/>
      <c r="RB50" s="126"/>
      <c r="RC50" s="126"/>
      <c r="RD50" s="126"/>
      <c r="RE50" s="126"/>
      <c r="RF50" s="126"/>
      <c r="RG50" s="126"/>
      <c r="RH50" s="126"/>
      <c r="RI50" s="126"/>
      <c r="RJ50" s="126"/>
      <c r="RK50" s="126"/>
      <c r="RL50" s="126"/>
      <c r="RM50" s="126"/>
      <c r="RN50" s="126"/>
      <c r="RO50" s="126"/>
      <c r="RP50" s="126"/>
      <c r="RQ50" s="126"/>
      <c r="RR50" s="126"/>
      <c r="RS50" s="126"/>
      <c r="RT50" s="126"/>
      <c r="RU50" s="126"/>
      <c r="RV50" s="126"/>
      <c r="RW50" s="126"/>
      <c r="RX50" s="126"/>
      <c r="RY50" s="126"/>
      <c r="RZ50" s="126"/>
      <c r="SA50" s="126"/>
      <c r="SB50" s="126"/>
      <c r="SC50" s="126"/>
      <c r="SD50" s="126"/>
      <c r="SE50" s="126"/>
      <c r="SF50" s="126"/>
      <c r="SG50" s="126"/>
      <c r="SH50" s="126"/>
      <c r="SI50" s="126"/>
      <c r="SJ50" s="126"/>
      <c r="SK50" s="126"/>
      <c r="SL50" s="126"/>
      <c r="SM50" s="126"/>
      <c r="SN50" s="126"/>
      <c r="SO50" s="126"/>
      <c r="SP50" s="126"/>
      <c r="SQ50" s="126"/>
      <c r="SR50" s="126"/>
      <c r="SS50" s="126"/>
      <c r="ST50" s="126"/>
      <c r="SU50" s="126"/>
      <c r="SV50" s="126"/>
      <c r="SW50" s="126"/>
      <c r="SX50" s="126"/>
      <c r="SY50" s="126"/>
      <c r="SZ50" s="126"/>
      <c r="TA50" s="126"/>
      <c r="TB50" s="126"/>
      <c r="TC50" s="126"/>
      <c r="TD50" s="126"/>
      <c r="TE50" s="126"/>
      <c r="TF50" s="126"/>
      <c r="TG50" s="126"/>
      <c r="TH50" s="126"/>
      <c r="TI50" s="126"/>
      <c r="TJ50" s="126"/>
      <c r="TK50" s="126"/>
      <c r="TL50" s="126"/>
      <c r="TM50" s="126"/>
      <c r="TN50" s="126"/>
      <c r="TO50" s="126"/>
      <c r="TP50" s="126"/>
      <c r="TQ50" s="126"/>
      <c r="TR50" s="126"/>
      <c r="TS50" s="126"/>
      <c r="TT50" s="126"/>
      <c r="TU50" s="126"/>
      <c r="TV50" s="126"/>
      <c r="TW50" s="126"/>
      <c r="TX50" s="126"/>
      <c r="TY50" s="126"/>
      <c r="TZ50" s="126"/>
      <c r="UA50" s="126"/>
      <c r="UB50" s="126"/>
      <c r="UC50" s="126"/>
      <c r="UD50" s="126"/>
      <c r="UE50" s="126"/>
      <c r="UF50" s="126"/>
      <c r="UG50" s="126"/>
      <c r="UH50" s="126"/>
      <c r="UI50" s="126"/>
      <c r="UJ50" s="126"/>
      <c r="UK50" s="126"/>
      <c r="UL50" s="126"/>
      <c r="UM50" s="126"/>
      <c r="UN50" s="126"/>
      <c r="UO50" s="126"/>
      <c r="UP50" s="126"/>
      <c r="UQ50" s="126"/>
      <c r="UR50" s="126"/>
      <c r="US50" s="126"/>
      <c r="UT50" s="126"/>
      <c r="UU50" s="126"/>
      <c r="UV50" s="126"/>
      <c r="UW50" s="126"/>
      <c r="UX50" s="126"/>
      <c r="UY50" s="126"/>
      <c r="UZ50" s="126"/>
      <c r="VA50" s="126"/>
      <c r="VB50" s="126"/>
      <c r="VC50" s="126"/>
      <c r="VD50" s="126"/>
      <c r="VE50" s="126"/>
      <c r="VF50" s="126"/>
      <c r="VG50" s="126"/>
      <c r="VH50" s="126"/>
      <c r="VI50" s="126"/>
      <c r="VJ50" s="126"/>
      <c r="VK50" s="126"/>
      <c r="VL50" s="126"/>
      <c r="VM50" s="126"/>
      <c r="VN50" s="126"/>
      <c r="VO50" s="126"/>
      <c r="VP50" s="126"/>
      <c r="VQ50" s="126"/>
      <c r="VR50" s="126"/>
      <c r="VS50" s="126"/>
      <c r="VT50" s="126"/>
      <c r="VU50" s="126"/>
      <c r="VV50" s="126"/>
      <c r="VW50" s="126"/>
      <c r="VX50" s="126"/>
      <c r="VY50" s="126"/>
      <c r="VZ50" s="126"/>
      <c r="WA50" s="126"/>
      <c r="WB50" s="126"/>
      <c r="WC50" s="126"/>
      <c r="WD50" s="126"/>
      <c r="WE50" s="126"/>
      <c r="WF50" s="126"/>
      <c r="WG50" s="126"/>
      <c r="WH50" s="126"/>
      <c r="WI50" s="126"/>
      <c r="WJ50" s="126"/>
      <c r="WK50" s="126"/>
      <c r="WL50" s="126"/>
      <c r="WM50" s="126"/>
      <c r="WN50" s="126"/>
      <c r="WO50" s="126"/>
      <c r="WP50" s="126"/>
      <c r="WQ50" s="126"/>
      <c r="WR50" s="126"/>
      <c r="WS50" s="126"/>
      <c r="WT50" s="126"/>
      <c r="WU50" s="126"/>
      <c r="WV50" s="126"/>
      <c r="WW50" s="126"/>
      <c r="WX50" s="126"/>
      <c r="WY50" s="126"/>
      <c r="WZ50" s="126"/>
      <c r="XA50" s="126"/>
      <c r="XB50" s="126"/>
      <c r="XC50" s="126"/>
      <c r="XD50" s="126"/>
      <c r="XE50" s="126"/>
      <c r="XF50" s="126"/>
      <c r="XG50" s="126"/>
      <c r="XH50" s="126"/>
      <c r="XI50" s="126"/>
      <c r="XJ50" s="126"/>
      <c r="XK50" s="126"/>
      <c r="XL50" s="126"/>
      <c r="XM50" s="126"/>
      <c r="XN50" s="126"/>
      <c r="XO50" s="126"/>
      <c r="XP50" s="126"/>
      <c r="XQ50" s="126"/>
      <c r="XR50" s="126"/>
      <c r="XS50" s="126"/>
      <c r="XT50" s="126"/>
      <c r="XU50" s="126"/>
      <c r="XV50" s="126"/>
      <c r="XW50" s="126"/>
      <c r="XX50" s="126"/>
      <c r="XY50" s="126"/>
      <c r="XZ50" s="126"/>
      <c r="YA50" s="126"/>
      <c r="YB50" s="126"/>
      <c r="YC50" s="126"/>
      <c r="YD50" s="126"/>
      <c r="YE50" s="126"/>
      <c r="YF50" s="126"/>
      <c r="YG50" s="126"/>
      <c r="YH50" s="126"/>
      <c r="YI50" s="126"/>
      <c r="YJ50" s="126"/>
      <c r="YK50" s="126"/>
      <c r="YL50" s="126"/>
      <c r="YM50" s="126"/>
      <c r="YN50" s="126"/>
      <c r="YO50" s="126"/>
      <c r="YP50" s="126"/>
      <c r="YQ50" s="126"/>
      <c r="YR50" s="126"/>
      <c r="YS50" s="126"/>
      <c r="YT50" s="126"/>
      <c r="YU50" s="126"/>
      <c r="YV50" s="126"/>
      <c r="YW50" s="126"/>
      <c r="YX50" s="126"/>
      <c r="YY50" s="126"/>
      <c r="YZ50" s="126"/>
      <c r="ZA50" s="126"/>
      <c r="ZB50" s="126"/>
      <c r="ZC50" s="126"/>
      <c r="ZD50" s="126"/>
      <c r="ZE50" s="126"/>
      <c r="ZF50" s="126"/>
      <c r="ZG50" s="126"/>
      <c r="ZH50" s="126"/>
      <c r="ZI50" s="126"/>
      <c r="ZJ50" s="126"/>
      <c r="ZK50" s="126"/>
      <c r="ZL50" s="126"/>
      <c r="ZM50" s="126"/>
      <c r="ZN50" s="126"/>
      <c r="ZO50" s="126"/>
      <c r="ZP50" s="126"/>
      <c r="ZQ50" s="126"/>
      <c r="ZR50" s="126"/>
      <c r="ZS50" s="126"/>
      <c r="ZT50" s="126"/>
      <c r="ZU50" s="126"/>
      <c r="ZV50" s="126"/>
      <c r="ZW50" s="126"/>
      <c r="ZX50" s="126"/>
      <c r="ZY50" s="126"/>
      <c r="ZZ50" s="126"/>
    </row>
    <row r="51" spans="1:702" hidden="1" outlineLevel="1">
      <c r="A51" s="8">
        <v>41760</v>
      </c>
      <c r="B51" s="126">
        <v>4096.8745793600001</v>
      </c>
      <c r="C51" s="126">
        <v>287.97119075000001</v>
      </c>
      <c r="D51" s="126">
        <v>73.804454059999998</v>
      </c>
      <c r="E51" s="126">
        <v>1896.8635900500001</v>
      </c>
      <c r="F51" s="126">
        <v>125.48626059999999</v>
      </c>
      <c r="G51" s="126">
        <v>11.97938059</v>
      </c>
      <c r="H51" s="126">
        <v>262.51235288999999</v>
      </c>
      <c r="I51" s="126">
        <v>1064.13108498</v>
      </c>
      <c r="J51" s="126">
        <v>110.06297703</v>
      </c>
      <c r="K51" s="126">
        <v>2.00610855</v>
      </c>
      <c r="L51" s="126">
        <v>3.6666972000000002</v>
      </c>
      <c r="M51" s="163" t="s">
        <v>188</v>
      </c>
      <c r="N51" s="126">
        <v>105.21685033</v>
      </c>
      <c r="O51" s="126">
        <v>105.82344892</v>
      </c>
      <c r="P51" s="126">
        <v>28.590734189999999</v>
      </c>
      <c r="Q51" s="126">
        <v>0.32534542999999999</v>
      </c>
      <c r="R51" s="126">
        <v>5.1083591200000003</v>
      </c>
      <c r="S51" s="126">
        <v>7.7473976699999998</v>
      </c>
      <c r="T51" s="126">
        <v>5.5783469999999999</v>
      </c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26"/>
      <c r="FI51" s="126"/>
      <c r="FJ51" s="126"/>
      <c r="FK51" s="126"/>
      <c r="FL51" s="126"/>
      <c r="FM51" s="126"/>
      <c r="FN51" s="126"/>
      <c r="FO51" s="126"/>
      <c r="FP51" s="126"/>
      <c r="FQ51" s="126"/>
      <c r="FR51" s="126"/>
      <c r="FS51" s="126"/>
      <c r="FT51" s="126"/>
      <c r="FU51" s="126"/>
      <c r="FV51" s="126"/>
      <c r="FW51" s="126"/>
      <c r="FX51" s="126"/>
      <c r="FY51" s="126"/>
      <c r="FZ51" s="126"/>
      <c r="GA51" s="126"/>
      <c r="GB51" s="126"/>
      <c r="GC51" s="126"/>
      <c r="GD51" s="126"/>
      <c r="GE51" s="126"/>
      <c r="GF51" s="126"/>
      <c r="GG51" s="126"/>
      <c r="GH51" s="126"/>
      <c r="GI51" s="126"/>
      <c r="GJ51" s="126"/>
      <c r="GK51" s="126"/>
      <c r="GL51" s="126"/>
      <c r="GM51" s="126"/>
      <c r="GN51" s="126"/>
      <c r="GO51" s="126"/>
      <c r="GP51" s="126"/>
      <c r="GQ51" s="126"/>
      <c r="GR51" s="126"/>
      <c r="GS51" s="126"/>
      <c r="GT51" s="126"/>
      <c r="GU51" s="126"/>
      <c r="GV51" s="126"/>
      <c r="GW51" s="126"/>
      <c r="GX51" s="126"/>
      <c r="GY51" s="126"/>
      <c r="GZ51" s="126"/>
      <c r="HA51" s="126"/>
      <c r="HB51" s="126"/>
      <c r="HC51" s="126"/>
      <c r="HD51" s="126"/>
      <c r="HE51" s="126"/>
      <c r="HF51" s="126"/>
      <c r="HG51" s="126"/>
      <c r="HH51" s="126"/>
      <c r="HI51" s="126"/>
      <c r="HJ51" s="126"/>
      <c r="HK51" s="126"/>
      <c r="HL51" s="126"/>
      <c r="HM51" s="126"/>
      <c r="HN51" s="126"/>
      <c r="HO51" s="126"/>
      <c r="HP51" s="126"/>
      <c r="HQ51" s="126"/>
      <c r="HR51" s="126"/>
      <c r="HS51" s="126"/>
      <c r="HT51" s="126"/>
      <c r="HU51" s="126"/>
      <c r="HV51" s="126"/>
      <c r="HW51" s="126"/>
      <c r="HX51" s="126"/>
      <c r="HY51" s="126"/>
      <c r="HZ51" s="126"/>
      <c r="IA51" s="126"/>
      <c r="IB51" s="126"/>
      <c r="IC51" s="126"/>
      <c r="ID51" s="126"/>
      <c r="IE51" s="126"/>
      <c r="IF51" s="126"/>
      <c r="IG51" s="126"/>
      <c r="IH51" s="126"/>
      <c r="II51" s="126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  <c r="NG51" s="126"/>
      <c r="NH51" s="126"/>
      <c r="NI51" s="126"/>
      <c r="NJ51" s="126"/>
      <c r="NK51" s="126"/>
      <c r="NL51" s="126"/>
      <c r="NM51" s="126"/>
      <c r="NN51" s="126"/>
      <c r="NO51" s="126"/>
      <c r="NP51" s="126"/>
      <c r="NQ51" s="126"/>
      <c r="NR51" s="126"/>
      <c r="NS51" s="126"/>
      <c r="NT51" s="126"/>
      <c r="NU51" s="126"/>
      <c r="NV51" s="126"/>
      <c r="NW51" s="126"/>
      <c r="NX51" s="126"/>
      <c r="NY51" s="126"/>
      <c r="NZ51" s="126"/>
      <c r="OA51" s="126"/>
      <c r="OB51" s="126"/>
      <c r="OC51" s="126"/>
      <c r="OD51" s="126"/>
      <c r="OE51" s="126"/>
      <c r="OF51" s="126"/>
      <c r="OG51" s="126"/>
      <c r="OH51" s="126"/>
      <c r="OI51" s="126"/>
      <c r="OJ51" s="126"/>
      <c r="OK51" s="126"/>
      <c r="OL51" s="126"/>
      <c r="OM51" s="126"/>
      <c r="ON51" s="126"/>
      <c r="OO51" s="126"/>
      <c r="OP51" s="126"/>
      <c r="OQ51" s="126"/>
      <c r="OR51" s="126"/>
      <c r="OS51" s="126"/>
      <c r="OT51" s="126"/>
      <c r="OU51" s="126"/>
      <c r="OV51" s="126"/>
      <c r="OW51" s="126"/>
      <c r="OX51" s="126"/>
      <c r="OY51" s="126"/>
      <c r="OZ51" s="126"/>
      <c r="PA51" s="126"/>
      <c r="PB51" s="126"/>
      <c r="PC51" s="126"/>
      <c r="PD51" s="126"/>
      <c r="PE51" s="126"/>
      <c r="PF51" s="126"/>
      <c r="PG51" s="126"/>
      <c r="PH51" s="126"/>
      <c r="PI51" s="126"/>
      <c r="PJ51" s="126"/>
      <c r="PK51" s="126"/>
      <c r="PL51" s="126"/>
      <c r="PM51" s="126"/>
      <c r="PN51" s="126"/>
      <c r="PO51" s="126"/>
      <c r="PP51" s="126"/>
      <c r="PQ51" s="126"/>
      <c r="PR51" s="126"/>
      <c r="PS51" s="126"/>
      <c r="PT51" s="126"/>
      <c r="PU51" s="126"/>
      <c r="PV51" s="126"/>
      <c r="PW51" s="126"/>
      <c r="PX51" s="126"/>
      <c r="PY51" s="126"/>
      <c r="PZ51" s="126"/>
      <c r="QA51" s="126"/>
      <c r="QB51" s="126"/>
      <c r="QC51" s="126"/>
      <c r="QD51" s="126"/>
      <c r="QE51" s="126"/>
      <c r="QF51" s="126"/>
      <c r="QG51" s="126"/>
      <c r="QH51" s="126"/>
      <c r="QI51" s="126"/>
      <c r="QJ51" s="126"/>
      <c r="QK51" s="126"/>
      <c r="QL51" s="126"/>
      <c r="QM51" s="126"/>
      <c r="QN51" s="126"/>
      <c r="QO51" s="126"/>
      <c r="QP51" s="126"/>
      <c r="QQ51" s="126"/>
      <c r="QR51" s="126"/>
      <c r="QS51" s="126"/>
      <c r="QT51" s="126"/>
      <c r="QU51" s="126"/>
      <c r="QV51" s="126"/>
      <c r="QW51" s="126"/>
      <c r="QX51" s="126"/>
      <c r="QY51" s="126"/>
      <c r="QZ51" s="126"/>
      <c r="RA51" s="126"/>
      <c r="RB51" s="126"/>
      <c r="RC51" s="126"/>
      <c r="RD51" s="126"/>
      <c r="RE51" s="126"/>
      <c r="RF51" s="126"/>
      <c r="RG51" s="126"/>
      <c r="RH51" s="126"/>
      <c r="RI51" s="126"/>
      <c r="RJ51" s="126"/>
      <c r="RK51" s="126"/>
      <c r="RL51" s="126"/>
      <c r="RM51" s="126"/>
      <c r="RN51" s="126"/>
      <c r="RO51" s="126"/>
      <c r="RP51" s="126"/>
      <c r="RQ51" s="126"/>
      <c r="RR51" s="126"/>
      <c r="RS51" s="126"/>
      <c r="RT51" s="126"/>
      <c r="RU51" s="126"/>
      <c r="RV51" s="126"/>
      <c r="RW51" s="126"/>
      <c r="RX51" s="126"/>
      <c r="RY51" s="126"/>
      <c r="RZ51" s="126"/>
      <c r="SA51" s="126"/>
      <c r="SB51" s="126"/>
      <c r="SC51" s="126"/>
      <c r="SD51" s="126"/>
      <c r="SE51" s="126"/>
      <c r="SF51" s="126"/>
      <c r="SG51" s="126"/>
      <c r="SH51" s="126"/>
      <c r="SI51" s="126"/>
      <c r="SJ51" s="126"/>
      <c r="SK51" s="126"/>
      <c r="SL51" s="126"/>
      <c r="SM51" s="126"/>
      <c r="SN51" s="126"/>
      <c r="SO51" s="126"/>
      <c r="SP51" s="126"/>
      <c r="SQ51" s="126"/>
      <c r="SR51" s="126"/>
      <c r="SS51" s="126"/>
      <c r="ST51" s="126"/>
      <c r="SU51" s="126"/>
      <c r="SV51" s="126"/>
      <c r="SW51" s="126"/>
      <c r="SX51" s="126"/>
      <c r="SY51" s="126"/>
      <c r="SZ51" s="126"/>
      <c r="TA51" s="126"/>
      <c r="TB51" s="126"/>
      <c r="TC51" s="126"/>
      <c r="TD51" s="126"/>
      <c r="TE51" s="126"/>
      <c r="TF51" s="126"/>
      <c r="TG51" s="126"/>
      <c r="TH51" s="126"/>
      <c r="TI51" s="126"/>
      <c r="TJ51" s="126"/>
      <c r="TK51" s="126"/>
      <c r="TL51" s="126"/>
      <c r="TM51" s="126"/>
      <c r="TN51" s="126"/>
      <c r="TO51" s="126"/>
      <c r="TP51" s="126"/>
      <c r="TQ51" s="126"/>
      <c r="TR51" s="126"/>
      <c r="TS51" s="126"/>
      <c r="TT51" s="126"/>
      <c r="TU51" s="126"/>
      <c r="TV51" s="126"/>
      <c r="TW51" s="126"/>
      <c r="TX51" s="126"/>
      <c r="TY51" s="126"/>
      <c r="TZ51" s="126"/>
      <c r="UA51" s="126"/>
      <c r="UB51" s="126"/>
      <c r="UC51" s="126"/>
      <c r="UD51" s="126"/>
      <c r="UE51" s="126"/>
      <c r="UF51" s="126"/>
      <c r="UG51" s="126"/>
      <c r="UH51" s="126"/>
      <c r="UI51" s="126"/>
      <c r="UJ51" s="126"/>
      <c r="UK51" s="126"/>
      <c r="UL51" s="126"/>
      <c r="UM51" s="126"/>
      <c r="UN51" s="126"/>
      <c r="UO51" s="126"/>
      <c r="UP51" s="126"/>
      <c r="UQ51" s="126"/>
      <c r="UR51" s="126"/>
      <c r="US51" s="126"/>
      <c r="UT51" s="126"/>
      <c r="UU51" s="126"/>
      <c r="UV51" s="126"/>
      <c r="UW51" s="126"/>
      <c r="UX51" s="126"/>
      <c r="UY51" s="126"/>
      <c r="UZ51" s="126"/>
      <c r="VA51" s="126"/>
      <c r="VB51" s="126"/>
      <c r="VC51" s="126"/>
      <c r="VD51" s="126"/>
      <c r="VE51" s="126"/>
      <c r="VF51" s="126"/>
      <c r="VG51" s="126"/>
      <c r="VH51" s="126"/>
      <c r="VI51" s="126"/>
      <c r="VJ51" s="126"/>
      <c r="VK51" s="126"/>
      <c r="VL51" s="126"/>
      <c r="VM51" s="126"/>
      <c r="VN51" s="126"/>
      <c r="VO51" s="126"/>
      <c r="VP51" s="126"/>
      <c r="VQ51" s="126"/>
      <c r="VR51" s="126"/>
      <c r="VS51" s="126"/>
      <c r="VT51" s="126"/>
      <c r="VU51" s="126"/>
      <c r="VV51" s="126"/>
      <c r="VW51" s="126"/>
      <c r="VX51" s="126"/>
      <c r="VY51" s="126"/>
      <c r="VZ51" s="126"/>
      <c r="WA51" s="126"/>
      <c r="WB51" s="126"/>
      <c r="WC51" s="126"/>
      <c r="WD51" s="126"/>
      <c r="WE51" s="126"/>
      <c r="WF51" s="126"/>
      <c r="WG51" s="126"/>
      <c r="WH51" s="126"/>
      <c r="WI51" s="126"/>
      <c r="WJ51" s="126"/>
      <c r="WK51" s="126"/>
      <c r="WL51" s="126"/>
      <c r="WM51" s="126"/>
      <c r="WN51" s="126"/>
      <c r="WO51" s="126"/>
      <c r="WP51" s="126"/>
      <c r="WQ51" s="126"/>
      <c r="WR51" s="126"/>
      <c r="WS51" s="126"/>
      <c r="WT51" s="126"/>
      <c r="WU51" s="126"/>
      <c r="WV51" s="126"/>
      <c r="WW51" s="126"/>
      <c r="WX51" s="126"/>
      <c r="WY51" s="126"/>
      <c r="WZ51" s="126"/>
      <c r="XA51" s="126"/>
      <c r="XB51" s="126"/>
      <c r="XC51" s="126"/>
      <c r="XD51" s="126"/>
      <c r="XE51" s="126"/>
      <c r="XF51" s="126"/>
      <c r="XG51" s="126"/>
      <c r="XH51" s="126"/>
      <c r="XI51" s="126"/>
      <c r="XJ51" s="126"/>
      <c r="XK51" s="126"/>
      <c r="XL51" s="126"/>
      <c r="XM51" s="126"/>
      <c r="XN51" s="126"/>
      <c r="XO51" s="126"/>
      <c r="XP51" s="126"/>
      <c r="XQ51" s="126"/>
      <c r="XR51" s="126"/>
      <c r="XS51" s="126"/>
      <c r="XT51" s="126"/>
      <c r="XU51" s="126"/>
      <c r="XV51" s="126"/>
      <c r="XW51" s="126"/>
      <c r="XX51" s="126"/>
      <c r="XY51" s="126"/>
      <c r="XZ51" s="126"/>
      <c r="YA51" s="126"/>
      <c r="YB51" s="126"/>
      <c r="YC51" s="126"/>
      <c r="YD51" s="126"/>
      <c r="YE51" s="126"/>
      <c r="YF51" s="126"/>
      <c r="YG51" s="126"/>
      <c r="YH51" s="126"/>
      <c r="YI51" s="126"/>
      <c r="YJ51" s="126"/>
      <c r="YK51" s="126"/>
      <c r="YL51" s="126"/>
      <c r="YM51" s="126"/>
      <c r="YN51" s="126"/>
      <c r="YO51" s="126"/>
      <c r="YP51" s="126"/>
      <c r="YQ51" s="126"/>
      <c r="YR51" s="126"/>
      <c r="YS51" s="126"/>
      <c r="YT51" s="126"/>
      <c r="YU51" s="126"/>
      <c r="YV51" s="126"/>
      <c r="YW51" s="126"/>
      <c r="YX51" s="126"/>
      <c r="YY51" s="126"/>
      <c r="YZ51" s="126"/>
      <c r="ZA51" s="126"/>
      <c r="ZB51" s="126"/>
      <c r="ZC51" s="126"/>
      <c r="ZD51" s="126"/>
      <c r="ZE51" s="126"/>
      <c r="ZF51" s="126"/>
      <c r="ZG51" s="126"/>
      <c r="ZH51" s="126"/>
      <c r="ZI51" s="126"/>
      <c r="ZJ51" s="126"/>
      <c r="ZK51" s="126"/>
      <c r="ZL51" s="126"/>
      <c r="ZM51" s="126"/>
      <c r="ZN51" s="126"/>
      <c r="ZO51" s="126"/>
      <c r="ZP51" s="126"/>
      <c r="ZQ51" s="126"/>
      <c r="ZR51" s="126"/>
      <c r="ZS51" s="126"/>
      <c r="ZT51" s="126"/>
      <c r="ZU51" s="126"/>
      <c r="ZV51" s="126"/>
      <c r="ZW51" s="126"/>
      <c r="ZX51" s="126"/>
      <c r="ZY51" s="126"/>
      <c r="ZZ51" s="126"/>
    </row>
    <row r="52" spans="1:702" hidden="1" outlineLevel="1">
      <c r="A52" s="8">
        <v>41791</v>
      </c>
      <c r="B52" s="126">
        <v>3927.3376021399999</v>
      </c>
      <c r="C52" s="126">
        <v>283.08554529000003</v>
      </c>
      <c r="D52" s="126">
        <v>72.181118670000004</v>
      </c>
      <c r="E52" s="126">
        <v>1859.769231</v>
      </c>
      <c r="F52" s="126">
        <v>122.01698091</v>
      </c>
      <c r="G52" s="126">
        <v>11.88842749</v>
      </c>
      <c r="H52" s="126">
        <v>241.35196525000001</v>
      </c>
      <c r="I52" s="126">
        <v>989.43600632000005</v>
      </c>
      <c r="J52" s="126">
        <v>96.949838049999997</v>
      </c>
      <c r="K52" s="126">
        <v>1.6054973699999999</v>
      </c>
      <c r="L52" s="126">
        <v>3.4338448600000002</v>
      </c>
      <c r="M52" s="163" t="s">
        <v>188</v>
      </c>
      <c r="N52" s="126">
        <v>102.06789352</v>
      </c>
      <c r="O52" s="126">
        <v>104.96178682999999</v>
      </c>
      <c r="P52" s="126">
        <v>27.043465900000001</v>
      </c>
      <c r="Q52" s="126">
        <v>0.32538822000000001</v>
      </c>
      <c r="R52" s="126">
        <v>4.9872591000000002</v>
      </c>
      <c r="S52" s="126">
        <v>0.53369332999999997</v>
      </c>
      <c r="T52" s="126">
        <v>5.6996600300000004</v>
      </c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26"/>
      <c r="GH52" s="126"/>
      <c r="GI52" s="126"/>
      <c r="GJ52" s="126"/>
      <c r="GK52" s="126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V52" s="126"/>
      <c r="GW52" s="126"/>
      <c r="GX52" s="126"/>
      <c r="GY52" s="126"/>
      <c r="GZ52" s="126"/>
      <c r="HA52" s="126"/>
      <c r="HB52" s="126"/>
      <c r="HC52" s="126"/>
      <c r="HD52" s="126"/>
      <c r="HE52" s="126"/>
      <c r="HF52" s="126"/>
      <c r="HG52" s="126"/>
      <c r="HH52" s="126"/>
      <c r="HI52" s="126"/>
      <c r="HJ52" s="126"/>
      <c r="HK52" s="126"/>
      <c r="HL52" s="126"/>
      <c r="HM52" s="126"/>
      <c r="HN52" s="126"/>
      <c r="HO52" s="126"/>
      <c r="HP52" s="126"/>
      <c r="HQ52" s="126"/>
      <c r="HR52" s="126"/>
      <c r="HS52" s="126"/>
      <c r="HT52" s="126"/>
      <c r="HU52" s="126"/>
      <c r="HV52" s="126"/>
      <c r="HW52" s="126"/>
      <c r="HX52" s="126"/>
      <c r="HY52" s="126"/>
      <c r="HZ52" s="126"/>
      <c r="IA52" s="126"/>
      <c r="IB52" s="126"/>
      <c r="IC52" s="126"/>
      <c r="ID52" s="126"/>
      <c r="IE52" s="126"/>
      <c r="IF52" s="126"/>
      <c r="IG52" s="126"/>
      <c r="IH52" s="126"/>
      <c r="II52" s="126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  <c r="NG52" s="126"/>
      <c r="NH52" s="126"/>
      <c r="NI52" s="126"/>
      <c r="NJ52" s="126"/>
      <c r="NK52" s="126"/>
      <c r="NL52" s="126"/>
      <c r="NM52" s="126"/>
      <c r="NN52" s="126"/>
      <c r="NO52" s="126"/>
      <c r="NP52" s="126"/>
      <c r="NQ52" s="126"/>
      <c r="NR52" s="126"/>
      <c r="NS52" s="126"/>
      <c r="NT52" s="126"/>
      <c r="NU52" s="126"/>
      <c r="NV52" s="126"/>
      <c r="NW52" s="126"/>
      <c r="NX52" s="126"/>
      <c r="NY52" s="126"/>
      <c r="NZ52" s="126"/>
      <c r="OA52" s="126"/>
      <c r="OB52" s="126"/>
      <c r="OC52" s="126"/>
      <c r="OD52" s="126"/>
      <c r="OE52" s="126"/>
      <c r="OF52" s="126"/>
      <c r="OG52" s="126"/>
      <c r="OH52" s="126"/>
      <c r="OI52" s="126"/>
      <c r="OJ52" s="126"/>
      <c r="OK52" s="126"/>
      <c r="OL52" s="126"/>
      <c r="OM52" s="126"/>
      <c r="ON52" s="126"/>
      <c r="OO52" s="126"/>
      <c r="OP52" s="126"/>
      <c r="OQ52" s="126"/>
      <c r="OR52" s="126"/>
      <c r="OS52" s="126"/>
      <c r="OT52" s="126"/>
      <c r="OU52" s="126"/>
      <c r="OV52" s="126"/>
      <c r="OW52" s="126"/>
      <c r="OX52" s="126"/>
      <c r="OY52" s="126"/>
      <c r="OZ52" s="126"/>
      <c r="PA52" s="126"/>
      <c r="PB52" s="126"/>
      <c r="PC52" s="126"/>
      <c r="PD52" s="126"/>
      <c r="PE52" s="126"/>
      <c r="PF52" s="126"/>
      <c r="PG52" s="126"/>
      <c r="PH52" s="126"/>
      <c r="PI52" s="126"/>
      <c r="PJ52" s="126"/>
      <c r="PK52" s="126"/>
      <c r="PL52" s="126"/>
      <c r="PM52" s="126"/>
      <c r="PN52" s="126"/>
      <c r="PO52" s="126"/>
      <c r="PP52" s="126"/>
      <c r="PQ52" s="126"/>
      <c r="PR52" s="126"/>
      <c r="PS52" s="126"/>
      <c r="PT52" s="126"/>
      <c r="PU52" s="126"/>
      <c r="PV52" s="126"/>
      <c r="PW52" s="126"/>
      <c r="PX52" s="126"/>
      <c r="PY52" s="126"/>
      <c r="PZ52" s="126"/>
      <c r="QA52" s="126"/>
      <c r="QB52" s="126"/>
      <c r="QC52" s="126"/>
      <c r="QD52" s="126"/>
      <c r="QE52" s="126"/>
      <c r="QF52" s="126"/>
      <c r="QG52" s="126"/>
      <c r="QH52" s="126"/>
      <c r="QI52" s="126"/>
      <c r="QJ52" s="126"/>
      <c r="QK52" s="126"/>
      <c r="QL52" s="126"/>
      <c r="QM52" s="126"/>
      <c r="QN52" s="126"/>
      <c r="QO52" s="126"/>
      <c r="QP52" s="126"/>
      <c r="QQ52" s="126"/>
      <c r="QR52" s="126"/>
      <c r="QS52" s="126"/>
      <c r="QT52" s="126"/>
      <c r="QU52" s="126"/>
      <c r="QV52" s="126"/>
      <c r="QW52" s="126"/>
      <c r="QX52" s="126"/>
      <c r="QY52" s="126"/>
      <c r="QZ52" s="126"/>
      <c r="RA52" s="126"/>
      <c r="RB52" s="126"/>
      <c r="RC52" s="126"/>
      <c r="RD52" s="126"/>
      <c r="RE52" s="126"/>
      <c r="RF52" s="126"/>
      <c r="RG52" s="126"/>
      <c r="RH52" s="126"/>
      <c r="RI52" s="126"/>
      <c r="RJ52" s="126"/>
      <c r="RK52" s="126"/>
      <c r="RL52" s="126"/>
      <c r="RM52" s="126"/>
      <c r="RN52" s="126"/>
      <c r="RO52" s="126"/>
      <c r="RP52" s="126"/>
      <c r="RQ52" s="126"/>
      <c r="RR52" s="126"/>
      <c r="RS52" s="126"/>
      <c r="RT52" s="126"/>
      <c r="RU52" s="126"/>
      <c r="RV52" s="126"/>
      <c r="RW52" s="126"/>
      <c r="RX52" s="126"/>
      <c r="RY52" s="126"/>
      <c r="RZ52" s="126"/>
      <c r="SA52" s="126"/>
      <c r="SB52" s="126"/>
      <c r="SC52" s="126"/>
      <c r="SD52" s="126"/>
      <c r="SE52" s="126"/>
      <c r="SF52" s="126"/>
      <c r="SG52" s="126"/>
      <c r="SH52" s="126"/>
      <c r="SI52" s="126"/>
      <c r="SJ52" s="126"/>
      <c r="SK52" s="126"/>
      <c r="SL52" s="126"/>
      <c r="SM52" s="126"/>
      <c r="SN52" s="126"/>
      <c r="SO52" s="126"/>
      <c r="SP52" s="126"/>
      <c r="SQ52" s="126"/>
      <c r="SR52" s="126"/>
      <c r="SS52" s="126"/>
      <c r="ST52" s="126"/>
      <c r="SU52" s="126"/>
      <c r="SV52" s="126"/>
      <c r="SW52" s="126"/>
      <c r="SX52" s="126"/>
      <c r="SY52" s="126"/>
      <c r="SZ52" s="126"/>
      <c r="TA52" s="126"/>
      <c r="TB52" s="126"/>
      <c r="TC52" s="126"/>
      <c r="TD52" s="126"/>
      <c r="TE52" s="126"/>
      <c r="TF52" s="126"/>
      <c r="TG52" s="126"/>
      <c r="TH52" s="126"/>
      <c r="TI52" s="126"/>
      <c r="TJ52" s="126"/>
      <c r="TK52" s="126"/>
      <c r="TL52" s="126"/>
      <c r="TM52" s="126"/>
      <c r="TN52" s="126"/>
      <c r="TO52" s="126"/>
      <c r="TP52" s="126"/>
      <c r="TQ52" s="126"/>
      <c r="TR52" s="126"/>
      <c r="TS52" s="126"/>
      <c r="TT52" s="126"/>
      <c r="TU52" s="126"/>
      <c r="TV52" s="126"/>
      <c r="TW52" s="126"/>
      <c r="TX52" s="126"/>
      <c r="TY52" s="126"/>
      <c r="TZ52" s="126"/>
      <c r="UA52" s="126"/>
      <c r="UB52" s="126"/>
      <c r="UC52" s="126"/>
      <c r="UD52" s="126"/>
      <c r="UE52" s="126"/>
      <c r="UF52" s="126"/>
      <c r="UG52" s="126"/>
      <c r="UH52" s="126"/>
      <c r="UI52" s="126"/>
      <c r="UJ52" s="126"/>
      <c r="UK52" s="126"/>
      <c r="UL52" s="126"/>
      <c r="UM52" s="126"/>
      <c r="UN52" s="126"/>
      <c r="UO52" s="126"/>
      <c r="UP52" s="126"/>
      <c r="UQ52" s="126"/>
      <c r="UR52" s="126"/>
      <c r="US52" s="126"/>
      <c r="UT52" s="126"/>
      <c r="UU52" s="126"/>
      <c r="UV52" s="126"/>
      <c r="UW52" s="126"/>
      <c r="UX52" s="126"/>
      <c r="UY52" s="126"/>
      <c r="UZ52" s="126"/>
      <c r="VA52" s="126"/>
      <c r="VB52" s="126"/>
      <c r="VC52" s="126"/>
      <c r="VD52" s="126"/>
      <c r="VE52" s="126"/>
      <c r="VF52" s="126"/>
      <c r="VG52" s="126"/>
      <c r="VH52" s="126"/>
      <c r="VI52" s="126"/>
      <c r="VJ52" s="126"/>
      <c r="VK52" s="126"/>
      <c r="VL52" s="126"/>
      <c r="VM52" s="126"/>
      <c r="VN52" s="126"/>
      <c r="VO52" s="126"/>
      <c r="VP52" s="126"/>
      <c r="VQ52" s="126"/>
      <c r="VR52" s="126"/>
      <c r="VS52" s="126"/>
      <c r="VT52" s="126"/>
      <c r="VU52" s="126"/>
      <c r="VV52" s="126"/>
      <c r="VW52" s="126"/>
      <c r="VX52" s="126"/>
      <c r="VY52" s="126"/>
      <c r="VZ52" s="126"/>
      <c r="WA52" s="126"/>
      <c r="WB52" s="126"/>
      <c r="WC52" s="126"/>
      <c r="WD52" s="126"/>
      <c r="WE52" s="126"/>
      <c r="WF52" s="126"/>
      <c r="WG52" s="126"/>
      <c r="WH52" s="126"/>
      <c r="WI52" s="126"/>
      <c r="WJ52" s="126"/>
      <c r="WK52" s="126"/>
      <c r="WL52" s="126"/>
      <c r="WM52" s="126"/>
      <c r="WN52" s="126"/>
      <c r="WO52" s="126"/>
      <c r="WP52" s="126"/>
      <c r="WQ52" s="126"/>
      <c r="WR52" s="126"/>
      <c r="WS52" s="126"/>
      <c r="WT52" s="126"/>
      <c r="WU52" s="126"/>
      <c r="WV52" s="126"/>
      <c r="WW52" s="126"/>
      <c r="WX52" s="126"/>
      <c r="WY52" s="126"/>
      <c r="WZ52" s="126"/>
      <c r="XA52" s="126"/>
      <c r="XB52" s="126"/>
      <c r="XC52" s="126"/>
      <c r="XD52" s="126"/>
      <c r="XE52" s="126"/>
      <c r="XF52" s="126"/>
      <c r="XG52" s="126"/>
      <c r="XH52" s="126"/>
      <c r="XI52" s="126"/>
      <c r="XJ52" s="126"/>
      <c r="XK52" s="126"/>
      <c r="XL52" s="126"/>
      <c r="XM52" s="126"/>
      <c r="XN52" s="126"/>
      <c r="XO52" s="126"/>
      <c r="XP52" s="126"/>
      <c r="XQ52" s="126"/>
      <c r="XR52" s="126"/>
      <c r="XS52" s="126"/>
      <c r="XT52" s="126"/>
      <c r="XU52" s="126"/>
      <c r="XV52" s="126"/>
      <c r="XW52" s="126"/>
      <c r="XX52" s="126"/>
      <c r="XY52" s="126"/>
      <c r="XZ52" s="126"/>
      <c r="YA52" s="126"/>
      <c r="YB52" s="126"/>
      <c r="YC52" s="126"/>
      <c r="YD52" s="126"/>
      <c r="YE52" s="126"/>
      <c r="YF52" s="126"/>
      <c r="YG52" s="126"/>
      <c r="YH52" s="126"/>
      <c r="YI52" s="126"/>
      <c r="YJ52" s="126"/>
      <c r="YK52" s="126"/>
      <c r="YL52" s="126"/>
      <c r="YM52" s="126"/>
      <c r="YN52" s="126"/>
      <c r="YO52" s="126"/>
      <c r="YP52" s="126"/>
      <c r="YQ52" s="126"/>
      <c r="YR52" s="126"/>
      <c r="YS52" s="126"/>
      <c r="YT52" s="126"/>
      <c r="YU52" s="126"/>
      <c r="YV52" s="126"/>
      <c r="YW52" s="126"/>
      <c r="YX52" s="126"/>
      <c r="YY52" s="126"/>
      <c r="YZ52" s="126"/>
      <c r="ZA52" s="126"/>
      <c r="ZB52" s="126"/>
      <c r="ZC52" s="126"/>
      <c r="ZD52" s="126"/>
      <c r="ZE52" s="126"/>
      <c r="ZF52" s="126"/>
      <c r="ZG52" s="126"/>
      <c r="ZH52" s="126"/>
      <c r="ZI52" s="126"/>
      <c r="ZJ52" s="126"/>
      <c r="ZK52" s="126"/>
      <c r="ZL52" s="126"/>
      <c r="ZM52" s="126"/>
      <c r="ZN52" s="126"/>
      <c r="ZO52" s="126"/>
      <c r="ZP52" s="126"/>
      <c r="ZQ52" s="126"/>
      <c r="ZR52" s="126"/>
      <c r="ZS52" s="126"/>
      <c r="ZT52" s="126"/>
      <c r="ZU52" s="126"/>
      <c r="ZV52" s="126"/>
      <c r="ZW52" s="126"/>
      <c r="ZX52" s="126"/>
      <c r="ZY52" s="126"/>
      <c r="ZZ52" s="126"/>
    </row>
    <row r="53" spans="1:702" hidden="1" outlineLevel="1">
      <c r="A53" s="8">
        <v>41821</v>
      </c>
      <c r="B53" s="126">
        <v>4955.6676058900002</v>
      </c>
      <c r="C53" s="126">
        <v>267.92484604999999</v>
      </c>
      <c r="D53" s="126">
        <v>66.761895030000005</v>
      </c>
      <c r="E53" s="126">
        <v>1810.4940765599999</v>
      </c>
      <c r="F53" s="126">
        <v>72.705790230000005</v>
      </c>
      <c r="G53" s="126">
        <v>11.859935650000001</v>
      </c>
      <c r="H53" s="126">
        <v>182.81124600000001</v>
      </c>
      <c r="I53" s="126">
        <v>2240.0494420999999</v>
      </c>
      <c r="J53" s="126">
        <v>94.111373850000007</v>
      </c>
      <c r="K53" s="126">
        <v>1.6207018500000001</v>
      </c>
      <c r="L53" s="126">
        <v>3.3515284300000001</v>
      </c>
      <c r="M53" s="163" t="s">
        <v>188</v>
      </c>
      <c r="N53" s="126">
        <v>89.654273750000002</v>
      </c>
      <c r="O53" s="126">
        <v>77.252339169999999</v>
      </c>
      <c r="P53" s="126">
        <v>26.521922069999999</v>
      </c>
      <c r="Q53" s="126">
        <v>1.35395E-3</v>
      </c>
      <c r="R53" s="126">
        <v>4.8697876000000004</v>
      </c>
      <c r="S53" s="126">
        <v>3.7065189999999998E-2</v>
      </c>
      <c r="T53" s="126">
        <v>5.6400284100000002</v>
      </c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V53" s="126"/>
      <c r="GW53" s="126"/>
      <c r="GX53" s="126"/>
      <c r="GY53" s="126"/>
      <c r="GZ53" s="126"/>
      <c r="HA53" s="126"/>
      <c r="HB53" s="126"/>
      <c r="HC53" s="126"/>
      <c r="HD53" s="126"/>
      <c r="HE53" s="126"/>
      <c r="HF53" s="126"/>
      <c r="HG53" s="126"/>
      <c r="HH53" s="126"/>
      <c r="HI53" s="126"/>
      <c r="HJ53" s="126"/>
      <c r="HK53" s="126"/>
      <c r="HL53" s="126"/>
      <c r="HM53" s="126"/>
      <c r="HN53" s="126"/>
      <c r="HO53" s="126"/>
      <c r="HP53" s="126"/>
      <c r="HQ53" s="126"/>
      <c r="HR53" s="126"/>
      <c r="HS53" s="126"/>
      <c r="HT53" s="126"/>
      <c r="HU53" s="126"/>
      <c r="HV53" s="126"/>
      <c r="HW53" s="126"/>
      <c r="HX53" s="126"/>
      <c r="HY53" s="126"/>
      <c r="HZ53" s="126"/>
      <c r="IA53" s="126"/>
      <c r="IB53" s="126"/>
      <c r="IC53" s="126"/>
      <c r="ID53" s="126"/>
      <c r="IE53" s="126"/>
      <c r="IF53" s="126"/>
      <c r="IG53" s="126"/>
      <c r="IH53" s="126"/>
      <c r="II53" s="126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  <c r="NG53" s="126"/>
      <c r="NH53" s="126"/>
      <c r="NI53" s="126"/>
      <c r="NJ53" s="126"/>
      <c r="NK53" s="126"/>
      <c r="NL53" s="126"/>
      <c r="NM53" s="126"/>
      <c r="NN53" s="126"/>
      <c r="NO53" s="126"/>
      <c r="NP53" s="126"/>
      <c r="NQ53" s="126"/>
      <c r="NR53" s="126"/>
      <c r="NS53" s="126"/>
      <c r="NT53" s="126"/>
      <c r="NU53" s="126"/>
      <c r="NV53" s="126"/>
      <c r="NW53" s="126"/>
      <c r="NX53" s="126"/>
      <c r="NY53" s="126"/>
      <c r="NZ53" s="126"/>
      <c r="OA53" s="126"/>
      <c r="OB53" s="126"/>
      <c r="OC53" s="126"/>
      <c r="OD53" s="126"/>
      <c r="OE53" s="126"/>
      <c r="OF53" s="126"/>
      <c r="OG53" s="126"/>
      <c r="OH53" s="126"/>
      <c r="OI53" s="126"/>
      <c r="OJ53" s="126"/>
      <c r="OK53" s="126"/>
      <c r="OL53" s="126"/>
      <c r="OM53" s="126"/>
      <c r="ON53" s="126"/>
      <c r="OO53" s="126"/>
      <c r="OP53" s="126"/>
      <c r="OQ53" s="126"/>
      <c r="OR53" s="126"/>
      <c r="OS53" s="126"/>
      <c r="OT53" s="126"/>
      <c r="OU53" s="126"/>
      <c r="OV53" s="126"/>
      <c r="OW53" s="126"/>
      <c r="OX53" s="126"/>
      <c r="OY53" s="126"/>
      <c r="OZ53" s="126"/>
      <c r="PA53" s="126"/>
      <c r="PB53" s="126"/>
      <c r="PC53" s="126"/>
      <c r="PD53" s="126"/>
      <c r="PE53" s="126"/>
      <c r="PF53" s="126"/>
      <c r="PG53" s="126"/>
      <c r="PH53" s="126"/>
      <c r="PI53" s="126"/>
      <c r="PJ53" s="126"/>
      <c r="PK53" s="126"/>
      <c r="PL53" s="126"/>
      <c r="PM53" s="126"/>
      <c r="PN53" s="126"/>
      <c r="PO53" s="126"/>
      <c r="PP53" s="126"/>
      <c r="PQ53" s="126"/>
      <c r="PR53" s="126"/>
      <c r="PS53" s="126"/>
      <c r="PT53" s="126"/>
      <c r="PU53" s="126"/>
      <c r="PV53" s="126"/>
      <c r="PW53" s="126"/>
      <c r="PX53" s="126"/>
      <c r="PY53" s="126"/>
      <c r="PZ53" s="126"/>
      <c r="QA53" s="126"/>
      <c r="QB53" s="126"/>
      <c r="QC53" s="126"/>
      <c r="QD53" s="126"/>
      <c r="QE53" s="126"/>
      <c r="QF53" s="126"/>
      <c r="QG53" s="126"/>
      <c r="QH53" s="126"/>
      <c r="QI53" s="126"/>
      <c r="QJ53" s="126"/>
      <c r="QK53" s="126"/>
      <c r="QL53" s="126"/>
      <c r="QM53" s="126"/>
      <c r="QN53" s="126"/>
      <c r="QO53" s="126"/>
      <c r="QP53" s="126"/>
      <c r="QQ53" s="126"/>
      <c r="QR53" s="126"/>
      <c r="QS53" s="126"/>
      <c r="QT53" s="126"/>
      <c r="QU53" s="126"/>
      <c r="QV53" s="126"/>
      <c r="QW53" s="126"/>
      <c r="QX53" s="126"/>
      <c r="QY53" s="126"/>
      <c r="QZ53" s="126"/>
      <c r="RA53" s="126"/>
      <c r="RB53" s="126"/>
      <c r="RC53" s="126"/>
      <c r="RD53" s="126"/>
      <c r="RE53" s="126"/>
      <c r="RF53" s="126"/>
      <c r="RG53" s="126"/>
      <c r="RH53" s="126"/>
      <c r="RI53" s="126"/>
      <c r="RJ53" s="126"/>
      <c r="RK53" s="126"/>
      <c r="RL53" s="126"/>
      <c r="RM53" s="126"/>
      <c r="RN53" s="126"/>
      <c r="RO53" s="126"/>
      <c r="RP53" s="126"/>
      <c r="RQ53" s="126"/>
      <c r="RR53" s="126"/>
      <c r="RS53" s="126"/>
      <c r="RT53" s="126"/>
      <c r="RU53" s="126"/>
      <c r="RV53" s="126"/>
      <c r="RW53" s="126"/>
      <c r="RX53" s="126"/>
      <c r="RY53" s="126"/>
      <c r="RZ53" s="126"/>
      <c r="SA53" s="126"/>
      <c r="SB53" s="126"/>
      <c r="SC53" s="126"/>
      <c r="SD53" s="126"/>
      <c r="SE53" s="126"/>
      <c r="SF53" s="126"/>
      <c r="SG53" s="126"/>
      <c r="SH53" s="126"/>
      <c r="SI53" s="126"/>
      <c r="SJ53" s="126"/>
      <c r="SK53" s="126"/>
      <c r="SL53" s="126"/>
      <c r="SM53" s="126"/>
      <c r="SN53" s="126"/>
      <c r="SO53" s="126"/>
      <c r="SP53" s="126"/>
      <c r="SQ53" s="126"/>
      <c r="SR53" s="126"/>
      <c r="SS53" s="126"/>
      <c r="ST53" s="126"/>
      <c r="SU53" s="126"/>
      <c r="SV53" s="126"/>
      <c r="SW53" s="126"/>
      <c r="SX53" s="126"/>
      <c r="SY53" s="126"/>
      <c r="SZ53" s="126"/>
      <c r="TA53" s="126"/>
      <c r="TB53" s="126"/>
      <c r="TC53" s="126"/>
      <c r="TD53" s="126"/>
      <c r="TE53" s="126"/>
      <c r="TF53" s="126"/>
      <c r="TG53" s="126"/>
      <c r="TH53" s="126"/>
      <c r="TI53" s="126"/>
      <c r="TJ53" s="126"/>
      <c r="TK53" s="126"/>
      <c r="TL53" s="126"/>
      <c r="TM53" s="126"/>
      <c r="TN53" s="126"/>
      <c r="TO53" s="126"/>
      <c r="TP53" s="126"/>
      <c r="TQ53" s="126"/>
      <c r="TR53" s="126"/>
      <c r="TS53" s="126"/>
      <c r="TT53" s="126"/>
      <c r="TU53" s="126"/>
      <c r="TV53" s="126"/>
      <c r="TW53" s="126"/>
      <c r="TX53" s="126"/>
      <c r="TY53" s="126"/>
      <c r="TZ53" s="126"/>
      <c r="UA53" s="126"/>
      <c r="UB53" s="126"/>
      <c r="UC53" s="126"/>
      <c r="UD53" s="126"/>
      <c r="UE53" s="126"/>
      <c r="UF53" s="126"/>
      <c r="UG53" s="126"/>
      <c r="UH53" s="126"/>
      <c r="UI53" s="126"/>
      <c r="UJ53" s="126"/>
      <c r="UK53" s="126"/>
      <c r="UL53" s="126"/>
      <c r="UM53" s="126"/>
      <c r="UN53" s="126"/>
      <c r="UO53" s="126"/>
      <c r="UP53" s="126"/>
      <c r="UQ53" s="126"/>
      <c r="UR53" s="126"/>
      <c r="US53" s="126"/>
      <c r="UT53" s="126"/>
      <c r="UU53" s="126"/>
      <c r="UV53" s="126"/>
      <c r="UW53" s="126"/>
      <c r="UX53" s="126"/>
      <c r="UY53" s="126"/>
      <c r="UZ53" s="126"/>
      <c r="VA53" s="126"/>
      <c r="VB53" s="126"/>
      <c r="VC53" s="126"/>
      <c r="VD53" s="126"/>
      <c r="VE53" s="126"/>
      <c r="VF53" s="126"/>
      <c r="VG53" s="126"/>
      <c r="VH53" s="126"/>
      <c r="VI53" s="126"/>
      <c r="VJ53" s="126"/>
      <c r="VK53" s="126"/>
      <c r="VL53" s="126"/>
      <c r="VM53" s="126"/>
      <c r="VN53" s="126"/>
      <c r="VO53" s="126"/>
      <c r="VP53" s="126"/>
      <c r="VQ53" s="126"/>
      <c r="VR53" s="126"/>
      <c r="VS53" s="126"/>
      <c r="VT53" s="126"/>
      <c r="VU53" s="126"/>
      <c r="VV53" s="126"/>
      <c r="VW53" s="126"/>
      <c r="VX53" s="126"/>
      <c r="VY53" s="126"/>
      <c r="VZ53" s="126"/>
      <c r="WA53" s="126"/>
      <c r="WB53" s="126"/>
      <c r="WC53" s="126"/>
      <c r="WD53" s="126"/>
      <c r="WE53" s="126"/>
      <c r="WF53" s="126"/>
      <c r="WG53" s="126"/>
      <c r="WH53" s="126"/>
      <c r="WI53" s="126"/>
      <c r="WJ53" s="126"/>
      <c r="WK53" s="126"/>
      <c r="WL53" s="126"/>
      <c r="WM53" s="126"/>
      <c r="WN53" s="126"/>
      <c r="WO53" s="126"/>
      <c r="WP53" s="126"/>
      <c r="WQ53" s="126"/>
      <c r="WR53" s="126"/>
      <c r="WS53" s="126"/>
      <c r="WT53" s="126"/>
      <c r="WU53" s="126"/>
      <c r="WV53" s="126"/>
      <c r="WW53" s="126"/>
      <c r="WX53" s="126"/>
      <c r="WY53" s="126"/>
      <c r="WZ53" s="126"/>
      <c r="XA53" s="126"/>
      <c r="XB53" s="126"/>
      <c r="XC53" s="126"/>
      <c r="XD53" s="126"/>
      <c r="XE53" s="126"/>
      <c r="XF53" s="126"/>
      <c r="XG53" s="126"/>
      <c r="XH53" s="126"/>
      <c r="XI53" s="126"/>
      <c r="XJ53" s="126"/>
      <c r="XK53" s="126"/>
      <c r="XL53" s="126"/>
      <c r="XM53" s="126"/>
      <c r="XN53" s="126"/>
      <c r="XO53" s="126"/>
      <c r="XP53" s="126"/>
      <c r="XQ53" s="126"/>
      <c r="XR53" s="126"/>
      <c r="XS53" s="126"/>
      <c r="XT53" s="126"/>
      <c r="XU53" s="126"/>
      <c r="XV53" s="126"/>
      <c r="XW53" s="126"/>
      <c r="XX53" s="126"/>
      <c r="XY53" s="126"/>
      <c r="XZ53" s="126"/>
      <c r="YA53" s="126"/>
      <c r="YB53" s="126"/>
      <c r="YC53" s="126"/>
      <c r="YD53" s="126"/>
      <c r="YE53" s="126"/>
      <c r="YF53" s="126"/>
      <c r="YG53" s="126"/>
      <c r="YH53" s="126"/>
      <c r="YI53" s="126"/>
      <c r="YJ53" s="126"/>
      <c r="YK53" s="126"/>
      <c r="YL53" s="126"/>
      <c r="YM53" s="126"/>
      <c r="YN53" s="126"/>
      <c r="YO53" s="126"/>
      <c r="YP53" s="126"/>
      <c r="YQ53" s="126"/>
      <c r="YR53" s="126"/>
      <c r="YS53" s="126"/>
      <c r="YT53" s="126"/>
      <c r="YU53" s="126"/>
      <c r="YV53" s="126"/>
      <c r="YW53" s="126"/>
      <c r="YX53" s="126"/>
      <c r="YY53" s="126"/>
      <c r="YZ53" s="126"/>
      <c r="ZA53" s="126"/>
      <c r="ZB53" s="126"/>
      <c r="ZC53" s="126"/>
      <c r="ZD53" s="126"/>
      <c r="ZE53" s="126"/>
      <c r="ZF53" s="126"/>
      <c r="ZG53" s="126"/>
      <c r="ZH53" s="126"/>
      <c r="ZI53" s="126"/>
      <c r="ZJ53" s="126"/>
      <c r="ZK53" s="126"/>
      <c r="ZL53" s="126"/>
      <c r="ZM53" s="126"/>
      <c r="ZN53" s="126"/>
      <c r="ZO53" s="126"/>
      <c r="ZP53" s="126"/>
      <c r="ZQ53" s="126"/>
      <c r="ZR53" s="126"/>
      <c r="ZS53" s="126"/>
      <c r="ZT53" s="126"/>
      <c r="ZU53" s="126"/>
      <c r="ZV53" s="126"/>
      <c r="ZW53" s="126"/>
      <c r="ZX53" s="126"/>
      <c r="ZY53" s="126"/>
      <c r="ZZ53" s="126"/>
    </row>
    <row r="54" spans="1:702" hidden="1" outlineLevel="1">
      <c r="A54" s="8">
        <v>41852</v>
      </c>
      <c r="B54" s="126">
        <v>5155.2615858899999</v>
      </c>
      <c r="C54" s="126">
        <v>265.27853735000002</v>
      </c>
      <c r="D54" s="126">
        <v>70.730765399999996</v>
      </c>
      <c r="E54" s="126">
        <v>1957.8566793699999</v>
      </c>
      <c r="F54" s="126">
        <v>72.514608960000004</v>
      </c>
      <c r="G54" s="126">
        <v>11.72100893</v>
      </c>
      <c r="H54" s="126">
        <v>190.87904678999999</v>
      </c>
      <c r="I54" s="126">
        <v>2264.4360078499999</v>
      </c>
      <c r="J54" s="126">
        <v>99.152391949999995</v>
      </c>
      <c r="K54" s="126">
        <v>1.61351665</v>
      </c>
      <c r="L54" s="126">
        <v>3.4338634400000001</v>
      </c>
      <c r="M54" s="163" t="s">
        <v>188</v>
      </c>
      <c r="N54" s="126">
        <v>99.961612599999995</v>
      </c>
      <c r="O54" s="126">
        <v>79.935228519999995</v>
      </c>
      <c r="P54" s="126">
        <v>26.810389990000001</v>
      </c>
      <c r="Q54" s="126">
        <v>1.4039300000000001E-3</v>
      </c>
      <c r="R54" s="126">
        <v>4.8731537600000001</v>
      </c>
      <c r="S54" s="126">
        <v>3.8547650000000003E-2</v>
      </c>
      <c r="T54" s="126">
        <v>6.0248227500000002</v>
      </c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  <c r="EH54" s="126"/>
      <c r="EI54" s="126"/>
      <c r="EJ54" s="126"/>
      <c r="EK54" s="126"/>
      <c r="EL54" s="126"/>
      <c r="EM54" s="126"/>
      <c r="EN54" s="126"/>
      <c r="EO54" s="126"/>
      <c r="EP54" s="126"/>
      <c r="EQ54" s="126"/>
      <c r="ER54" s="126"/>
      <c r="ES54" s="126"/>
      <c r="ET54" s="126"/>
      <c r="EU54" s="126"/>
      <c r="EV54" s="126"/>
      <c r="EW54" s="126"/>
      <c r="EX54" s="126"/>
      <c r="EY54" s="126"/>
      <c r="EZ54" s="126"/>
      <c r="FA54" s="126"/>
      <c r="FB54" s="126"/>
      <c r="FC54" s="126"/>
      <c r="FD54" s="126"/>
      <c r="FE54" s="126"/>
      <c r="FF54" s="126"/>
      <c r="FG54" s="126"/>
      <c r="FH54" s="126"/>
      <c r="FI54" s="126"/>
      <c r="FJ54" s="126"/>
      <c r="FK54" s="126"/>
      <c r="FL54" s="126"/>
      <c r="FM54" s="126"/>
      <c r="FN54" s="126"/>
      <c r="FO54" s="126"/>
      <c r="FP54" s="126"/>
      <c r="FQ54" s="126"/>
      <c r="FR54" s="126"/>
      <c r="FS54" s="126"/>
      <c r="FT54" s="126"/>
      <c r="FU54" s="126"/>
      <c r="FV54" s="126"/>
      <c r="FW54" s="126"/>
      <c r="FX54" s="126"/>
      <c r="FY54" s="126"/>
      <c r="FZ54" s="126"/>
      <c r="GA54" s="126"/>
      <c r="GB54" s="126"/>
      <c r="GC54" s="126"/>
      <c r="GD54" s="126"/>
      <c r="GE54" s="126"/>
      <c r="GF54" s="126"/>
      <c r="GG54" s="126"/>
      <c r="GH54" s="126"/>
      <c r="GI54" s="126"/>
      <c r="GJ54" s="126"/>
      <c r="GK54" s="126"/>
      <c r="GL54" s="126"/>
      <c r="GM54" s="126"/>
      <c r="GN54" s="126"/>
      <c r="GO54" s="126"/>
      <c r="GP54" s="126"/>
      <c r="GQ54" s="126"/>
      <c r="GR54" s="126"/>
      <c r="GS54" s="126"/>
      <c r="GT54" s="126"/>
      <c r="GU54" s="126"/>
      <c r="GV54" s="126"/>
      <c r="GW54" s="126"/>
      <c r="GX54" s="126"/>
      <c r="GY54" s="126"/>
      <c r="GZ54" s="126"/>
      <c r="HA54" s="126"/>
      <c r="HB54" s="126"/>
      <c r="HC54" s="126"/>
      <c r="HD54" s="126"/>
      <c r="HE54" s="126"/>
      <c r="HF54" s="126"/>
      <c r="HG54" s="126"/>
      <c r="HH54" s="126"/>
      <c r="HI54" s="126"/>
      <c r="HJ54" s="126"/>
      <c r="HK54" s="126"/>
      <c r="HL54" s="126"/>
      <c r="HM54" s="126"/>
      <c r="HN54" s="126"/>
      <c r="HO54" s="126"/>
      <c r="HP54" s="126"/>
      <c r="HQ54" s="126"/>
      <c r="HR54" s="126"/>
      <c r="HS54" s="126"/>
      <c r="HT54" s="126"/>
      <c r="HU54" s="126"/>
      <c r="HV54" s="126"/>
      <c r="HW54" s="126"/>
      <c r="HX54" s="126"/>
      <c r="HY54" s="126"/>
      <c r="HZ54" s="126"/>
      <c r="IA54" s="126"/>
      <c r="IB54" s="126"/>
      <c r="IC54" s="126"/>
      <c r="ID54" s="126"/>
      <c r="IE54" s="126"/>
      <c r="IF54" s="126"/>
      <c r="IG54" s="126"/>
      <c r="IH54" s="126"/>
      <c r="II54" s="126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  <c r="NG54" s="126"/>
      <c r="NH54" s="126"/>
      <c r="NI54" s="126"/>
      <c r="NJ54" s="126"/>
      <c r="NK54" s="126"/>
      <c r="NL54" s="126"/>
      <c r="NM54" s="126"/>
      <c r="NN54" s="126"/>
      <c r="NO54" s="126"/>
      <c r="NP54" s="126"/>
      <c r="NQ54" s="126"/>
      <c r="NR54" s="126"/>
      <c r="NS54" s="126"/>
      <c r="NT54" s="126"/>
      <c r="NU54" s="126"/>
      <c r="NV54" s="126"/>
      <c r="NW54" s="126"/>
      <c r="NX54" s="126"/>
      <c r="NY54" s="126"/>
      <c r="NZ54" s="126"/>
      <c r="OA54" s="126"/>
      <c r="OB54" s="126"/>
      <c r="OC54" s="126"/>
      <c r="OD54" s="126"/>
      <c r="OE54" s="126"/>
      <c r="OF54" s="126"/>
      <c r="OG54" s="126"/>
      <c r="OH54" s="126"/>
      <c r="OI54" s="126"/>
      <c r="OJ54" s="126"/>
      <c r="OK54" s="126"/>
      <c r="OL54" s="126"/>
      <c r="OM54" s="126"/>
      <c r="ON54" s="126"/>
      <c r="OO54" s="126"/>
      <c r="OP54" s="126"/>
      <c r="OQ54" s="126"/>
      <c r="OR54" s="126"/>
      <c r="OS54" s="126"/>
      <c r="OT54" s="126"/>
      <c r="OU54" s="126"/>
      <c r="OV54" s="126"/>
      <c r="OW54" s="126"/>
      <c r="OX54" s="126"/>
      <c r="OY54" s="126"/>
      <c r="OZ54" s="126"/>
      <c r="PA54" s="126"/>
      <c r="PB54" s="126"/>
      <c r="PC54" s="126"/>
      <c r="PD54" s="126"/>
      <c r="PE54" s="126"/>
      <c r="PF54" s="126"/>
      <c r="PG54" s="126"/>
      <c r="PH54" s="126"/>
      <c r="PI54" s="126"/>
      <c r="PJ54" s="126"/>
      <c r="PK54" s="126"/>
      <c r="PL54" s="126"/>
      <c r="PM54" s="126"/>
      <c r="PN54" s="126"/>
      <c r="PO54" s="126"/>
      <c r="PP54" s="126"/>
      <c r="PQ54" s="126"/>
      <c r="PR54" s="126"/>
      <c r="PS54" s="126"/>
      <c r="PT54" s="126"/>
      <c r="PU54" s="126"/>
      <c r="PV54" s="126"/>
      <c r="PW54" s="126"/>
      <c r="PX54" s="126"/>
      <c r="PY54" s="126"/>
      <c r="PZ54" s="126"/>
      <c r="QA54" s="126"/>
      <c r="QB54" s="126"/>
      <c r="QC54" s="126"/>
      <c r="QD54" s="126"/>
      <c r="QE54" s="126"/>
      <c r="QF54" s="126"/>
      <c r="QG54" s="126"/>
      <c r="QH54" s="126"/>
      <c r="QI54" s="126"/>
      <c r="QJ54" s="126"/>
      <c r="QK54" s="126"/>
      <c r="QL54" s="126"/>
      <c r="QM54" s="126"/>
      <c r="QN54" s="126"/>
      <c r="QO54" s="126"/>
      <c r="QP54" s="126"/>
      <c r="QQ54" s="126"/>
      <c r="QR54" s="126"/>
      <c r="QS54" s="126"/>
      <c r="QT54" s="126"/>
      <c r="QU54" s="126"/>
      <c r="QV54" s="126"/>
      <c r="QW54" s="126"/>
      <c r="QX54" s="126"/>
      <c r="QY54" s="126"/>
      <c r="QZ54" s="126"/>
      <c r="RA54" s="126"/>
      <c r="RB54" s="126"/>
      <c r="RC54" s="126"/>
      <c r="RD54" s="126"/>
      <c r="RE54" s="126"/>
      <c r="RF54" s="126"/>
      <c r="RG54" s="126"/>
      <c r="RH54" s="126"/>
      <c r="RI54" s="126"/>
      <c r="RJ54" s="126"/>
      <c r="RK54" s="126"/>
      <c r="RL54" s="126"/>
      <c r="RM54" s="126"/>
      <c r="RN54" s="126"/>
      <c r="RO54" s="126"/>
      <c r="RP54" s="126"/>
      <c r="RQ54" s="126"/>
      <c r="RR54" s="126"/>
      <c r="RS54" s="126"/>
      <c r="RT54" s="126"/>
      <c r="RU54" s="126"/>
      <c r="RV54" s="126"/>
      <c r="RW54" s="126"/>
      <c r="RX54" s="126"/>
      <c r="RY54" s="126"/>
      <c r="RZ54" s="126"/>
      <c r="SA54" s="126"/>
      <c r="SB54" s="126"/>
      <c r="SC54" s="126"/>
      <c r="SD54" s="126"/>
      <c r="SE54" s="126"/>
      <c r="SF54" s="126"/>
      <c r="SG54" s="126"/>
      <c r="SH54" s="126"/>
      <c r="SI54" s="126"/>
      <c r="SJ54" s="126"/>
      <c r="SK54" s="126"/>
      <c r="SL54" s="126"/>
      <c r="SM54" s="126"/>
      <c r="SN54" s="126"/>
      <c r="SO54" s="126"/>
      <c r="SP54" s="126"/>
      <c r="SQ54" s="126"/>
      <c r="SR54" s="126"/>
      <c r="SS54" s="126"/>
      <c r="ST54" s="126"/>
      <c r="SU54" s="126"/>
      <c r="SV54" s="126"/>
      <c r="SW54" s="126"/>
      <c r="SX54" s="126"/>
      <c r="SY54" s="126"/>
      <c r="SZ54" s="126"/>
      <c r="TA54" s="126"/>
      <c r="TB54" s="126"/>
      <c r="TC54" s="126"/>
      <c r="TD54" s="126"/>
      <c r="TE54" s="126"/>
      <c r="TF54" s="126"/>
      <c r="TG54" s="126"/>
      <c r="TH54" s="126"/>
      <c r="TI54" s="126"/>
      <c r="TJ54" s="126"/>
      <c r="TK54" s="126"/>
      <c r="TL54" s="126"/>
      <c r="TM54" s="126"/>
      <c r="TN54" s="126"/>
      <c r="TO54" s="126"/>
      <c r="TP54" s="126"/>
      <c r="TQ54" s="126"/>
      <c r="TR54" s="126"/>
      <c r="TS54" s="126"/>
      <c r="TT54" s="126"/>
      <c r="TU54" s="126"/>
      <c r="TV54" s="126"/>
      <c r="TW54" s="126"/>
      <c r="TX54" s="126"/>
      <c r="TY54" s="126"/>
      <c r="TZ54" s="126"/>
      <c r="UA54" s="126"/>
      <c r="UB54" s="126"/>
      <c r="UC54" s="126"/>
      <c r="UD54" s="126"/>
      <c r="UE54" s="126"/>
      <c r="UF54" s="126"/>
      <c r="UG54" s="126"/>
      <c r="UH54" s="126"/>
      <c r="UI54" s="126"/>
      <c r="UJ54" s="126"/>
      <c r="UK54" s="126"/>
      <c r="UL54" s="126"/>
      <c r="UM54" s="126"/>
      <c r="UN54" s="126"/>
      <c r="UO54" s="126"/>
      <c r="UP54" s="126"/>
      <c r="UQ54" s="126"/>
      <c r="UR54" s="126"/>
      <c r="US54" s="126"/>
      <c r="UT54" s="126"/>
      <c r="UU54" s="126"/>
      <c r="UV54" s="126"/>
      <c r="UW54" s="126"/>
      <c r="UX54" s="126"/>
      <c r="UY54" s="126"/>
      <c r="UZ54" s="126"/>
      <c r="VA54" s="126"/>
      <c r="VB54" s="126"/>
      <c r="VC54" s="126"/>
      <c r="VD54" s="126"/>
      <c r="VE54" s="126"/>
      <c r="VF54" s="126"/>
      <c r="VG54" s="126"/>
      <c r="VH54" s="126"/>
      <c r="VI54" s="126"/>
      <c r="VJ54" s="126"/>
      <c r="VK54" s="126"/>
      <c r="VL54" s="126"/>
      <c r="VM54" s="126"/>
      <c r="VN54" s="126"/>
      <c r="VO54" s="126"/>
      <c r="VP54" s="126"/>
      <c r="VQ54" s="126"/>
      <c r="VR54" s="126"/>
      <c r="VS54" s="126"/>
      <c r="VT54" s="126"/>
      <c r="VU54" s="126"/>
      <c r="VV54" s="126"/>
      <c r="VW54" s="126"/>
      <c r="VX54" s="126"/>
      <c r="VY54" s="126"/>
      <c r="VZ54" s="126"/>
      <c r="WA54" s="126"/>
      <c r="WB54" s="126"/>
      <c r="WC54" s="126"/>
      <c r="WD54" s="126"/>
      <c r="WE54" s="126"/>
      <c r="WF54" s="126"/>
      <c r="WG54" s="126"/>
      <c r="WH54" s="126"/>
      <c r="WI54" s="126"/>
      <c r="WJ54" s="126"/>
      <c r="WK54" s="126"/>
      <c r="WL54" s="126"/>
      <c r="WM54" s="126"/>
      <c r="WN54" s="126"/>
      <c r="WO54" s="126"/>
      <c r="WP54" s="126"/>
      <c r="WQ54" s="126"/>
      <c r="WR54" s="126"/>
      <c r="WS54" s="126"/>
      <c r="WT54" s="126"/>
      <c r="WU54" s="126"/>
      <c r="WV54" s="126"/>
      <c r="WW54" s="126"/>
      <c r="WX54" s="126"/>
      <c r="WY54" s="126"/>
      <c r="WZ54" s="126"/>
      <c r="XA54" s="126"/>
      <c r="XB54" s="126"/>
      <c r="XC54" s="126"/>
      <c r="XD54" s="126"/>
      <c r="XE54" s="126"/>
      <c r="XF54" s="126"/>
      <c r="XG54" s="126"/>
      <c r="XH54" s="126"/>
      <c r="XI54" s="126"/>
      <c r="XJ54" s="126"/>
      <c r="XK54" s="126"/>
      <c r="XL54" s="126"/>
      <c r="XM54" s="126"/>
      <c r="XN54" s="126"/>
      <c r="XO54" s="126"/>
      <c r="XP54" s="126"/>
      <c r="XQ54" s="126"/>
      <c r="XR54" s="126"/>
      <c r="XS54" s="126"/>
      <c r="XT54" s="126"/>
      <c r="XU54" s="126"/>
      <c r="XV54" s="126"/>
      <c r="XW54" s="126"/>
      <c r="XX54" s="126"/>
      <c r="XY54" s="126"/>
      <c r="XZ54" s="126"/>
      <c r="YA54" s="126"/>
      <c r="YB54" s="126"/>
      <c r="YC54" s="126"/>
      <c r="YD54" s="126"/>
      <c r="YE54" s="126"/>
      <c r="YF54" s="126"/>
      <c r="YG54" s="126"/>
      <c r="YH54" s="126"/>
      <c r="YI54" s="126"/>
      <c r="YJ54" s="126"/>
      <c r="YK54" s="126"/>
      <c r="YL54" s="126"/>
      <c r="YM54" s="126"/>
      <c r="YN54" s="126"/>
      <c r="YO54" s="126"/>
      <c r="YP54" s="126"/>
      <c r="YQ54" s="126"/>
      <c r="YR54" s="126"/>
      <c r="YS54" s="126"/>
      <c r="YT54" s="126"/>
      <c r="YU54" s="126"/>
      <c r="YV54" s="126"/>
      <c r="YW54" s="126"/>
      <c r="YX54" s="126"/>
      <c r="YY54" s="126"/>
      <c r="YZ54" s="126"/>
      <c r="ZA54" s="126"/>
      <c r="ZB54" s="126"/>
      <c r="ZC54" s="126"/>
      <c r="ZD54" s="126"/>
      <c r="ZE54" s="126"/>
      <c r="ZF54" s="126"/>
      <c r="ZG54" s="126"/>
      <c r="ZH54" s="126"/>
      <c r="ZI54" s="126"/>
      <c r="ZJ54" s="126"/>
      <c r="ZK54" s="126"/>
      <c r="ZL54" s="126"/>
      <c r="ZM54" s="126"/>
      <c r="ZN54" s="126"/>
      <c r="ZO54" s="126"/>
      <c r="ZP54" s="126"/>
      <c r="ZQ54" s="126"/>
      <c r="ZR54" s="126"/>
      <c r="ZS54" s="126"/>
      <c r="ZT54" s="126"/>
      <c r="ZU54" s="126"/>
      <c r="ZV54" s="126"/>
      <c r="ZW54" s="126"/>
      <c r="ZX54" s="126"/>
      <c r="ZY54" s="126"/>
      <c r="ZZ54" s="126"/>
    </row>
    <row r="55" spans="1:702" hidden="1" outlineLevel="1">
      <c r="A55" s="8">
        <v>41883</v>
      </c>
      <c r="B55" s="126">
        <v>4977.2633589300003</v>
      </c>
      <c r="C55" s="126">
        <v>257.49215375</v>
      </c>
      <c r="D55" s="126">
        <v>70.274506930000001</v>
      </c>
      <c r="E55" s="126">
        <v>1783.32421282</v>
      </c>
      <c r="F55" s="126">
        <v>61.753836919999998</v>
      </c>
      <c r="G55" s="126">
        <v>11.77112868</v>
      </c>
      <c r="H55" s="126">
        <v>181.47921056999999</v>
      </c>
      <c r="I55" s="126">
        <v>2303.0373296900002</v>
      </c>
      <c r="J55" s="126">
        <v>96.545002580000002</v>
      </c>
      <c r="K55" s="126">
        <v>1.5321523100000001</v>
      </c>
      <c r="L55" s="126">
        <v>3.4572053600000001</v>
      </c>
      <c r="M55" s="163" t="s">
        <v>188</v>
      </c>
      <c r="N55" s="126">
        <v>90.697497949999999</v>
      </c>
      <c r="O55" s="126">
        <v>78.177268519999998</v>
      </c>
      <c r="P55" s="126">
        <v>27.144361100000001</v>
      </c>
      <c r="Q55" s="126">
        <v>1.4582099999999999E-3</v>
      </c>
      <c r="R55" s="126">
        <v>4.7911353200000004</v>
      </c>
      <c r="S55" s="126">
        <v>4.0157520000000002E-2</v>
      </c>
      <c r="T55" s="126">
        <v>5.7447407000000004</v>
      </c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  <c r="EH55" s="126"/>
      <c r="EI55" s="126"/>
      <c r="EJ55" s="126"/>
      <c r="EK55" s="126"/>
      <c r="EL55" s="126"/>
      <c r="EM55" s="126"/>
      <c r="EN55" s="126"/>
      <c r="EO55" s="126"/>
      <c r="EP55" s="126"/>
      <c r="EQ55" s="126"/>
      <c r="ER55" s="126"/>
      <c r="ES55" s="126"/>
      <c r="ET55" s="126"/>
      <c r="EU55" s="126"/>
      <c r="EV55" s="126"/>
      <c r="EW55" s="126"/>
      <c r="EX55" s="126"/>
      <c r="EY55" s="126"/>
      <c r="EZ55" s="126"/>
      <c r="FA55" s="126"/>
      <c r="FB55" s="126"/>
      <c r="FC55" s="126"/>
      <c r="FD55" s="126"/>
      <c r="FE55" s="126"/>
      <c r="FF55" s="126"/>
      <c r="FG55" s="126"/>
      <c r="FH55" s="126"/>
      <c r="FI55" s="126"/>
      <c r="FJ55" s="126"/>
      <c r="FK55" s="126"/>
      <c r="FL55" s="126"/>
      <c r="FM55" s="126"/>
      <c r="FN55" s="126"/>
      <c r="FO55" s="126"/>
      <c r="FP55" s="126"/>
      <c r="FQ55" s="126"/>
      <c r="FR55" s="126"/>
      <c r="FS55" s="126"/>
      <c r="FT55" s="126"/>
      <c r="FU55" s="126"/>
      <c r="FV55" s="126"/>
      <c r="FW55" s="126"/>
      <c r="FX55" s="126"/>
      <c r="FY55" s="126"/>
      <c r="FZ55" s="126"/>
      <c r="GA55" s="126"/>
      <c r="GB55" s="126"/>
      <c r="GC55" s="126"/>
      <c r="GD55" s="126"/>
      <c r="GE55" s="126"/>
      <c r="GF55" s="126"/>
      <c r="GG55" s="126"/>
      <c r="GH55" s="126"/>
      <c r="GI55" s="126"/>
      <c r="GJ55" s="126"/>
      <c r="GK55" s="126"/>
      <c r="GL55" s="126"/>
      <c r="GM55" s="126"/>
      <c r="GN55" s="126"/>
      <c r="GO55" s="126"/>
      <c r="GP55" s="126"/>
      <c r="GQ55" s="126"/>
      <c r="GR55" s="126"/>
      <c r="GS55" s="126"/>
      <c r="GT55" s="126"/>
      <c r="GU55" s="126"/>
      <c r="GV55" s="126"/>
      <c r="GW55" s="126"/>
      <c r="GX55" s="126"/>
      <c r="GY55" s="126"/>
      <c r="GZ55" s="126"/>
      <c r="HA55" s="126"/>
      <c r="HB55" s="126"/>
      <c r="HC55" s="126"/>
      <c r="HD55" s="126"/>
      <c r="HE55" s="126"/>
      <c r="HF55" s="126"/>
      <c r="HG55" s="126"/>
      <c r="HH55" s="126"/>
      <c r="HI55" s="126"/>
      <c r="HJ55" s="126"/>
      <c r="HK55" s="126"/>
      <c r="HL55" s="126"/>
      <c r="HM55" s="126"/>
      <c r="HN55" s="126"/>
      <c r="HO55" s="126"/>
      <c r="HP55" s="126"/>
      <c r="HQ55" s="126"/>
      <c r="HR55" s="126"/>
      <c r="HS55" s="126"/>
      <c r="HT55" s="126"/>
      <c r="HU55" s="126"/>
      <c r="HV55" s="126"/>
      <c r="HW55" s="126"/>
      <c r="HX55" s="126"/>
      <c r="HY55" s="126"/>
      <c r="HZ55" s="126"/>
      <c r="IA55" s="126"/>
      <c r="IB55" s="126"/>
      <c r="IC55" s="126"/>
      <c r="ID55" s="126"/>
      <c r="IE55" s="126"/>
      <c r="IF55" s="126"/>
      <c r="IG55" s="126"/>
      <c r="IH55" s="126"/>
      <c r="II55" s="126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  <c r="NG55" s="126"/>
      <c r="NH55" s="126"/>
      <c r="NI55" s="126"/>
      <c r="NJ55" s="126"/>
      <c r="NK55" s="126"/>
      <c r="NL55" s="126"/>
      <c r="NM55" s="126"/>
      <c r="NN55" s="126"/>
      <c r="NO55" s="126"/>
      <c r="NP55" s="126"/>
      <c r="NQ55" s="126"/>
      <c r="NR55" s="126"/>
      <c r="NS55" s="126"/>
      <c r="NT55" s="126"/>
      <c r="NU55" s="126"/>
      <c r="NV55" s="126"/>
      <c r="NW55" s="126"/>
      <c r="NX55" s="126"/>
      <c r="NY55" s="126"/>
      <c r="NZ55" s="126"/>
      <c r="OA55" s="126"/>
      <c r="OB55" s="126"/>
      <c r="OC55" s="126"/>
      <c r="OD55" s="126"/>
      <c r="OE55" s="126"/>
      <c r="OF55" s="126"/>
      <c r="OG55" s="126"/>
      <c r="OH55" s="126"/>
      <c r="OI55" s="126"/>
      <c r="OJ55" s="126"/>
      <c r="OK55" s="126"/>
      <c r="OL55" s="126"/>
      <c r="OM55" s="126"/>
      <c r="ON55" s="126"/>
      <c r="OO55" s="126"/>
      <c r="OP55" s="126"/>
      <c r="OQ55" s="126"/>
      <c r="OR55" s="126"/>
      <c r="OS55" s="126"/>
      <c r="OT55" s="126"/>
      <c r="OU55" s="126"/>
      <c r="OV55" s="126"/>
      <c r="OW55" s="126"/>
      <c r="OX55" s="126"/>
      <c r="OY55" s="126"/>
      <c r="OZ55" s="126"/>
      <c r="PA55" s="126"/>
      <c r="PB55" s="126"/>
      <c r="PC55" s="126"/>
      <c r="PD55" s="126"/>
      <c r="PE55" s="126"/>
      <c r="PF55" s="126"/>
      <c r="PG55" s="126"/>
      <c r="PH55" s="126"/>
      <c r="PI55" s="126"/>
      <c r="PJ55" s="126"/>
      <c r="PK55" s="126"/>
      <c r="PL55" s="126"/>
      <c r="PM55" s="126"/>
      <c r="PN55" s="126"/>
      <c r="PO55" s="126"/>
      <c r="PP55" s="126"/>
      <c r="PQ55" s="126"/>
      <c r="PR55" s="126"/>
      <c r="PS55" s="126"/>
      <c r="PT55" s="126"/>
      <c r="PU55" s="126"/>
      <c r="PV55" s="126"/>
      <c r="PW55" s="126"/>
      <c r="PX55" s="126"/>
      <c r="PY55" s="126"/>
      <c r="PZ55" s="126"/>
      <c r="QA55" s="126"/>
      <c r="QB55" s="126"/>
      <c r="QC55" s="126"/>
      <c r="QD55" s="126"/>
      <c r="QE55" s="126"/>
      <c r="QF55" s="126"/>
      <c r="QG55" s="126"/>
      <c r="QH55" s="126"/>
      <c r="QI55" s="126"/>
      <c r="QJ55" s="126"/>
      <c r="QK55" s="126"/>
      <c r="QL55" s="126"/>
      <c r="QM55" s="126"/>
      <c r="QN55" s="126"/>
      <c r="QO55" s="126"/>
      <c r="QP55" s="126"/>
      <c r="QQ55" s="126"/>
      <c r="QR55" s="126"/>
      <c r="QS55" s="126"/>
      <c r="QT55" s="126"/>
      <c r="QU55" s="126"/>
      <c r="QV55" s="126"/>
      <c r="QW55" s="126"/>
      <c r="QX55" s="126"/>
      <c r="QY55" s="126"/>
      <c r="QZ55" s="126"/>
      <c r="RA55" s="126"/>
      <c r="RB55" s="126"/>
      <c r="RC55" s="126"/>
      <c r="RD55" s="126"/>
      <c r="RE55" s="126"/>
      <c r="RF55" s="126"/>
      <c r="RG55" s="126"/>
      <c r="RH55" s="126"/>
      <c r="RI55" s="126"/>
      <c r="RJ55" s="126"/>
      <c r="RK55" s="126"/>
      <c r="RL55" s="126"/>
      <c r="RM55" s="126"/>
      <c r="RN55" s="126"/>
      <c r="RO55" s="126"/>
      <c r="RP55" s="126"/>
      <c r="RQ55" s="126"/>
      <c r="RR55" s="126"/>
      <c r="RS55" s="126"/>
      <c r="RT55" s="126"/>
      <c r="RU55" s="126"/>
      <c r="RV55" s="126"/>
      <c r="RW55" s="126"/>
      <c r="RX55" s="126"/>
      <c r="RY55" s="126"/>
      <c r="RZ55" s="126"/>
      <c r="SA55" s="126"/>
      <c r="SB55" s="126"/>
      <c r="SC55" s="126"/>
      <c r="SD55" s="126"/>
      <c r="SE55" s="126"/>
      <c r="SF55" s="126"/>
      <c r="SG55" s="126"/>
      <c r="SH55" s="126"/>
      <c r="SI55" s="126"/>
      <c r="SJ55" s="126"/>
      <c r="SK55" s="126"/>
      <c r="SL55" s="126"/>
      <c r="SM55" s="126"/>
      <c r="SN55" s="126"/>
      <c r="SO55" s="126"/>
      <c r="SP55" s="126"/>
      <c r="SQ55" s="126"/>
      <c r="SR55" s="126"/>
      <c r="SS55" s="126"/>
      <c r="ST55" s="126"/>
      <c r="SU55" s="126"/>
      <c r="SV55" s="126"/>
      <c r="SW55" s="126"/>
      <c r="SX55" s="126"/>
      <c r="SY55" s="126"/>
      <c r="SZ55" s="126"/>
      <c r="TA55" s="126"/>
      <c r="TB55" s="126"/>
      <c r="TC55" s="126"/>
      <c r="TD55" s="126"/>
      <c r="TE55" s="126"/>
      <c r="TF55" s="126"/>
      <c r="TG55" s="126"/>
      <c r="TH55" s="126"/>
      <c r="TI55" s="126"/>
      <c r="TJ55" s="126"/>
      <c r="TK55" s="126"/>
      <c r="TL55" s="126"/>
      <c r="TM55" s="126"/>
      <c r="TN55" s="126"/>
      <c r="TO55" s="126"/>
      <c r="TP55" s="126"/>
      <c r="TQ55" s="126"/>
      <c r="TR55" s="126"/>
      <c r="TS55" s="126"/>
      <c r="TT55" s="126"/>
      <c r="TU55" s="126"/>
      <c r="TV55" s="126"/>
      <c r="TW55" s="126"/>
      <c r="TX55" s="126"/>
      <c r="TY55" s="126"/>
      <c r="TZ55" s="126"/>
      <c r="UA55" s="126"/>
      <c r="UB55" s="126"/>
      <c r="UC55" s="126"/>
      <c r="UD55" s="126"/>
      <c r="UE55" s="126"/>
      <c r="UF55" s="126"/>
      <c r="UG55" s="126"/>
      <c r="UH55" s="126"/>
      <c r="UI55" s="126"/>
      <c r="UJ55" s="126"/>
      <c r="UK55" s="126"/>
      <c r="UL55" s="126"/>
      <c r="UM55" s="126"/>
      <c r="UN55" s="126"/>
      <c r="UO55" s="126"/>
      <c r="UP55" s="126"/>
      <c r="UQ55" s="126"/>
      <c r="UR55" s="126"/>
      <c r="US55" s="126"/>
      <c r="UT55" s="126"/>
      <c r="UU55" s="126"/>
      <c r="UV55" s="126"/>
      <c r="UW55" s="126"/>
      <c r="UX55" s="126"/>
      <c r="UY55" s="126"/>
      <c r="UZ55" s="126"/>
      <c r="VA55" s="126"/>
      <c r="VB55" s="126"/>
      <c r="VC55" s="126"/>
      <c r="VD55" s="126"/>
      <c r="VE55" s="126"/>
      <c r="VF55" s="126"/>
      <c r="VG55" s="126"/>
      <c r="VH55" s="126"/>
      <c r="VI55" s="126"/>
      <c r="VJ55" s="126"/>
      <c r="VK55" s="126"/>
      <c r="VL55" s="126"/>
      <c r="VM55" s="126"/>
      <c r="VN55" s="126"/>
      <c r="VO55" s="126"/>
      <c r="VP55" s="126"/>
      <c r="VQ55" s="126"/>
      <c r="VR55" s="126"/>
      <c r="VS55" s="126"/>
      <c r="VT55" s="126"/>
      <c r="VU55" s="126"/>
      <c r="VV55" s="126"/>
      <c r="VW55" s="126"/>
      <c r="VX55" s="126"/>
      <c r="VY55" s="126"/>
      <c r="VZ55" s="126"/>
      <c r="WA55" s="126"/>
      <c r="WB55" s="126"/>
      <c r="WC55" s="126"/>
      <c r="WD55" s="126"/>
      <c r="WE55" s="126"/>
      <c r="WF55" s="126"/>
      <c r="WG55" s="126"/>
      <c r="WH55" s="126"/>
      <c r="WI55" s="126"/>
      <c r="WJ55" s="126"/>
      <c r="WK55" s="126"/>
      <c r="WL55" s="126"/>
      <c r="WM55" s="126"/>
      <c r="WN55" s="126"/>
      <c r="WO55" s="126"/>
      <c r="WP55" s="126"/>
      <c r="WQ55" s="126"/>
      <c r="WR55" s="126"/>
      <c r="WS55" s="126"/>
      <c r="WT55" s="126"/>
      <c r="WU55" s="126"/>
      <c r="WV55" s="126"/>
      <c r="WW55" s="126"/>
      <c r="WX55" s="126"/>
      <c r="WY55" s="126"/>
      <c r="WZ55" s="126"/>
      <c r="XA55" s="126"/>
      <c r="XB55" s="126"/>
      <c r="XC55" s="126"/>
      <c r="XD55" s="126"/>
      <c r="XE55" s="126"/>
      <c r="XF55" s="126"/>
      <c r="XG55" s="126"/>
      <c r="XH55" s="126"/>
      <c r="XI55" s="126"/>
      <c r="XJ55" s="126"/>
      <c r="XK55" s="126"/>
      <c r="XL55" s="126"/>
      <c r="XM55" s="126"/>
      <c r="XN55" s="126"/>
      <c r="XO55" s="126"/>
      <c r="XP55" s="126"/>
      <c r="XQ55" s="126"/>
      <c r="XR55" s="126"/>
      <c r="XS55" s="126"/>
      <c r="XT55" s="126"/>
      <c r="XU55" s="126"/>
      <c r="XV55" s="126"/>
      <c r="XW55" s="126"/>
      <c r="XX55" s="126"/>
      <c r="XY55" s="126"/>
      <c r="XZ55" s="126"/>
      <c r="YA55" s="126"/>
      <c r="YB55" s="126"/>
      <c r="YC55" s="126"/>
      <c r="YD55" s="126"/>
      <c r="YE55" s="126"/>
      <c r="YF55" s="126"/>
      <c r="YG55" s="126"/>
      <c r="YH55" s="126"/>
      <c r="YI55" s="126"/>
      <c r="YJ55" s="126"/>
      <c r="YK55" s="126"/>
      <c r="YL55" s="126"/>
      <c r="YM55" s="126"/>
      <c r="YN55" s="126"/>
      <c r="YO55" s="126"/>
      <c r="YP55" s="126"/>
      <c r="YQ55" s="126"/>
      <c r="YR55" s="126"/>
      <c r="YS55" s="126"/>
      <c r="YT55" s="126"/>
      <c r="YU55" s="126"/>
      <c r="YV55" s="126"/>
      <c r="YW55" s="126"/>
      <c r="YX55" s="126"/>
      <c r="YY55" s="126"/>
      <c r="YZ55" s="126"/>
      <c r="ZA55" s="126"/>
      <c r="ZB55" s="126"/>
      <c r="ZC55" s="126"/>
      <c r="ZD55" s="126"/>
      <c r="ZE55" s="126"/>
      <c r="ZF55" s="126"/>
      <c r="ZG55" s="126"/>
      <c r="ZH55" s="126"/>
      <c r="ZI55" s="126"/>
      <c r="ZJ55" s="126"/>
      <c r="ZK55" s="126"/>
      <c r="ZL55" s="126"/>
      <c r="ZM55" s="126"/>
      <c r="ZN55" s="126"/>
      <c r="ZO55" s="126"/>
      <c r="ZP55" s="126"/>
      <c r="ZQ55" s="126"/>
      <c r="ZR55" s="126"/>
      <c r="ZS55" s="126"/>
      <c r="ZT55" s="126"/>
      <c r="ZU55" s="126"/>
      <c r="ZV55" s="126"/>
      <c r="ZW55" s="126"/>
      <c r="ZX55" s="126"/>
      <c r="ZY55" s="126"/>
      <c r="ZZ55" s="126"/>
    </row>
    <row r="56" spans="1:702" hidden="1" outlineLevel="1">
      <c r="A56" s="8">
        <v>41913</v>
      </c>
      <c r="B56" s="126">
        <v>4942.1785249799996</v>
      </c>
      <c r="C56" s="126">
        <v>258.35654869000001</v>
      </c>
      <c r="D56" s="126">
        <v>67.272345700000002</v>
      </c>
      <c r="E56" s="126">
        <v>1791.6221465799999</v>
      </c>
      <c r="F56" s="126">
        <v>61.495176280000003</v>
      </c>
      <c r="G56" s="126">
        <v>11.80580129</v>
      </c>
      <c r="H56" s="126">
        <v>176.17066156999999</v>
      </c>
      <c r="I56" s="126">
        <v>2277.1404441599998</v>
      </c>
      <c r="J56" s="126">
        <v>93.738620549999993</v>
      </c>
      <c r="K56" s="126">
        <v>0.64441972999999997</v>
      </c>
      <c r="L56" s="126">
        <v>3.50231118</v>
      </c>
      <c r="M56" s="163" t="s">
        <v>188</v>
      </c>
      <c r="N56" s="126">
        <v>84.773359020000001</v>
      </c>
      <c r="O56" s="126">
        <v>77.862154829999994</v>
      </c>
      <c r="P56" s="126">
        <v>27.330357960000001</v>
      </c>
      <c r="Q56" s="126">
        <v>1.5110600000000001E-3</v>
      </c>
      <c r="R56" s="126">
        <v>4.8014498100000003</v>
      </c>
      <c r="S56" s="126">
        <v>4.1724919999999999E-2</v>
      </c>
      <c r="T56" s="126">
        <v>5.6194916499999996</v>
      </c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  <c r="EH56" s="126"/>
      <c r="EI56" s="126"/>
      <c r="EJ56" s="126"/>
      <c r="EK56" s="126"/>
      <c r="EL56" s="126"/>
      <c r="EM56" s="126"/>
      <c r="EN56" s="126"/>
      <c r="EO56" s="126"/>
      <c r="EP56" s="126"/>
      <c r="EQ56" s="126"/>
      <c r="ER56" s="126"/>
      <c r="ES56" s="126"/>
      <c r="ET56" s="126"/>
      <c r="EU56" s="126"/>
      <c r="EV56" s="126"/>
      <c r="EW56" s="126"/>
      <c r="EX56" s="126"/>
      <c r="EY56" s="126"/>
      <c r="EZ56" s="126"/>
      <c r="FA56" s="126"/>
      <c r="FB56" s="126"/>
      <c r="FC56" s="126"/>
      <c r="FD56" s="126"/>
      <c r="FE56" s="126"/>
      <c r="FF56" s="126"/>
      <c r="FG56" s="126"/>
      <c r="FH56" s="126"/>
      <c r="FI56" s="126"/>
      <c r="FJ56" s="126"/>
      <c r="FK56" s="126"/>
      <c r="FL56" s="126"/>
      <c r="FM56" s="126"/>
      <c r="FN56" s="126"/>
      <c r="FO56" s="126"/>
      <c r="FP56" s="126"/>
      <c r="FQ56" s="126"/>
      <c r="FR56" s="126"/>
      <c r="FS56" s="126"/>
      <c r="FT56" s="126"/>
      <c r="FU56" s="126"/>
      <c r="FV56" s="126"/>
      <c r="FW56" s="126"/>
      <c r="FX56" s="126"/>
      <c r="FY56" s="126"/>
      <c r="FZ56" s="126"/>
      <c r="GA56" s="126"/>
      <c r="GB56" s="126"/>
      <c r="GC56" s="126"/>
      <c r="GD56" s="126"/>
      <c r="GE56" s="126"/>
      <c r="GF56" s="126"/>
      <c r="GG56" s="126"/>
      <c r="GH56" s="126"/>
      <c r="GI56" s="126"/>
      <c r="GJ56" s="126"/>
      <c r="GK56" s="126"/>
      <c r="GL56" s="126"/>
      <c r="GM56" s="126"/>
      <c r="GN56" s="126"/>
      <c r="GO56" s="126"/>
      <c r="GP56" s="126"/>
      <c r="GQ56" s="126"/>
      <c r="GR56" s="126"/>
      <c r="GS56" s="126"/>
      <c r="GT56" s="126"/>
      <c r="GU56" s="126"/>
      <c r="GV56" s="126"/>
      <c r="GW56" s="126"/>
      <c r="GX56" s="126"/>
      <c r="GY56" s="126"/>
      <c r="GZ56" s="126"/>
      <c r="HA56" s="126"/>
      <c r="HB56" s="126"/>
      <c r="HC56" s="126"/>
      <c r="HD56" s="126"/>
      <c r="HE56" s="126"/>
      <c r="HF56" s="126"/>
      <c r="HG56" s="126"/>
      <c r="HH56" s="126"/>
      <c r="HI56" s="126"/>
      <c r="HJ56" s="126"/>
      <c r="HK56" s="126"/>
      <c r="HL56" s="126"/>
      <c r="HM56" s="126"/>
      <c r="HN56" s="126"/>
      <c r="HO56" s="126"/>
      <c r="HP56" s="126"/>
      <c r="HQ56" s="126"/>
      <c r="HR56" s="126"/>
      <c r="HS56" s="126"/>
      <c r="HT56" s="126"/>
      <c r="HU56" s="126"/>
      <c r="HV56" s="126"/>
      <c r="HW56" s="126"/>
      <c r="HX56" s="126"/>
      <c r="HY56" s="126"/>
      <c r="HZ56" s="126"/>
      <c r="IA56" s="126"/>
      <c r="IB56" s="126"/>
      <c r="IC56" s="126"/>
      <c r="ID56" s="126"/>
      <c r="IE56" s="126"/>
      <c r="IF56" s="126"/>
      <c r="IG56" s="126"/>
      <c r="IH56" s="126"/>
      <c r="II56" s="126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  <c r="NG56" s="126"/>
      <c r="NH56" s="126"/>
      <c r="NI56" s="126"/>
      <c r="NJ56" s="126"/>
      <c r="NK56" s="126"/>
      <c r="NL56" s="126"/>
      <c r="NM56" s="126"/>
      <c r="NN56" s="126"/>
      <c r="NO56" s="126"/>
      <c r="NP56" s="126"/>
      <c r="NQ56" s="126"/>
      <c r="NR56" s="126"/>
      <c r="NS56" s="126"/>
      <c r="NT56" s="126"/>
      <c r="NU56" s="126"/>
      <c r="NV56" s="126"/>
      <c r="NW56" s="126"/>
      <c r="NX56" s="126"/>
      <c r="NY56" s="126"/>
      <c r="NZ56" s="126"/>
      <c r="OA56" s="126"/>
      <c r="OB56" s="126"/>
      <c r="OC56" s="126"/>
      <c r="OD56" s="126"/>
      <c r="OE56" s="126"/>
      <c r="OF56" s="126"/>
      <c r="OG56" s="126"/>
      <c r="OH56" s="126"/>
      <c r="OI56" s="126"/>
      <c r="OJ56" s="126"/>
      <c r="OK56" s="126"/>
      <c r="OL56" s="126"/>
      <c r="OM56" s="126"/>
      <c r="ON56" s="126"/>
      <c r="OO56" s="126"/>
      <c r="OP56" s="126"/>
      <c r="OQ56" s="126"/>
      <c r="OR56" s="126"/>
      <c r="OS56" s="126"/>
      <c r="OT56" s="126"/>
      <c r="OU56" s="126"/>
      <c r="OV56" s="126"/>
      <c r="OW56" s="126"/>
      <c r="OX56" s="126"/>
      <c r="OY56" s="126"/>
      <c r="OZ56" s="126"/>
      <c r="PA56" s="126"/>
      <c r="PB56" s="126"/>
      <c r="PC56" s="126"/>
      <c r="PD56" s="126"/>
      <c r="PE56" s="126"/>
      <c r="PF56" s="126"/>
      <c r="PG56" s="126"/>
      <c r="PH56" s="126"/>
      <c r="PI56" s="126"/>
      <c r="PJ56" s="126"/>
      <c r="PK56" s="126"/>
      <c r="PL56" s="126"/>
      <c r="PM56" s="126"/>
      <c r="PN56" s="126"/>
      <c r="PO56" s="126"/>
      <c r="PP56" s="126"/>
      <c r="PQ56" s="126"/>
      <c r="PR56" s="126"/>
      <c r="PS56" s="126"/>
      <c r="PT56" s="126"/>
      <c r="PU56" s="126"/>
      <c r="PV56" s="126"/>
      <c r="PW56" s="126"/>
      <c r="PX56" s="126"/>
      <c r="PY56" s="126"/>
      <c r="PZ56" s="126"/>
      <c r="QA56" s="126"/>
      <c r="QB56" s="126"/>
      <c r="QC56" s="126"/>
      <c r="QD56" s="126"/>
      <c r="QE56" s="126"/>
      <c r="QF56" s="126"/>
      <c r="QG56" s="126"/>
      <c r="QH56" s="126"/>
      <c r="QI56" s="126"/>
      <c r="QJ56" s="126"/>
      <c r="QK56" s="126"/>
      <c r="QL56" s="126"/>
      <c r="QM56" s="126"/>
      <c r="QN56" s="126"/>
      <c r="QO56" s="126"/>
      <c r="QP56" s="126"/>
      <c r="QQ56" s="126"/>
      <c r="QR56" s="126"/>
      <c r="QS56" s="126"/>
      <c r="QT56" s="126"/>
      <c r="QU56" s="126"/>
      <c r="QV56" s="126"/>
      <c r="QW56" s="126"/>
      <c r="QX56" s="126"/>
      <c r="QY56" s="126"/>
      <c r="QZ56" s="126"/>
      <c r="RA56" s="126"/>
      <c r="RB56" s="126"/>
      <c r="RC56" s="126"/>
      <c r="RD56" s="126"/>
      <c r="RE56" s="126"/>
      <c r="RF56" s="126"/>
      <c r="RG56" s="126"/>
      <c r="RH56" s="126"/>
      <c r="RI56" s="126"/>
      <c r="RJ56" s="126"/>
      <c r="RK56" s="126"/>
      <c r="RL56" s="126"/>
      <c r="RM56" s="126"/>
      <c r="RN56" s="126"/>
      <c r="RO56" s="126"/>
      <c r="RP56" s="126"/>
      <c r="RQ56" s="126"/>
      <c r="RR56" s="126"/>
      <c r="RS56" s="126"/>
      <c r="RT56" s="126"/>
      <c r="RU56" s="126"/>
      <c r="RV56" s="126"/>
      <c r="RW56" s="126"/>
      <c r="RX56" s="126"/>
      <c r="RY56" s="126"/>
      <c r="RZ56" s="126"/>
      <c r="SA56" s="126"/>
      <c r="SB56" s="126"/>
      <c r="SC56" s="126"/>
      <c r="SD56" s="126"/>
      <c r="SE56" s="126"/>
      <c r="SF56" s="126"/>
      <c r="SG56" s="126"/>
      <c r="SH56" s="126"/>
      <c r="SI56" s="126"/>
      <c r="SJ56" s="126"/>
      <c r="SK56" s="126"/>
      <c r="SL56" s="126"/>
      <c r="SM56" s="126"/>
      <c r="SN56" s="126"/>
      <c r="SO56" s="126"/>
      <c r="SP56" s="126"/>
      <c r="SQ56" s="126"/>
      <c r="SR56" s="126"/>
      <c r="SS56" s="126"/>
      <c r="ST56" s="126"/>
      <c r="SU56" s="126"/>
      <c r="SV56" s="126"/>
      <c r="SW56" s="126"/>
      <c r="SX56" s="126"/>
      <c r="SY56" s="126"/>
      <c r="SZ56" s="126"/>
      <c r="TA56" s="126"/>
      <c r="TB56" s="126"/>
      <c r="TC56" s="126"/>
      <c r="TD56" s="126"/>
      <c r="TE56" s="126"/>
      <c r="TF56" s="126"/>
      <c r="TG56" s="126"/>
      <c r="TH56" s="126"/>
      <c r="TI56" s="126"/>
      <c r="TJ56" s="126"/>
      <c r="TK56" s="126"/>
      <c r="TL56" s="126"/>
      <c r="TM56" s="126"/>
      <c r="TN56" s="126"/>
      <c r="TO56" s="126"/>
      <c r="TP56" s="126"/>
      <c r="TQ56" s="126"/>
      <c r="TR56" s="126"/>
      <c r="TS56" s="126"/>
      <c r="TT56" s="126"/>
      <c r="TU56" s="126"/>
      <c r="TV56" s="126"/>
      <c r="TW56" s="126"/>
      <c r="TX56" s="126"/>
      <c r="TY56" s="126"/>
      <c r="TZ56" s="126"/>
      <c r="UA56" s="126"/>
      <c r="UB56" s="126"/>
      <c r="UC56" s="126"/>
      <c r="UD56" s="126"/>
      <c r="UE56" s="126"/>
      <c r="UF56" s="126"/>
      <c r="UG56" s="126"/>
      <c r="UH56" s="126"/>
      <c r="UI56" s="126"/>
      <c r="UJ56" s="126"/>
      <c r="UK56" s="126"/>
      <c r="UL56" s="126"/>
      <c r="UM56" s="126"/>
      <c r="UN56" s="126"/>
      <c r="UO56" s="126"/>
      <c r="UP56" s="126"/>
      <c r="UQ56" s="126"/>
      <c r="UR56" s="126"/>
      <c r="US56" s="126"/>
      <c r="UT56" s="126"/>
      <c r="UU56" s="126"/>
      <c r="UV56" s="126"/>
      <c r="UW56" s="126"/>
      <c r="UX56" s="126"/>
      <c r="UY56" s="126"/>
      <c r="UZ56" s="126"/>
      <c r="VA56" s="126"/>
      <c r="VB56" s="126"/>
      <c r="VC56" s="126"/>
      <c r="VD56" s="126"/>
      <c r="VE56" s="126"/>
      <c r="VF56" s="126"/>
      <c r="VG56" s="126"/>
      <c r="VH56" s="126"/>
      <c r="VI56" s="126"/>
      <c r="VJ56" s="126"/>
      <c r="VK56" s="126"/>
      <c r="VL56" s="126"/>
      <c r="VM56" s="126"/>
      <c r="VN56" s="126"/>
      <c r="VO56" s="126"/>
      <c r="VP56" s="126"/>
      <c r="VQ56" s="126"/>
      <c r="VR56" s="126"/>
      <c r="VS56" s="126"/>
      <c r="VT56" s="126"/>
      <c r="VU56" s="126"/>
      <c r="VV56" s="126"/>
      <c r="VW56" s="126"/>
      <c r="VX56" s="126"/>
      <c r="VY56" s="126"/>
      <c r="VZ56" s="126"/>
      <c r="WA56" s="126"/>
      <c r="WB56" s="126"/>
      <c r="WC56" s="126"/>
      <c r="WD56" s="126"/>
      <c r="WE56" s="126"/>
      <c r="WF56" s="126"/>
      <c r="WG56" s="126"/>
      <c r="WH56" s="126"/>
      <c r="WI56" s="126"/>
      <c r="WJ56" s="126"/>
      <c r="WK56" s="126"/>
      <c r="WL56" s="126"/>
      <c r="WM56" s="126"/>
      <c r="WN56" s="126"/>
      <c r="WO56" s="126"/>
      <c r="WP56" s="126"/>
      <c r="WQ56" s="126"/>
      <c r="WR56" s="126"/>
      <c r="WS56" s="126"/>
      <c r="WT56" s="126"/>
      <c r="WU56" s="126"/>
      <c r="WV56" s="126"/>
      <c r="WW56" s="126"/>
      <c r="WX56" s="126"/>
      <c r="WY56" s="126"/>
      <c r="WZ56" s="126"/>
      <c r="XA56" s="126"/>
      <c r="XB56" s="126"/>
      <c r="XC56" s="126"/>
      <c r="XD56" s="126"/>
      <c r="XE56" s="126"/>
      <c r="XF56" s="126"/>
      <c r="XG56" s="126"/>
      <c r="XH56" s="126"/>
      <c r="XI56" s="126"/>
      <c r="XJ56" s="126"/>
      <c r="XK56" s="126"/>
      <c r="XL56" s="126"/>
      <c r="XM56" s="126"/>
      <c r="XN56" s="126"/>
      <c r="XO56" s="126"/>
      <c r="XP56" s="126"/>
      <c r="XQ56" s="126"/>
      <c r="XR56" s="126"/>
      <c r="XS56" s="126"/>
      <c r="XT56" s="126"/>
      <c r="XU56" s="126"/>
      <c r="XV56" s="126"/>
      <c r="XW56" s="126"/>
      <c r="XX56" s="126"/>
      <c r="XY56" s="126"/>
      <c r="XZ56" s="126"/>
      <c r="YA56" s="126"/>
      <c r="YB56" s="126"/>
      <c r="YC56" s="126"/>
      <c r="YD56" s="126"/>
      <c r="YE56" s="126"/>
      <c r="YF56" s="126"/>
      <c r="YG56" s="126"/>
      <c r="YH56" s="126"/>
      <c r="YI56" s="126"/>
      <c r="YJ56" s="126"/>
      <c r="YK56" s="126"/>
      <c r="YL56" s="126"/>
      <c r="YM56" s="126"/>
      <c r="YN56" s="126"/>
      <c r="YO56" s="126"/>
      <c r="YP56" s="126"/>
      <c r="YQ56" s="126"/>
      <c r="YR56" s="126"/>
      <c r="YS56" s="126"/>
      <c r="YT56" s="126"/>
      <c r="YU56" s="126"/>
      <c r="YV56" s="126"/>
      <c r="YW56" s="126"/>
      <c r="YX56" s="126"/>
      <c r="YY56" s="126"/>
      <c r="YZ56" s="126"/>
      <c r="ZA56" s="126"/>
      <c r="ZB56" s="126"/>
      <c r="ZC56" s="126"/>
      <c r="ZD56" s="126"/>
      <c r="ZE56" s="126"/>
      <c r="ZF56" s="126"/>
      <c r="ZG56" s="126"/>
      <c r="ZH56" s="126"/>
      <c r="ZI56" s="126"/>
      <c r="ZJ56" s="126"/>
      <c r="ZK56" s="126"/>
      <c r="ZL56" s="126"/>
      <c r="ZM56" s="126"/>
      <c r="ZN56" s="126"/>
      <c r="ZO56" s="126"/>
      <c r="ZP56" s="126"/>
      <c r="ZQ56" s="126"/>
      <c r="ZR56" s="126"/>
      <c r="ZS56" s="126"/>
      <c r="ZT56" s="126"/>
      <c r="ZU56" s="126"/>
      <c r="ZV56" s="126"/>
      <c r="ZW56" s="126"/>
      <c r="ZX56" s="126"/>
      <c r="ZY56" s="126"/>
      <c r="ZZ56" s="126"/>
    </row>
    <row r="57" spans="1:702" hidden="1" outlineLevel="1">
      <c r="A57" s="8">
        <v>41944</v>
      </c>
      <c r="B57" s="126">
        <v>4997.6161068199999</v>
      </c>
      <c r="C57" s="126">
        <v>245.10117503000001</v>
      </c>
      <c r="D57" s="126">
        <v>71.986666049999997</v>
      </c>
      <c r="E57" s="126">
        <v>1770.1380581400001</v>
      </c>
      <c r="F57" s="126">
        <v>60.892606000000001</v>
      </c>
      <c r="G57" s="126">
        <v>11.74252744</v>
      </c>
      <c r="H57" s="126">
        <v>183.40746178000001</v>
      </c>
      <c r="I57" s="126">
        <v>2342.8918791599999</v>
      </c>
      <c r="J57" s="126">
        <v>100.30574287</v>
      </c>
      <c r="K57" s="126">
        <v>0.65863819000000001</v>
      </c>
      <c r="L57" s="126">
        <v>3.59899361</v>
      </c>
      <c r="M57" s="163" t="s">
        <v>188</v>
      </c>
      <c r="N57" s="126">
        <v>89.052124710000001</v>
      </c>
      <c r="O57" s="126">
        <v>79.528954100000007</v>
      </c>
      <c r="P57" s="126">
        <v>27.43101862</v>
      </c>
      <c r="Q57" s="126">
        <v>1.55959E-3</v>
      </c>
      <c r="R57" s="126">
        <v>4.8493056499999998</v>
      </c>
      <c r="S57" s="126">
        <v>4.3187830000000003E-2</v>
      </c>
      <c r="T57" s="126">
        <v>5.9862080500000001</v>
      </c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6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/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  <c r="GB57" s="126"/>
      <c r="GC57" s="126"/>
      <c r="GD57" s="126"/>
      <c r="GE57" s="126"/>
      <c r="GF57" s="126"/>
      <c r="GG57" s="126"/>
      <c r="GH57" s="126"/>
      <c r="GI57" s="126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6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6"/>
      <c r="HV57" s="126"/>
      <c r="HW57" s="126"/>
      <c r="HX57" s="126"/>
      <c r="HY57" s="126"/>
      <c r="HZ57" s="126"/>
      <c r="IA57" s="126"/>
      <c r="IB57" s="126"/>
      <c r="IC57" s="126"/>
      <c r="ID57" s="126"/>
      <c r="IE57" s="126"/>
      <c r="IF57" s="126"/>
      <c r="IG57" s="126"/>
      <c r="IH57" s="126"/>
      <c r="II57" s="126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  <c r="NG57" s="126"/>
      <c r="NH57" s="126"/>
      <c r="NI57" s="126"/>
      <c r="NJ57" s="126"/>
      <c r="NK57" s="126"/>
      <c r="NL57" s="126"/>
      <c r="NM57" s="126"/>
      <c r="NN57" s="126"/>
      <c r="NO57" s="126"/>
      <c r="NP57" s="126"/>
      <c r="NQ57" s="126"/>
      <c r="NR57" s="126"/>
      <c r="NS57" s="126"/>
      <c r="NT57" s="126"/>
      <c r="NU57" s="126"/>
      <c r="NV57" s="126"/>
      <c r="NW57" s="126"/>
      <c r="NX57" s="126"/>
      <c r="NY57" s="126"/>
      <c r="NZ57" s="126"/>
      <c r="OA57" s="126"/>
      <c r="OB57" s="126"/>
      <c r="OC57" s="126"/>
      <c r="OD57" s="126"/>
      <c r="OE57" s="126"/>
      <c r="OF57" s="126"/>
      <c r="OG57" s="126"/>
      <c r="OH57" s="126"/>
      <c r="OI57" s="126"/>
      <c r="OJ57" s="126"/>
      <c r="OK57" s="126"/>
      <c r="OL57" s="126"/>
      <c r="OM57" s="126"/>
      <c r="ON57" s="126"/>
      <c r="OO57" s="126"/>
      <c r="OP57" s="126"/>
      <c r="OQ57" s="126"/>
      <c r="OR57" s="126"/>
      <c r="OS57" s="126"/>
      <c r="OT57" s="126"/>
      <c r="OU57" s="126"/>
      <c r="OV57" s="126"/>
      <c r="OW57" s="126"/>
      <c r="OX57" s="126"/>
      <c r="OY57" s="126"/>
      <c r="OZ57" s="126"/>
      <c r="PA57" s="126"/>
      <c r="PB57" s="126"/>
      <c r="PC57" s="126"/>
      <c r="PD57" s="126"/>
      <c r="PE57" s="126"/>
      <c r="PF57" s="126"/>
      <c r="PG57" s="126"/>
      <c r="PH57" s="126"/>
      <c r="PI57" s="126"/>
      <c r="PJ57" s="126"/>
      <c r="PK57" s="126"/>
      <c r="PL57" s="126"/>
      <c r="PM57" s="126"/>
      <c r="PN57" s="126"/>
      <c r="PO57" s="126"/>
      <c r="PP57" s="126"/>
      <c r="PQ57" s="126"/>
      <c r="PR57" s="126"/>
      <c r="PS57" s="126"/>
      <c r="PT57" s="126"/>
      <c r="PU57" s="126"/>
      <c r="PV57" s="126"/>
      <c r="PW57" s="126"/>
      <c r="PX57" s="126"/>
      <c r="PY57" s="126"/>
      <c r="PZ57" s="126"/>
      <c r="QA57" s="126"/>
      <c r="QB57" s="126"/>
      <c r="QC57" s="126"/>
      <c r="QD57" s="126"/>
      <c r="QE57" s="126"/>
      <c r="QF57" s="126"/>
      <c r="QG57" s="126"/>
      <c r="QH57" s="126"/>
      <c r="QI57" s="126"/>
      <c r="QJ57" s="126"/>
      <c r="QK57" s="126"/>
      <c r="QL57" s="126"/>
      <c r="QM57" s="126"/>
      <c r="QN57" s="126"/>
      <c r="QO57" s="126"/>
      <c r="QP57" s="126"/>
      <c r="QQ57" s="126"/>
      <c r="QR57" s="126"/>
      <c r="QS57" s="126"/>
      <c r="QT57" s="126"/>
      <c r="QU57" s="126"/>
      <c r="QV57" s="126"/>
      <c r="QW57" s="126"/>
      <c r="QX57" s="126"/>
      <c r="QY57" s="126"/>
      <c r="QZ57" s="126"/>
      <c r="RA57" s="126"/>
      <c r="RB57" s="126"/>
      <c r="RC57" s="126"/>
      <c r="RD57" s="126"/>
      <c r="RE57" s="126"/>
      <c r="RF57" s="126"/>
      <c r="RG57" s="126"/>
      <c r="RH57" s="126"/>
      <c r="RI57" s="126"/>
      <c r="RJ57" s="126"/>
      <c r="RK57" s="126"/>
      <c r="RL57" s="126"/>
      <c r="RM57" s="126"/>
      <c r="RN57" s="126"/>
      <c r="RO57" s="126"/>
      <c r="RP57" s="126"/>
      <c r="RQ57" s="126"/>
      <c r="RR57" s="126"/>
      <c r="RS57" s="126"/>
      <c r="RT57" s="126"/>
      <c r="RU57" s="126"/>
      <c r="RV57" s="126"/>
      <c r="RW57" s="126"/>
      <c r="RX57" s="126"/>
      <c r="RY57" s="126"/>
      <c r="RZ57" s="126"/>
      <c r="SA57" s="126"/>
      <c r="SB57" s="126"/>
      <c r="SC57" s="126"/>
      <c r="SD57" s="126"/>
      <c r="SE57" s="126"/>
      <c r="SF57" s="126"/>
      <c r="SG57" s="126"/>
      <c r="SH57" s="126"/>
      <c r="SI57" s="126"/>
      <c r="SJ57" s="126"/>
      <c r="SK57" s="126"/>
      <c r="SL57" s="126"/>
      <c r="SM57" s="126"/>
      <c r="SN57" s="126"/>
      <c r="SO57" s="126"/>
      <c r="SP57" s="126"/>
      <c r="SQ57" s="126"/>
      <c r="SR57" s="126"/>
      <c r="SS57" s="126"/>
      <c r="ST57" s="126"/>
      <c r="SU57" s="126"/>
      <c r="SV57" s="126"/>
      <c r="SW57" s="126"/>
      <c r="SX57" s="126"/>
      <c r="SY57" s="126"/>
      <c r="SZ57" s="126"/>
      <c r="TA57" s="126"/>
      <c r="TB57" s="126"/>
      <c r="TC57" s="126"/>
      <c r="TD57" s="126"/>
      <c r="TE57" s="126"/>
      <c r="TF57" s="126"/>
      <c r="TG57" s="126"/>
      <c r="TH57" s="126"/>
      <c r="TI57" s="126"/>
      <c r="TJ57" s="126"/>
      <c r="TK57" s="126"/>
      <c r="TL57" s="126"/>
      <c r="TM57" s="126"/>
      <c r="TN57" s="126"/>
      <c r="TO57" s="126"/>
      <c r="TP57" s="126"/>
      <c r="TQ57" s="126"/>
      <c r="TR57" s="126"/>
      <c r="TS57" s="126"/>
      <c r="TT57" s="126"/>
      <c r="TU57" s="126"/>
      <c r="TV57" s="126"/>
      <c r="TW57" s="126"/>
      <c r="TX57" s="126"/>
      <c r="TY57" s="126"/>
      <c r="TZ57" s="126"/>
      <c r="UA57" s="126"/>
      <c r="UB57" s="126"/>
      <c r="UC57" s="126"/>
      <c r="UD57" s="126"/>
      <c r="UE57" s="126"/>
      <c r="UF57" s="126"/>
      <c r="UG57" s="126"/>
      <c r="UH57" s="126"/>
      <c r="UI57" s="126"/>
      <c r="UJ57" s="126"/>
      <c r="UK57" s="126"/>
      <c r="UL57" s="126"/>
      <c r="UM57" s="126"/>
      <c r="UN57" s="126"/>
      <c r="UO57" s="126"/>
      <c r="UP57" s="126"/>
      <c r="UQ57" s="126"/>
      <c r="UR57" s="126"/>
      <c r="US57" s="126"/>
      <c r="UT57" s="126"/>
      <c r="UU57" s="126"/>
      <c r="UV57" s="126"/>
      <c r="UW57" s="126"/>
      <c r="UX57" s="126"/>
      <c r="UY57" s="126"/>
      <c r="UZ57" s="126"/>
      <c r="VA57" s="126"/>
      <c r="VB57" s="126"/>
      <c r="VC57" s="126"/>
      <c r="VD57" s="126"/>
      <c r="VE57" s="126"/>
      <c r="VF57" s="126"/>
      <c r="VG57" s="126"/>
      <c r="VH57" s="126"/>
      <c r="VI57" s="126"/>
      <c r="VJ57" s="126"/>
      <c r="VK57" s="126"/>
      <c r="VL57" s="126"/>
      <c r="VM57" s="126"/>
      <c r="VN57" s="126"/>
      <c r="VO57" s="126"/>
      <c r="VP57" s="126"/>
      <c r="VQ57" s="126"/>
      <c r="VR57" s="126"/>
      <c r="VS57" s="126"/>
      <c r="VT57" s="126"/>
      <c r="VU57" s="126"/>
      <c r="VV57" s="126"/>
      <c r="VW57" s="126"/>
      <c r="VX57" s="126"/>
      <c r="VY57" s="126"/>
      <c r="VZ57" s="126"/>
      <c r="WA57" s="126"/>
      <c r="WB57" s="126"/>
      <c r="WC57" s="126"/>
      <c r="WD57" s="126"/>
      <c r="WE57" s="126"/>
      <c r="WF57" s="126"/>
      <c r="WG57" s="126"/>
      <c r="WH57" s="126"/>
      <c r="WI57" s="126"/>
      <c r="WJ57" s="126"/>
      <c r="WK57" s="126"/>
      <c r="WL57" s="126"/>
      <c r="WM57" s="126"/>
      <c r="WN57" s="126"/>
      <c r="WO57" s="126"/>
      <c r="WP57" s="126"/>
      <c r="WQ57" s="126"/>
      <c r="WR57" s="126"/>
      <c r="WS57" s="126"/>
      <c r="WT57" s="126"/>
      <c r="WU57" s="126"/>
      <c r="WV57" s="126"/>
      <c r="WW57" s="126"/>
      <c r="WX57" s="126"/>
      <c r="WY57" s="126"/>
      <c r="WZ57" s="126"/>
      <c r="XA57" s="126"/>
      <c r="XB57" s="126"/>
      <c r="XC57" s="126"/>
      <c r="XD57" s="126"/>
      <c r="XE57" s="126"/>
      <c r="XF57" s="126"/>
      <c r="XG57" s="126"/>
      <c r="XH57" s="126"/>
      <c r="XI57" s="126"/>
      <c r="XJ57" s="126"/>
      <c r="XK57" s="126"/>
      <c r="XL57" s="126"/>
      <c r="XM57" s="126"/>
      <c r="XN57" s="126"/>
      <c r="XO57" s="126"/>
      <c r="XP57" s="126"/>
      <c r="XQ57" s="126"/>
      <c r="XR57" s="126"/>
      <c r="XS57" s="126"/>
      <c r="XT57" s="126"/>
      <c r="XU57" s="126"/>
      <c r="XV57" s="126"/>
      <c r="XW57" s="126"/>
      <c r="XX57" s="126"/>
      <c r="XY57" s="126"/>
      <c r="XZ57" s="126"/>
      <c r="YA57" s="126"/>
      <c r="YB57" s="126"/>
      <c r="YC57" s="126"/>
      <c r="YD57" s="126"/>
      <c r="YE57" s="126"/>
      <c r="YF57" s="126"/>
      <c r="YG57" s="126"/>
      <c r="YH57" s="126"/>
      <c r="YI57" s="126"/>
      <c r="YJ57" s="126"/>
      <c r="YK57" s="126"/>
      <c r="YL57" s="126"/>
      <c r="YM57" s="126"/>
      <c r="YN57" s="126"/>
      <c r="YO57" s="126"/>
      <c r="YP57" s="126"/>
      <c r="YQ57" s="126"/>
      <c r="YR57" s="126"/>
      <c r="YS57" s="126"/>
      <c r="YT57" s="126"/>
      <c r="YU57" s="126"/>
      <c r="YV57" s="126"/>
      <c r="YW57" s="126"/>
      <c r="YX57" s="126"/>
      <c r="YY57" s="126"/>
      <c r="YZ57" s="126"/>
      <c r="ZA57" s="126"/>
      <c r="ZB57" s="126"/>
      <c r="ZC57" s="126"/>
      <c r="ZD57" s="126"/>
      <c r="ZE57" s="126"/>
      <c r="ZF57" s="126"/>
      <c r="ZG57" s="126"/>
      <c r="ZH57" s="126"/>
      <c r="ZI57" s="126"/>
      <c r="ZJ57" s="126"/>
      <c r="ZK57" s="126"/>
      <c r="ZL57" s="126"/>
      <c r="ZM57" s="126"/>
      <c r="ZN57" s="126"/>
      <c r="ZO57" s="126"/>
      <c r="ZP57" s="126"/>
      <c r="ZQ57" s="126"/>
      <c r="ZR57" s="126"/>
      <c r="ZS57" s="126"/>
      <c r="ZT57" s="126"/>
      <c r="ZU57" s="126"/>
      <c r="ZV57" s="126"/>
      <c r="ZW57" s="126"/>
      <c r="ZX57" s="126"/>
      <c r="ZY57" s="126"/>
      <c r="ZZ57" s="126"/>
    </row>
    <row r="58" spans="1:702" hidden="1" outlineLevel="1">
      <c r="A58" s="8">
        <v>41974</v>
      </c>
      <c r="B58" s="126">
        <v>4607.3496953399999</v>
      </c>
      <c r="C58" s="126">
        <v>187.68360472000001</v>
      </c>
      <c r="D58" s="126">
        <v>65.306103780000001</v>
      </c>
      <c r="E58" s="126">
        <v>1441.17852367</v>
      </c>
      <c r="F58" s="126">
        <v>60.09672381</v>
      </c>
      <c r="G58" s="126">
        <v>11.79863699</v>
      </c>
      <c r="H58" s="126">
        <v>84.009339539999999</v>
      </c>
      <c r="I58" s="126">
        <v>2465.92442127</v>
      </c>
      <c r="J58" s="126">
        <v>100.89017149999999</v>
      </c>
      <c r="K58" s="126">
        <v>0.72692577999999997</v>
      </c>
      <c r="L58" s="126">
        <v>3.91129668</v>
      </c>
      <c r="M58" s="163" t="s">
        <v>188</v>
      </c>
      <c r="N58" s="126">
        <v>88.824569600000004</v>
      </c>
      <c r="O58" s="126">
        <v>59.292419029999998</v>
      </c>
      <c r="P58" s="126">
        <v>26.991298820000001</v>
      </c>
      <c r="Q58" s="126">
        <v>1.6167499999999999E-3</v>
      </c>
      <c r="R58" s="126">
        <v>4.6501322399999996</v>
      </c>
      <c r="S58" s="126">
        <v>4.4913790000000002E-2</v>
      </c>
      <c r="T58" s="126">
        <v>6.0189973700000001</v>
      </c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6"/>
      <c r="HV58" s="126"/>
      <c r="HW58" s="126"/>
      <c r="HX58" s="126"/>
      <c r="HY58" s="126"/>
      <c r="HZ58" s="126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  <c r="NG58" s="126"/>
      <c r="NH58" s="126"/>
      <c r="NI58" s="126"/>
      <c r="NJ58" s="126"/>
      <c r="NK58" s="126"/>
      <c r="NL58" s="126"/>
      <c r="NM58" s="126"/>
      <c r="NN58" s="126"/>
      <c r="NO58" s="126"/>
      <c r="NP58" s="126"/>
      <c r="NQ58" s="126"/>
      <c r="NR58" s="126"/>
      <c r="NS58" s="126"/>
      <c r="NT58" s="126"/>
      <c r="NU58" s="126"/>
      <c r="NV58" s="126"/>
      <c r="NW58" s="126"/>
      <c r="NX58" s="126"/>
      <c r="NY58" s="126"/>
      <c r="NZ58" s="126"/>
      <c r="OA58" s="126"/>
      <c r="OB58" s="126"/>
      <c r="OC58" s="126"/>
      <c r="OD58" s="126"/>
      <c r="OE58" s="126"/>
      <c r="OF58" s="126"/>
      <c r="OG58" s="126"/>
      <c r="OH58" s="126"/>
      <c r="OI58" s="126"/>
      <c r="OJ58" s="126"/>
      <c r="OK58" s="126"/>
      <c r="OL58" s="126"/>
      <c r="OM58" s="126"/>
      <c r="ON58" s="126"/>
      <c r="OO58" s="126"/>
      <c r="OP58" s="126"/>
      <c r="OQ58" s="126"/>
      <c r="OR58" s="126"/>
      <c r="OS58" s="126"/>
      <c r="OT58" s="126"/>
      <c r="OU58" s="126"/>
      <c r="OV58" s="126"/>
      <c r="OW58" s="126"/>
      <c r="OX58" s="126"/>
      <c r="OY58" s="126"/>
      <c r="OZ58" s="126"/>
      <c r="PA58" s="126"/>
      <c r="PB58" s="126"/>
      <c r="PC58" s="126"/>
      <c r="PD58" s="126"/>
      <c r="PE58" s="126"/>
      <c r="PF58" s="126"/>
      <c r="PG58" s="126"/>
      <c r="PH58" s="126"/>
      <c r="PI58" s="126"/>
      <c r="PJ58" s="126"/>
      <c r="PK58" s="126"/>
      <c r="PL58" s="126"/>
      <c r="PM58" s="126"/>
      <c r="PN58" s="126"/>
      <c r="PO58" s="126"/>
      <c r="PP58" s="126"/>
      <c r="PQ58" s="126"/>
      <c r="PR58" s="126"/>
      <c r="PS58" s="126"/>
      <c r="PT58" s="126"/>
      <c r="PU58" s="126"/>
      <c r="PV58" s="126"/>
      <c r="PW58" s="126"/>
      <c r="PX58" s="126"/>
      <c r="PY58" s="126"/>
      <c r="PZ58" s="126"/>
      <c r="QA58" s="126"/>
      <c r="QB58" s="126"/>
      <c r="QC58" s="126"/>
      <c r="QD58" s="126"/>
      <c r="QE58" s="126"/>
      <c r="QF58" s="126"/>
      <c r="QG58" s="126"/>
      <c r="QH58" s="126"/>
      <c r="QI58" s="126"/>
      <c r="QJ58" s="126"/>
      <c r="QK58" s="126"/>
      <c r="QL58" s="126"/>
      <c r="QM58" s="126"/>
      <c r="QN58" s="126"/>
      <c r="QO58" s="126"/>
      <c r="QP58" s="126"/>
      <c r="QQ58" s="126"/>
      <c r="QR58" s="126"/>
      <c r="QS58" s="126"/>
      <c r="QT58" s="126"/>
      <c r="QU58" s="126"/>
      <c r="QV58" s="126"/>
      <c r="QW58" s="126"/>
      <c r="QX58" s="126"/>
      <c r="QY58" s="126"/>
      <c r="QZ58" s="126"/>
      <c r="RA58" s="126"/>
      <c r="RB58" s="126"/>
      <c r="RC58" s="126"/>
      <c r="RD58" s="126"/>
      <c r="RE58" s="126"/>
      <c r="RF58" s="126"/>
      <c r="RG58" s="126"/>
      <c r="RH58" s="126"/>
      <c r="RI58" s="126"/>
      <c r="RJ58" s="126"/>
      <c r="RK58" s="126"/>
      <c r="RL58" s="126"/>
      <c r="RM58" s="126"/>
      <c r="RN58" s="126"/>
      <c r="RO58" s="126"/>
      <c r="RP58" s="126"/>
      <c r="RQ58" s="126"/>
      <c r="RR58" s="126"/>
      <c r="RS58" s="126"/>
      <c r="RT58" s="126"/>
      <c r="RU58" s="126"/>
      <c r="RV58" s="126"/>
      <c r="RW58" s="126"/>
      <c r="RX58" s="126"/>
      <c r="RY58" s="126"/>
      <c r="RZ58" s="126"/>
      <c r="SA58" s="126"/>
      <c r="SB58" s="126"/>
      <c r="SC58" s="126"/>
      <c r="SD58" s="126"/>
      <c r="SE58" s="126"/>
      <c r="SF58" s="126"/>
      <c r="SG58" s="126"/>
      <c r="SH58" s="126"/>
      <c r="SI58" s="126"/>
      <c r="SJ58" s="126"/>
      <c r="SK58" s="126"/>
      <c r="SL58" s="126"/>
      <c r="SM58" s="126"/>
      <c r="SN58" s="126"/>
      <c r="SO58" s="126"/>
      <c r="SP58" s="126"/>
      <c r="SQ58" s="126"/>
      <c r="SR58" s="126"/>
      <c r="SS58" s="126"/>
      <c r="ST58" s="126"/>
      <c r="SU58" s="126"/>
      <c r="SV58" s="126"/>
      <c r="SW58" s="126"/>
      <c r="SX58" s="126"/>
      <c r="SY58" s="126"/>
      <c r="SZ58" s="126"/>
      <c r="TA58" s="126"/>
      <c r="TB58" s="126"/>
      <c r="TC58" s="126"/>
      <c r="TD58" s="126"/>
      <c r="TE58" s="126"/>
      <c r="TF58" s="126"/>
      <c r="TG58" s="126"/>
      <c r="TH58" s="126"/>
      <c r="TI58" s="126"/>
      <c r="TJ58" s="126"/>
      <c r="TK58" s="126"/>
      <c r="TL58" s="126"/>
      <c r="TM58" s="126"/>
      <c r="TN58" s="126"/>
      <c r="TO58" s="126"/>
      <c r="TP58" s="126"/>
      <c r="TQ58" s="126"/>
      <c r="TR58" s="126"/>
      <c r="TS58" s="126"/>
      <c r="TT58" s="126"/>
      <c r="TU58" s="126"/>
      <c r="TV58" s="126"/>
      <c r="TW58" s="126"/>
      <c r="TX58" s="126"/>
      <c r="TY58" s="126"/>
      <c r="TZ58" s="126"/>
      <c r="UA58" s="126"/>
      <c r="UB58" s="126"/>
      <c r="UC58" s="126"/>
      <c r="UD58" s="126"/>
      <c r="UE58" s="126"/>
      <c r="UF58" s="126"/>
      <c r="UG58" s="126"/>
      <c r="UH58" s="126"/>
      <c r="UI58" s="126"/>
      <c r="UJ58" s="126"/>
      <c r="UK58" s="126"/>
      <c r="UL58" s="126"/>
      <c r="UM58" s="126"/>
      <c r="UN58" s="126"/>
      <c r="UO58" s="126"/>
      <c r="UP58" s="126"/>
      <c r="UQ58" s="126"/>
      <c r="UR58" s="126"/>
      <c r="US58" s="126"/>
      <c r="UT58" s="126"/>
      <c r="UU58" s="126"/>
      <c r="UV58" s="126"/>
      <c r="UW58" s="126"/>
      <c r="UX58" s="126"/>
      <c r="UY58" s="126"/>
      <c r="UZ58" s="126"/>
      <c r="VA58" s="126"/>
      <c r="VB58" s="126"/>
      <c r="VC58" s="126"/>
      <c r="VD58" s="126"/>
      <c r="VE58" s="126"/>
      <c r="VF58" s="126"/>
      <c r="VG58" s="126"/>
      <c r="VH58" s="126"/>
      <c r="VI58" s="126"/>
      <c r="VJ58" s="126"/>
      <c r="VK58" s="126"/>
      <c r="VL58" s="126"/>
      <c r="VM58" s="126"/>
      <c r="VN58" s="126"/>
      <c r="VO58" s="126"/>
      <c r="VP58" s="126"/>
      <c r="VQ58" s="126"/>
      <c r="VR58" s="126"/>
      <c r="VS58" s="126"/>
      <c r="VT58" s="126"/>
      <c r="VU58" s="126"/>
      <c r="VV58" s="126"/>
      <c r="VW58" s="126"/>
      <c r="VX58" s="126"/>
      <c r="VY58" s="126"/>
      <c r="VZ58" s="126"/>
      <c r="WA58" s="126"/>
      <c r="WB58" s="126"/>
      <c r="WC58" s="126"/>
      <c r="WD58" s="126"/>
      <c r="WE58" s="126"/>
      <c r="WF58" s="126"/>
      <c r="WG58" s="126"/>
      <c r="WH58" s="126"/>
      <c r="WI58" s="126"/>
      <c r="WJ58" s="126"/>
      <c r="WK58" s="126"/>
      <c r="WL58" s="126"/>
      <c r="WM58" s="126"/>
      <c r="WN58" s="126"/>
      <c r="WO58" s="126"/>
      <c r="WP58" s="126"/>
      <c r="WQ58" s="126"/>
      <c r="WR58" s="126"/>
      <c r="WS58" s="126"/>
      <c r="WT58" s="126"/>
      <c r="WU58" s="126"/>
      <c r="WV58" s="126"/>
      <c r="WW58" s="126"/>
      <c r="WX58" s="126"/>
      <c r="WY58" s="126"/>
      <c r="WZ58" s="126"/>
      <c r="XA58" s="126"/>
      <c r="XB58" s="126"/>
      <c r="XC58" s="126"/>
      <c r="XD58" s="126"/>
      <c r="XE58" s="126"/>
      <c r="XF58" s="126"/>
      <c r="XG58" s="126"/>
      <c r="XH58" s="126"/>
      <c r="XI58" s="126"/>
      <c r="XJ58" s="126"/>
      <c r="XK58" s="126"/>
      <c r="XL58" s="126"/>
      <c r="XM58" s="126"/>
      <c r="XN58" s="126"/>
      <c r="XO58" s="126"/>
      <c r="XP58" s="126"/>
      <c r="XQ58" s="126"/>
      <c r="XR58" s="126"/>
      <c r="XS58" s="126"/>
      <c r="XT58" s="126"/>
      <c r="XU58" s="126"/>
      <c r="XV58" s="126"/>
      <c r="XW58" s="126"/>
      <c r="XX58" s="126"/>
      <c r="XY58" s="126"/>
      <c r="XZ58" s="126"/>
      <c r="YA58" s="126"/>
      <c r="YB58" s="126"/>
      <c r="YC58" s="126"/>
      <c r="YD58" s="126"/>
      <c r="YE58" s="126"/>
      <c r="YF58" s="126"/>
      <c r="YG58" s="126"/>
      <c r="YH58" s="126"/>
      <c r="YI58" s="126"/>
      <c r="YJ58" s="126"/>
      <c r="YK58" s="126"/>
      <c r="YL58" s="126"/>
      <c r="YM58" s="126"/>
      <c r="YN58" s="126"/>
      <c r="YO58" s="126"/>
      <c r="YP58" s="126"/>
      <c r="YQ58" s="126"/>
      <c r="YR58" s="126"/>
      <c r="YS58" s="126"/>
      <c r="YT58" s="126"/>
      <c r="YU58" s="126"/>
      <c r="YV58" s="126"/>
      <c r="YW58" s="126"/>
      <c r="YX58" s="126"/>
      <c r="YY58" s="126"/>
      <c r="YZ58" s="126"/>
      <c r="ZA58" s="126"/>
      <c r="ZB58" s="126"/>
      <c r="ZC58" s="126"/>
      <c r="ZD58" s="126"/>
      <c r="ZE58" s="126"/>
      <c r="ZF58" s="126"/>
      <c r="ZG58" s="126"/>
      <c r="ZH58" s="126"/>
      <c r="ZI58" s="126"/>
      <c r="ZJ58" s="126"/>
      <c r="ZK58" s="126"/>
      <c r="ZL58" s="126"/>
      <c r="ZM58" s="126"/>
      <c r="ZN58" s="126"/>
      <c r="ZO58" s="126"/>
      <c r="ZP58" s="126"/>
      <c r="ZQ58" s="126"/>
      <c r="ZR58" s="126"/>
      <c r="ZS58" s="126"/>
      <c r="ZT58" s="126"/>
      <c r="ZU58" s="126"/>
      <c r="ZV58" s="126"/>
      <c r="ZW58" s="126"/>
      <c r="ZX58" s="126"/>
      <c r="ZY58" s="126"/>
      <c r="ZZ58" s="126"/>
    </row>
    <row r="59" spans="1:702" hidden="1" outlineLevel="1">
      <c r="A59" s="8">
        <v>42005</v>
      </c>
      <c r="B59" s="126">
        <v>4572.9549404199997</v>
      </c>
      <c r="C59" s="126">
        <v>185.9595836</v>
      </c>
      <c r="D59" s="126">
        <v>63.905856350000001</v>
      </c>
      <c r="E59" s="126">
        <v>1456.72063174</v>
      </c>
      <c r="F59" s="126">
        <v>59.674286549999998</v>
      </c>
      <c r="G59" s="126">
        <v>11.855339109999999</v>
      </c>
      <c r="H59" s="126">
        <v>85.377517460000007</v>
      </c>
      <c r="I59" s="126">
        <v>2448.19477465</v>
      </c>
      <c r="J59" s="126">
        <v>99.830685059999993</v>
      </c>
      <c r="K59" s="126">
        <v>0.74582324</v>
      </c>
      <c r="L59" s="126">
        <v>3.9151670799999998</v>
      </c>
      <c r="M59" s="163" t="s">
        <v>188</v>
      </c>
      <c r="N59" s="126">
        <v>75.660168569999996</v>
      </c>
      <c r="O59" s="126">
        <v>43.328495330000003</v>
      </c>
      <c r="P59" s="126">
        <v>27.35237433</v>
      </c>
      <c r="Q59" s="126">
        <v>1.6667299999999999E-3</v>
      </c>
      <c r="R59" s="126">
        <v>4.61301001</v>
      </c>
      <c r="S59" s="126">
        <v>4.6422829999999998E-2</v>
      </c>
      <c r="T59" s="126">
        <v>5.7731377799999999</v>
      </c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  <c r="GB59" s="126"/>
      <c r="GC59" s="126"/>
      <c r="GD59" s="126"/>
      <c r="GE59" s="126"/>
      <c r="GF59" s="126"/>
      <c r="GG59" s="126"/>
      <c r="GH59" s="126"/>
      <c r="GI59" s="126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26"/>
      <c r="GV59" s="126"/>
      <c r="GW59" s="126"/>
      <c r="GX59" s="126"/>
      <c r="GY59" s="126"/>
      <c r="GZ59" s="126"/>
      <c r="HA59" s="126"/>
      <c r="HB59" s="126"/>
      <c r="HC59" s="126"/>
      <c r="HD59" s="126"/>
      <c r="HE59" s="126"/>
      <c r="HF59" s="126"/>
      <c r="HG59" s="126"/>
      <c r="HH59" s="126"/>
      <c r="HI59" s="126"/>
      <c r="HJ59" s="126"/>
      <c r="HK59" s="126"/>
      <c r="HL59" s="126"/>
      <c r="HM59" s="126"/>
      <c r="HN59" s="126"/>
      <c r="HO59" s="126"/>
      <c r="HP59" s="126"/>
      <c r="HQ59" s="126"/>
      <c r="HR59" s="126"/>
      <c r="HS59" s="126"/>
      <c r="HT59" s="126"/>
      <c r="HU59" s="126"/>
      <c r="HV59" s="126"/>
      <c r="HW59" s="126"/>
      <c r="HX59" s="126"/>
      <c r="HY59" s="126"/>
      <c r="HZ59" s="126"/>
      <c r="IA59" s="126"/>
      <c r="IB59" s="126"/>
      <c r="IC59" s="126"/>
      <c r="ID59" s="126"/>
      <c r="IE59" s="126"/>
      <c r="IF59" s="126"/>
      <c r="IG59" s="126"/>
      <c r="IH59" s="126"/>
      <c r="II59" s="126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  <c r="NG59" s="126"/>
      <c r="NH59" s="126"/>
      <c r="NI59" s="126"/>
      <c r="NJ59" s="126"/>
      <c r="NK59" s="126"/>
      <c r="NL59" s="126"/>
      <c r="NM59" s="126"/>
      <c r="NN59" s="126"/>
      <c r="NO59" s="126"/>
      <c r="NP59" s="126"/>
      <c r="NQ59" s="126"/>
      <c r="NR59" s="126"/>
      <c r="NS59" s="126"/>
      <c r="NT59" s="126"/>
      <c r="NU59" s="126"/>
      <c r="NV59" s="126"/>
      <c r="NW59" s="126"/>
      <c r="NX59" s="126"/>
      <c r="NY59" s="126"/>
      <c r="NZ59" s="126"/>
      <c r="OA59" s="126"/>
      <c r="OB59" s="126"/>
      <c r="OC59" s="126"/>
      <c r="OD59" s="126"/>
      <c r="OE59" s="126"/>
      <c r="OF59" s="126"/>
      <c r="OG59" s="126"/>
      <c r="OH59" s="126"/>
      <c r="OI59" s="126"/>
      <c r="OJ59" s="126"/>
      <c r="OK59" s="126"/>
      <c r="OL59" s="126"/>
      <c r="OM59" s="126"/>
      <c r="ON59" s="126"/>
      <c r="OO59" s="126"/>
      <c r="OP59" s="126"/>
      <c r="OQ59" s="126"/>
      <c r="OR59" s="126"/>
      <c r="OS59" s="126"/>
      <c r="OT59" s="126"/>
      <c r="OU59" s="126"/>
      <c r="OV59" s="126"/>
      <c r="OW59" s="126"/>
      <c r="OX59" s="126"/>
      <c r="OY59" s="126"/>
      <c r="OZ59" s="126"/>
      <c r="PA59" s="126"/>
      <c r="PB59" s="126"/>
      <c r="PC59" s="126"/>
      <c r="PD59" s="126"/>
      <c r="PE59" s="126"/>
      <c r="PF59" s="126"/>
      <c r="PG59" s="126"/>
      <c r="PH59" s="126"/>
      <c r="PI59" s="126"/>
      <c r="PJ59" s="126"/>
      <c r="PK59" s="126"/>
      <c r="PL59" s="126"/>
      <c r="PM59" s="126"/>
      <c r="PN59" s="126"/>
      <c r="PO59" s="126"/>
      <c r="PP59" s="126"/>
      <c r="PQ59" s="126"/>
      <c r="PR59" s="126"/>
      <c r="PS59" s="126"/>
      <c r="PT59" s="126"/>
      <c r="PU59" s="126"/>
      <c r="PV59" s="126"/>
      <c r="PW59" s="126"/>
      <c r="PX59" s="126"/>
      <c r="PY59" s="126"/>
      <c r="PZ59" s="126"/>
      <c r="QA59" s="126"/>
      <c r="QB59" s="126"/>
      <c r="QC59" s="126"/>
      <c r="QD59" s="126"/>
      <c r="QE59" s="126"/>
      <c r="QF59" s="126"/>
      <c r="QG59" s="126"/>
      <c r="QH59" s="126"/>
      <c r="QI59" s="126"/>
      <c r="QJ59" s="126"/>
      <c r="QK59" s="126"/>
      <c r="QL59" s="126"/>
      <c r="QM59" s="126"/>
      <c r="QN59" s="126"/>
      <c r="QO59" s="126"/>
      <c r="QP59" s="126"/>
      <c r="QQ59" s="126"/>
      <c r="QR59" s="126"/>
      <c r="QS59" s="126"/>
      <c r="QT59" s="126"/>
      <c r="QU59" s="126"/>
      <c r="QV59" s="126"/>
      <c r="QW59" s="126"/>
      <c r="QX59" s="126"/>
      <c r="QY59" s="126"/>
      <c r="QZ59" s="126"/>
      <c r="RA59" s="126"/>
      <c r="RB59" s="126"/>
      <c r="RC59" s="126"/>
      <c r="RD59" s="126"/>
      <c r="RE59" s="126"/>
      <c r="RF59" s="126"/>
      <c r="RG59" s="126"/>
      <c r="RH59" s="126"/>
      <c r="RI59" s="126"/>
      <c r="RJ59" s="126"/>
      <c r="RK59" s="126"/>
      <c r="RL59" s="126"/>
      <c r="RM59" s="126"/>
      <c r="RN59" s="126"/>
      <c r="RO59" s="126"/>
      <c r="RP59" s="126"/>
      <c r="RQ59" s="126"/>
      <c r="RR59" s="126"/>
      <c r="RS59" s="126"/>
      <c r="RT59" s="126"/>
      <c r="RU59" s="126"/>
      <c r="RV59" s="126"/>
      <c r="RW59" s="126"/>
      <c r="RX59" s="126"/>
      <c r="RY59" s="126"/>
      <c r="RZ59" s="126"/>
      <c r="SA59" s="126"/>
      <c r="SB59" s="126"/>
      <c r="SC59" s="126"/>
      <c r="SD59" s="126"/>
      <c r="SE59" s="126"/>
      <c r="SF59" s="126"/>
      <c r="SG59" s="126"/>
      <c r="SH59" s="126"/>
      <c r="SI59" s="126"/>
      <c r="SJ59" s="126"/>
      <c r="SK59" s="126"/>
      <c r="SL59" s="126"/>
      <c r="SM59" s="126"/>
      <c r="SN59" s="126"/>
      <c r="SO59" s="126"/>
      <c r="SP59" s="126"/>
      <c r="SQ59" s="126"/>
      <c r="SR59" s="126"/>
      <c r="SS59" s="126"/>
      <c r="ST59" s="126"/>
      <c r="SU59" s="126"/>
      <c r="SV59" s="126"/>
      <c r="SW59" s="126"/>
      <c r="SX59" s="126"/>
      <c r="SY59" s="126"/>
      <c r="SZ59" s="126"/>
      <c r="TA59" s="126"/>
      <c r="TB59" s="126"/>
      <c r="TC59" s="126"/>
      <c r="TD59" s="126"/>
      <c r="TE59" s="126"/>
      <c r="TF59" s="126"/>
      <c r="TG59" s="126"/>
      <c r="TH59" s="126"/>
      <c r="TI59" s="126"/>
      <c r="TJ59" s="126"/>
      <c r="TK59" s="126"/>
      <c r="TL59" s="126"/>
      <c r="TM59" s="126"/>
      <c r="TN59" s="126"/>
      <c r="TO59" s="126"/>
      <c r="TP59" s="126"/>
      <c r="TQ59" s="126"/>
      <c r="TR59" s="126"/>
      <c r="TS59" s="126"/>
      <c r="TT59" s="126"/>
      <c r="TU59" s="126"/>
      <c r="TV59" s="126"/>
      <c r="TW59" s="126"/>
      <c r="TX59" s="126"/>
      <c r="TY59" s="126"/>
      <c r="TZ59" s="126"/>
      <c r="UA59" s="126"/>
      <c r="UB59" s="126"/>
      <c r="UC59" s="126"/>
      <c r="UD59" s="126"/>
      <c r="UE59" s="126"/>
      <c r="UF59" s="126"/>
      <c r="UG59" s="126"/>
      <c r="UH59" s="126"/>
      <c r="UI59" s="126"/>
      <c r="UJ59" s="126"/>
      <c r="UK59" s="126"/>
      <c r="UL59" s="126"/>
      <c r="UM59" s="126"/>
      <c r="UN59" s="126"/>
      <c r="UO59" s="126"/>
      <c r="UP59" s="126"/>
      <c r="UQ59" s="126"/>
      <c r="UR59" s="126"/>
      <c r="US59" s="126"/>
      <c r="UT59" s="126"/>
      <c r="UU59" s="126"/>
      <c r="UV59" s="126"/>
      <c r="UW59" s="126"/>
      <c r="UX59" s="126"/>
      <c r="UY59" s="126"/>
      <c r="UZ59" s="126"/>
      <c r="VA59" s="126"/>
      <c r="VB59" s="126"/>
      <c r="VC59" s="126"/>
      <c r="VD59" s="126"/>
      <c r="VE59" s="126"/>
      <c r="VF59" s="126"/>
      <c r="VG59" s="126"/>
      <c r="VH59" s="126"/>
      <c r="VI59" s="126"/>
      <c r="VJ59" s="126"/>
      <c r="VK59" s="126"/>
      <c r="VL59" s="126"/>
      <c r="VM59" s="126"/>
      <c r="VN59" s="126"/>
      <c r="VO59" s="126"/>
      <c r="VP59" s="126"/>
      <c r="VQ59" s="126"/>
      <c r="VR59" s="126"/>
      <c r="VS59" s="126"/>
      <c r="VT59" s="126"/>
      <c r="VU59" s="126"/>
      <c r="VV59" s="126"/>
      <c r="VW59" s="126"/>
      <c r="VX59" s="126"/>
      <c r="VY59" s="126"/>
      <c r="VZ59" s="126"/>
      <c r="WA59" s="126"/>
      <c r="WB59" s="126"/>
      <c r="WC59" s="126"/>
      <c r="WD59" s="126"/>
      <c r="WE59" s="126"/>
      <c r="WF59" s="126"/>
      <c r="WG59" s="126"/>
      <c r="WH59" s="126"/>
      <c r="WI59" s="126"/>
      <c r="WJ59" s="126"/>
      <c r="WK59" s="126"/>
      <c r="WL59" s="126"/>
      <c r="WM59" s="126"/>
      <c r="WN59" s="126"/>
      <c r="WO59" s="126"/>
      <c r="WP59" s="126"/>
      <c r="WQ59" s="126"/>
      <c r="WR59" s="126"/>
      <c r="WS59" s="126"/>
      <c r="WT59" s="126"/>
      <c r="WU59" s="126"/>
      <c r="WV59" s="126"/>
      <c r="WW59" s="126"/>
      <c r="WX59" s="126"/>
      <c r="WY59" s="126"/>
      <c r="WZ59" s="126"/>
      <c r="XA59" s="126"/>
      <c r="XB59" s="126"/>
      <c r="XC59" s="126"/>
      <c r="XD59" s="126"/>
      <c r="XE59" s="126"/>
      <c r="XF59" s="126"/>
      <c r="XG59" s="126"/>
      <c r="XH59" s="126"/>
      <c r="XI59" s="126"/>
      <c r="XJ59" s="126"/>
      <c r="XK59" s="126"/>
      <c r="XL59" s="126"/>
      <c r="XM59" s="126"/>
      <c r="XN59" s="126"/>
      <c r="XO59" s="126"/>
      <c r="XP59" s="126"/>
      <c r="XQ59" s="126"/>
      <c r="XR59" s="126"/>
      <c r="XS59" s="126"/>
      <c r="XT59" s="126"/>
      <c r="XU59" s="126"/>
      <c r="XV59" s="126"/>
      <c r="XW59" s="126"/>
      <c r="XX59" s="126"/>
      <c r="XY59" s="126"/>
      <c r="XZ59" s="126"/>
      <c r="YA59" s="126"/>
      <c r="YB59" s="126"/>
      <c r="YC59" s="126"/>
      <c r="YD59" s="126"/>
      <c r="YE59" s="126"/>
      <c r="YF59" s="126"/>
      <c r="YG59" s="126"/>
      <c r="YH59" s="126"/>
      <c r="YI59" s="126"/>
      <c r="YJ59" s="126"/>
      <c r="YK59" s="126"/>
      <c r="YL59" s="126"/>
      <c r="YM59" s="126"/>
      <c r="YN59" s="126"/>
      <c r="YO59" s="126"/>
      <c r="YP59" s="126"/>
      <c r="YQ59" s="126"/>
      <c r="YR59" s="126"/>
      <c r="YS59" s="126"/>
      <c r="YT59" s="126"/>
      <c r="YU59" s="126"/>
      <c r="YV59" s="126"/>
      <c r="YW59" s="126"/>
      <c r="YX59" s="126"/>
      <c r="YY59" s="126"/>
      <c r="YZ59" s="126"/>
      <c r="ZA59" s="126"/>
      <c r="ZB59" s="126"/>
      <c r="ZC59" s="126"/>
      <c r="ZD59" s="126"/>
      <c r="ZE59" s="126"/>
      <c r="ZF59" s="126"/>
      <c r="ZG59" s="126"/>
      <c r="ZH59" s="126"/>
      <c r="ZI59" s="126"/>
      <c r="ZJ59" s="126"/>
      <c r="ZK59" s="126"/>
      <c r="ZL59" s="126"/>
      <c r="ZM59" s="126"/>
      <c r="ZN59" s="126"/>
      <c r="ZO59" s="126"/>
      <c r="ZP59" s="126"/>
      <c r="ZQ59" s="126"/>
      <c r="ZR59" s="126"/>
      <c r="ZS59" s="126"/>
      <c r="ZT59" s="126"/>
      <c r="ZU59" s="126"/>
      <c r="ZV59" s="126"/>
      <c r="ZW59" s="126"/>
      <c r="ZX59" s="126"/>
      <c r="ZY59" s="126"/>
      <c r="ZZ59" s="126"/>
    </row>
    <row r="60" spans="1:702" hidden="1" outlineLevel="1">
      <c r="A60" s="8">
        <v>42036</v>
      </c>
      <c r="B60" s="126">
        <v>5530.3306313900002</v>
      </c>
      <c r="C60" s="126">
        <v>180.69978363999999</v>
      </c>
      <c r="D60" s="126">
        <v>92.704386799999995</v>
      </c>
      <c r="E60" s="126">
        <v>2110.4659280999999</v>
      </c>
      <c r="F60" s="126">
        <v>59.214566339999998</v>
      </c>
      <c r="G60" s="126">
        <v>12.756888500000001</v>
      </c>
      <c r="H60" s="126">
        <v>121.20222445</v>
      </c>
      <c r="I60" s="126">
        <v>2676.1641113199998</v>
      </c>
      <c r="J60" s="126">
        <v>132.69759879</v>
      </c>
      <c r="K60" s="126">
        <v>0.76807238</v>
      </c>
      <c r="L60" s="126">
        <v>3.9540602200000001</v>
      </c>
      <c r="M60" s="163" t="s">
        <v>188</v>
      </c>
      <c r="N60" s="126">
        <v>42.50733426</v>
      </c>
      <c r="O60" s="126">
        <v>55.85508952</v>
      </c>
      <c r="P60" s="126">
        <v>27.743081270000001</v>
      </c>
      <c r="Q60" s="126">
        <v>1.7152599999999999E-3</v>
      </c>
      <c r="R60" s="126">
        <v>4.8499898799999999</v>
      </c>
      <c r="S60" s="126">
        <v>3.9981379999999997E-2</v>
      </c>
      <c r="T60" s="126">
        <v>8.70581928</v>
      </c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  <c r="FX60" s="126"/>
      <c r="FY60" s="126"/>
      <c r="FZ60" s="126"/>
      <c r="GA60" s="126"/>
      <c r="GB60" s="126"/>
      <c r="GC60" s="126"/>
      <c r="GD60" s="126"/>
      <c r="GE60" s="126"/>
      <c r="GF60" s="126"/>
      <c r="GG60" s="126"/>
      <c r="GH60" s="126"/>
      <c r="GI60" s="126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  <c r="GV60" s="126"/>
      <c r="GW60" s="126"/>
      <c r="GX60" s="126"/>
      <c r="GY60" s="126"/>
      <c r="GZ60" s="126"/>
      <c r="HA60" s="126"/>
      <c r="HB60" s="126"/>
      <c r="HC60" s="126"/>
      <c r="HD60" s="126"/>
      <c r="HE60" s="126"/>
      <c r="HF60" s="126"/>
      <c r="HG60" s="126"/>
      <c r="HH60" s="126"/>
      <c r="HI60" s="126"/>
      <c r="HJ60" s="126"/>
      <c r="HK60" s="126"/>
      <c r="HL60" s="126"/>
      <c r="HM60" s="126"/>
      <c r="HN60" s="126"/>
      <c r="HO60" s="126"/>
      <c r="HP60" s="126"/>
      <c r="HQ60" s="126"/>
      <c r="HR60" s="126"/>
      <c r="HS60" s="126"/>
      <c r="HT60" s="126"/>
      <c r="HU60" s="126"/>
      <c r="HV60" s="126"/>
      <c r="HW60" s="126"/>
      <c r="HX60" s="126"/>
      <c r="HY60" s="126"/>
      <c r="HZ60" s="126"/>
      <c r="IA60" s="126"/>
      <c r="IB60" s="126"/>
      <c r="IC60" s="126"/>
      <c r="ID60" s="126"/>
      <c r="IE60" s="126"/>
      <c r="IF60" s="126"/>
      <c r="IG60" s="126"/>
      <c r="IH60" s="126"/>
      <c r="II60" s="126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  <c r="NG60" s="126"/>
      <c r="NH60" s="126"/>
      <c r="NI60" s="126"/>
      <c r="NJ60" s="126"/>
      <c r="NK60" s="126"/>
      <c r="NL60" s="126"/>
      <c r="NM60" s="126"/>
      <c r="NN60" s="126"/>
      <c r="NO60" s="126"/>
      <c r="NP60" s="126"/>
      <c r="NQ60" s="126"/>
      <c r="NR60" s="126"/>
      <c r="NS60" s="126"/>
      <c r="NT60" s="126"/>
      <c r="NU60" s="126"/>
      <c r="NV60" s="126"/>
      <c r="NW60" s="126"/>
      <c r="NX60" s="126"/>
      <c r="NY60" s="126"/>
      <c r="NZ60" s="126"/>
      <c r="OA60" s="126"/>
      <c r="OB60" s="126"/>
      <c r="OC60" s="126"/>
      <c r="OD60" s="126"/>
      <c r="OE60" s="126"/>
      <c r="OF60" s="126"/>
      <c r="OG60" s="126"/>
      <c r="OH60" s="126"/>
      <c r="OI60" s="126"/>
      <c r="OJ60" s="126"/>
      <c r="OK60" s="126"/>
      <c r="OL60" s="126"/>
      <c r="OM60" s="126"/>
      <c r="ON60" s="126"/>
      <c r="OO60" s="126"/>
      <c r="OP60" s="126"/>
      <c r="OQ60" s="126"/>
      <c r="OR60" s="126"/>
      <c r="OS60" s="126"/>
      <c r="OT60" s="126"/>
      <c r="OU60" s="126"/>
      <c r="OV60" s="126"/>
      <c r="OW60" s="126"/>
      <c r="OX60" s="126"/>
      <c r="OY60" s="126"/>
      <c r="OZ60" s="126"/>
      <c r="PA60" s="126"/>
      <c r="PB60" s="126"/>
      <c r="PC60" s="126"/>
      <c r="PD60" s="126"/>
      <c r="PE60" s="126"/>
      <c r="PF60" s="126"/>
      <c r="PG60" s="126"/>
      <c r="PH60" s="126"/>
      <c r="PI60" s="126"/>
      <c r="PJ60" s="126"/>
      <c r="PK60" s="126"/>
      <c r="PL60" s="126"/>
      <c r="PM60" s="126"/>
      <c r="PN60" s="126"/>
      <c r="PO60" s="126"/>
      <c r="PP60" s="126"/>
      <c r="PQ60" s="126"/>
      <c r="PR60" s="126"/>
      <c r="PS60" s="126"/>
      <c r="PT60" s="126"/>
      <c r="PU60" s="126"/>
      <c r="PV60" s="126"/>
      <c r="PW60" s="126"/>
      <c r="PX60" s="126"/>
      <c r="PY60" s="126"/>
      <c r="PZ60" s="126"/>
      <c r="QA60" s="126"/>
      <c r="QB60" s="126"/>
      <c r="QC60" s="126"/>
      <c r="QD60" s="126"/>
      <c r="QE60" s="126"/>
      <c r="QF60" s="126"/>
      <c r="QG60" s="126"/>
      <c r="QH60" s="126"/>
      <c r="QI60" s="126"/>
      <c r="QJ60" s="126"/>
      <c r="QK60" s="126"/>
      <c r="QL60" s="126"/>
      <c r="QM60" s="126"/>
      <c r="QN60" s="126"/>
      <c r="QO60" s="126"/>
      <c r="QP60" s="126"/>
      <c r="QQ60" s="126"/>
      <c r="QR60" s="126"/>
      <c r="QS60" s="126"/>
      <c r="QT60" s="126"/>
      <c r="QU60" s="126"/>
      <c r="QV60" s="126"/>
      <c r="QW60" s="126"/>
      <c r="QX60" s="126"/>
      <c r="QY60" s="126"/>
      <c r="QZ60" s="126"/>
      <c r="RA60" s="126"/>
      <c r="RB60" s="126"/>
      <c r="RC60" s="126"/>
      <c r="RD60" s="126"/>
      <c r="RE60" s="126"/>
      <c r="RF60" s="126"/>
      <c r="RG60" s="126"/>
      <c r="RH60" s="126"/>
      <c r="RI60" s="126"/>
      <c r="RJ60" s="126"/>
      <c r="RK60" s="126"/>
      <c r="RL60" s="126"/>
      <c r="RM60" s="126"/>
      <c r="RN60" s="126"/>
      <c r="RO60" s="126"/>
      <c r="RP60" s="126"/>
      <c r="RQ60" s="126"/>
      <c r="RR60" s="126"/>
      <c r="RS60" s="126"/>
      <c r="RT60" s="126"/>
      <c r="RU60" s="126"/>
      <c r="RV60" s="126"/>
      <c r="RW60" s="126"/>
      <c r="RX60" s="126"/>
      <c r="RY60" s="126"/>
      <c r="RZ60" s="126"/>
      <c r="SA60" s="126"/>
      <c r="SB60" s="126"/>
      <c r="SC60" s="126"/>
      <c r="SD60" s="126"/>
      <c r="SE60" s="126"/>
      <c r="SF60" s="126"/>
      <c r="SG60" s="126"/>
      <c r="SH60" s="126"/>
      <c r="SI60" s="126"/>
      <c r="SJ60" s="126"/>
      <c r="SK60" s="126"/>
      <c r="SL60" s="126"/>
      <c r="SM60" s="126"/>
      <c r="SN60" s="126"/>
      <c r="SO60" s="126"/>
      <c r="SP60" s="126"/>
      <c r="SQ60" s="126"/>
      <c r="SR60" s="126"/>
      <c r="SS60" s="126"/>
      <c r="ST60" s="126"/>
      <c r="SU60" s="126"/>
      <c r="SV60" s="126"/>
      <c r="SW60" s="126"/>
      <c r="SX60" s="126"/>
      <c r="SY60" s="126"/>
      <c r="SZ60" s="126"/>
      <c r="TA60" s="126"/>
      <c r="TB60" s="126"/>
      <c r="TC60" s="126"/>
      <c r="TD60" s="126"/>
      <c r="TE60" s="126"/>
      <c r="TF60" s="126"/>
      <c r="TG60" s="126"/>
      <c r="TH60" s="126"/>
      <c r="TI60" s="126"/>
      <c r="TJ60" s="126"/>
      <c r="TK60" s="126"/>
      <c r="TL60" s="126"/>
      <c r="TM60" s="126"/>
      <c r="TN60" s="126"/>
      <c r="TO60" s="126"/>
      <c r="TP60" s="126"/>
      <c r="TQ60" s="126"/>
      <c r="TR60" s="126"/>
      <c r="TS60" s="126"/>
      <c r="TT60" s="126"/>
      <c r="TU60" s="126"/>
      <c r="TV60" s="126"/>
      <c r="TW60" s="126"/>
      <c r="TX60" s="126"/>
      <c r="TY60" s="126"/>
      <c r="TZ60" s="126"/>
      <c r="UA60" s="126"/>
      <c r="UB60" s="126"/>
      <c r="UC60" s="126"/>
      <c r="UD60" s="126"/>
      <c r="UE60" s="126"/>
      <c r="UF60" s="126"/>
      <c r="UG60" s="126"/>
      <c r="UH60" s="126"/>
      <c r="UI60" s="126"/>
      <c r="UJ60" s="126"/>
      <c r="UK60" s="126"/>
      <c r="UL60" s="126"/>
      <c r="UM60" s="126"/>
      <c r="UN60" s="126"/>
      <c r="UO60" s="126"/>
      <c r="UP60" s="126"/>
      <c r="UQ60" s="126"/>
      <c r="UR60" s="126"/>
      <c r="US60" s="126"/>
      <c r="UT60" s="126"/>
      <c r="UU60" s="126"/>
      <c r="UV60" s="126"/>
      <c r="UW60" s="126"/>
      <c r="UX60" s="126"/>
      <c r="UY60" s="126"/>
      <c r="UZ60" s="126"/>
      <c r="VA60" s="126"/>
      <c r="VB60" s="126"/>
      <c r="VC60" s="126"/>
      <c r="VD60" s="126"/>
      <c r="VE60" s="126"/>
      <c r="VF60" s="126"/>
      <c r="VG60" s="126"/>
      <c r="VH60" s="126"/>
      <c r="VI60" s="126"/>
      <c r="VJ60" s="126"/>
      <c r="VK60" s="126"/>
      <c r="VL60" s="126"/>
      <c r="VM60" s="126"/>
      <c r="VN60" s="126"/>
      <c r="VO60" s="126"/>
      <c r="VP60" s="126"/>
      <c r="VQ60" s="126"/>
      <c r="VR60" s="126"/>
      <c r="VS60" s="126"/>
      <c r="VT60" s="126"/>
      <c r="VU60" s="126"/>
      <c r="VV60" s="126"/>
      <c r="VW60" s="126"/>
      <c r="VX60" s="126"/>
      <c r="VY60" s="126"/>
      <c r="VZ60" s="126"/>
      <c r="WA60" s="126"/>
      <c r="WB60" s="126"/>
      <c r="WC60" s="126"/>
      <c r="WD60" s="126"/>
      <c r="WE60" s="126"/>
      <c r="WF60" s="126"/>
      <c r="WG60" s="126"/>
      <c r="WH60" s="126"/>
      <c r="WI60" s="126"/>
      <c r="WJ60" s="126"/>
      <c r="WK60" s="126"/>
      <c r="WL60" s="126"/>
      <c r="WM60" s="126"/>
      <c r="WN60" s="126"/>
      <c r="WO60" s="126"/>
      <c r="WP60" s="126"/>
      <c r="WQ60" s="126"/>
      <c r="WR60" s="126"/>
      <c r="WS60" s="126"/>
      <c r="WT60" s="126"/>
      <c r="WU60" s="126"/>
      <c r="WV60" s="126"/>
      <c r="WW60" s="126"/>
      <c r="WX60" s="126"/>
      <c r="WY60" s="126"/>
      <c r="WZ60" s="126"/>
      <c r="XA60" s="126"/>
      <c r="XB60" s="126"/>
      <c r="XC60" s="126"/>
      <c r="XD60" s="126"/>
      <c r="XE60" s="126"/>
      <c r="XF60" s="126"/>
      <c r="XG60" s="126"/>
      <c r="XH60" s="126"/>
      <c r="XI60" s="126"/>
      <c r="XJ60" s="126"/>
      <c r="XK60" s="126"/>
      <c r="XL60" s="126"/>
      <c r="XM60" s="126"/>
      <c r="XN60" s="126"/>
      <c r="XO60" s="126"/>
      <c r="XP60" s="126"/>
      <c r="XQ60" s="126"/>
      <c r="XR60" s="126"/>
      <c r="XS60" s="126"/>
      <c r="XT60" s="126"/>
      <c r="XU60" s="126"/>
      <c r="XV60" s="126"/>
      <c r="XW60" s="126"/>
      <c r="XX60" s="126"/>
      <c r="XY60" s="126"/>
      <c r="XZ60" s="126"/>
      <c r="YA60" s="126"/>
      <c r="YB60" s="126"/>
      <c r="YC60" s="126"/>
      <c r="YD60" s="126"/>
      <c r="YE60" s="126"/>
      <c r="YF60" s="126"/>
      <c r="YG60" s="126"/>
      <c r="YH60" s="126"/>
      <c r="YI60" s="126"/>
      <c r="YJ60" s="126"/>
      <c r="YK60" s="126"/>
      <c r="YL60" s="126"/>
      <c r="YM60" s="126"/>
      <c r="YN60" s="126"/>
      <c r="YO60" s="126"/>
      <c r="YP60" s="126"/>
      <c r="YQ60" s="126"/>
      <c r="YR60" s="126"/>
      <c r="YS60" s="126"/>
      <c r="YT60" s="126"/>
      <c r="YU60" s="126"/>
      <c r="YV60" s="126"/>
      <c r="YW60" s="126"/>
      <c r="YX60" s="126"/>
      <c r="YY60" s="126"/>
      <c r="YZ60" s="126"/>
      <c r="ZA60" s="126"/>
      <c r="ZB60" s="126"/>
      <c r="ZC60" s="126"/>
      <c r="ZD60" s="126"/>
      <c r="ZE60" s="126"/>
      <c r="ZF60" s="126"/>
      <c r="ZG60" s="126"/>
      <c r="ZH60" s="126"/>
      <c r="ZI60" s="126"/>
      <c r="ZJ60" s="126"/>
      <c r="ZK60" s="126"/>
      <c r="ZL60" s="126"/>
      <c r="ZM60" s="126"/>
      <c r="ZN60" s="126"/>
      <c r="ZO60" s="126"/>
      <c r="ZP60" s="126"/>
      <c r="ZQ60" s="126"/>
      <c r="ZR60" s="126"/>
      <c r="ZS60" s="126"/>
      <c r="ZT60" s="126"/>
      <c r="ZU60" s="126"/>
      <c r="ZV60" s="126"/>
      <c r="ZW60" s="126"/>
      <c r="ZX60" s="126"/>
      <c r="ZY60" s="126"/>
      <c r="ZZ60" s="126"/>
    </row>
    <row r="61" spans="1:702" hidden="1" outlineLevel="1">
      <c r="A61" s="8">
        <v>42064</v>
      </c>
      <c r="B61" s="126">
        <v>5152.6094265600004</v>
      </c>
      <c r="C61" s="126">
        <v>176.61238502</v>
      </c>
      <c r="D61" s="126">
        <v>80.722528980000007</v>
      </c>
      <c r="E61" s="126">
        <v>1858.2515304999999</v>
      </c>
      <c r="F61" s="126">
        <v>58.749512529999997</v>
      </c>
      <c r="G61" s="126">
        <v>12.82489825</v>
      </c>
      <c r="H61" s="126">
        <v>111.99503618999999</v>
      </c>
      <c r="I61" s="126">
        <v>2599.87386836</v>
      </c>
      <c r="J61" s="126">
        <v>118.28695839</v>
      </c>
      <c r="K61" s="126">
        <v>0.79262244999999998</v>
      </c>
      <c r="L61" s="126">
        <v>3.8698614999999998</v>
      </c>
      <c r="M61" s="163" t="s">
        <v>188</v>
      </c>
      <c r="N61" s="126">
        <v>36.608655210000002</v>
      </c>
      <c r="O61" s="126">
        <v>53.464152489999996</v>
      </c>
      <c r="P61" s="126">
        <v>28.131158970000001</v>
      </c>
      <c r="Q61" s="126">
        <v>1.7695499999999999E-3</v>
      </c>
      <c r="R61" s="126">
        <v>4.6541374600000003</v>
      </c>
      <c r="S61" s="126">
        <v>4.1313460000000003E-2</v>
      </c>
      <c r="T61" s="126">
        <v>7.7290372500000002</v>
      </c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26"/>
      <c r="GH61" s="126"/>
      <c r="GI61" s="126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26"/>
      <c r="GV61" s="126"/>
      <c r="GW61" s="126"/>
      <c r="GX61" s="126"/>
      <c r="GY61" s="126"/>
      <c r="GZ61" s="126"/>
      <c r="HA61" s="126"/>
      <c r="HB61" s="126"/>
      <c r="HC61" s="126"/>
      <c r="HD61" s="126"/>
      <c r="HE61" s="126"/>
      <c r="HF61" s="126"/>
      <c r="HG61" s="126"/>
      <c r="HH61" s="126"/>
      <c r="HI61" s="126"/>
      <c r="HJ61" s="126"/>
      <c r="HK61" s="126"/>
      <c r="HL61" s="126"/>
      <c r="HM61" s="126"/>
      <c r="HN61" s="126"/>
      <c r="HO61" s="126"/>
      <c r="HP61" s="126"/>
      <c r="HQ61" s="126"/>
      <c r="HR61" s="126"/>
      <c r="HS61" s="126"/>
      <c r="HT61" s="126"/>
      <c r="HU61" s="126"/>
      <c r="HV61" s="126"/>
      <c r="HW61" s="126"/>
      <c r="HX61" s="126"/>
      <c r="HY61" s="126"/>
      <c r="HZ61" s="126"/>
      <c r="IA61" s="126"/>
      <c r="IB61" s="126"/>
      <c r="IC61" s="126"/>
      <c r="ID61" s="126"/>
      <c r="IE61" s="126"/>
      <c r="IF61" s="126"/>
      <c r="IG61" s="126"/>
      <c r="IH61" s="126"/>
      <c r="II61" s="126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  <c r="NG61" s="126"/>
      <c r="NH61" s="126"/>
      <c r="NI61" s="126"/>
      <c r="NJ61" s="126"/>
      <c r="NK61" s="126"/>
      <c r="NL61" s="126"/>
      <c r="NM61" s="126"/>
      <c r="NN61" s="126"/>
      <c r="NO61" s="126"/>
      <c r="NP61" s="126"/>
      <c r="NQ61" s="126"/>
      <c r="NR61" s="126"/>
      <c r="NS61" s="126"/>
      <c r="NT61" s="126"/>
      <c r="NU61" s="126"/>
      <c r="NV61" s="126"/>
      <c r="NW61" s="126"/>
      <c r="NX61" s="126"/>
      <c r="NY61" s="126"/>
      <c r="NZ61" s="126"/>
      <c r="OA61" s="126"/>
      <c r="OB61" s="126"/>
      <c r="OC61" s="126"/>
      <c r="OD61" s="126"/>
      <c r="OE61" s="126"/>
      <c r="OF61" s="126"/>
      <c r="OG61" s="126"/>
      <c r="OH61" s="126"/>
      <c r="OI61" s="126"/>
      <c r="OJ61" s="126"/>
      <c r="OK61" s="126"/>
      <c r="OL61" s="126"/>
      <c r="OM61" s="126"/>
      <c r="ON61" s="126"/>
      <c r="OO61" s="126"/>
      <c r="OP61" s="126"/>
      <c r="OQ61" s="126"/>
      <c r="OR61" s="126"/>
      <c r="OS61" s="126"/>
      <c r="OT61" s="126"/>
      <c r="OU61" s="126"/>
      <c r="OV61" s="126"/>
      <c r="OW61" s="126"/>
      <c r="OX61" s="126"/>
      <c r="OY61" s="126"/>
      <c r="OZ61" s="126"/>
      <c r="PA61" s="126"/>
      <c r="PB61" s="126"/>
      <c r="PC61" s="126"/>
      <c r="PD61" s="126"/>
      <c r="PE61" s="126"/>
      <c r="PF61" s="126"/>
      <c r="PG61" s="126"/>
      <c r="PH61" s="126"/>
      <c r="PI61" s="126"/>
      <c r="PJ61" s="126"/>
      <c r="PK61" s="126"/>
      <c r="PL61" s="126"/>
      <c r="PM61" s="126"/>
      <c r="PN61" s="126"/>
      <c r="PO61" s="126"/>
      <c r="PP61" s="126"/>
      <c r="PQ61" s="126"/>
      <c r="PR61" s="126"/>
      <c r="PS61" s="126"/>
      <c r="PT61" s="126"/>
      <c r="PU61" s="126"/>
      <c r="PV61" s="126"/>
      <c r="PW61" s="126"/>
      <c r="PX61" s="126"/>
      <c r="PY61" s="126"/>
      <c r="PZ61" s="126"/>
      <c r="QA61" s="126"/>
      <c r="QB61" s="126"/>
      <c r="QC61" s="126"/>
      <c r="QD61" s="126"/>
      <c r="QE61" s="126"/>
      <c r="QF61" s="126"/>
      <c r="QG61" s="126"/>
      <c r="QH61" s="126"/>
      <c r="QI61" s="126"/>
      <c r="QJ61" s="126"/>
      <c r="QK61" s="126"/>
      <c r="QL61" s="126"/>
      <c r="QM61" s="126"/>
      <c r="QN61" s="126"/>
      <c r="QO61" s="126"/>
      <c r="QP61" s="126"/>
      <c r="QQ61" s="126"/>
      <c r="QR61" s="126"/>
      <c r="QS61" s="126"/>
      <c r="QT61" s="126"/>
      <c r="QU61" s="126"/>
      <c r="QV61" s="126"/>
      <c r="QW61" s="126"/>
      <c r="QX61" s="126"/>
      <c r="QY61" s="126"/>
      <c r="QZ61" s="126"/>
      <c r="RA61" s="126"/>
      <c r="RB61" s="126"/>
      <c r="RC61" s="126"/>
      <c r="RD61" s="126"/>
      <c r="RE61" s="126"/>
      <c r="RF61" s="126"/>
      <c r="RG61" s="126"/>
      <c r="RH61" s="126"/>
      <c r="RI61" s="126"/>
      <c r="RJ61" s="126"/>
      <c r="RK61" s="126"/>
      <c r="RL61" s="126"/>
      <c r="RM61" s="126"/>
      <c r="RN61" s="126"/>
      <c r="RO61" s="126"/>
      <c r="RP61" s="126"/>
      <c r="RQ61" s="126"/>
      <c r="RR61" s="126"/>
      <c r="RS61" s="126"/>
      <c r="RT61" s="126"/>
      <c r="RU61" s="126"/>
      <c r="RV61" s="126"/>
      <c r="RW61" s="126"/>
      <c r="RX61" s="126"/>
      <c r="RY61" s="126"/>
      <c r="RZ61" s="126"/>
      <c r="SA61" s="126"/>
      <c r="SB61" s="126"/>
      <c r="SC61" s="126"/>
      <c r="SD61" s="126"/>
      <c r="SE61" s="126"/>
      <c r="SF61" s="126"/>
      <c r="SG61" s="126"/>
      <c r="SH61" s="126"/>
      <c r="SI61" s="126"/>
      <c r="SJ61" s="126"/>
      <c r="SK61" s="126"/>
      <c r="SL61" s="126"/>
      <c r="SM61" s="126"/>
      <c r="SN61" s="126"/>
      <c r="SO61" s="126"/>
      <c r="SP61" s="126"/>
      <c r="SQ61" s="126"/>
      <c r="SR61" s="126"/>
      <c r="SS61" s="126"/>
      <c r="ST61" s="126"/>
      <c r="SU61" s="126"/>
      <c r="SV61" s="126"/>
      <c r="SW61" s="126"/>
      <c r="SX61" s="126"/>
      <c r="SY61" s="126"/>
      <c r="SZ61" s="126"/>
      <c r="TA61" s="126"/>
      <c r="TB61" s="126"/>
      <c r="TC61" s="126"/>
      <c r="TD61" s="126"/>
      <c r="TE61" s="126"/>
      <c r="TF61" s="126"/>
      <c r="TG61" s="126"/>
      <c r="TH61" s="126"/>
      <c r="TI61" s="126"/>
      <c r="TJ61" s="126"/>
      <c r="TK61" s="126"/>
      <c r="TL61" s="126"/>
      <c r="TM61" s="126"/>
      <c r="TN61" s="126"/>
      <c r="TO61" s="126"/>
      <c r="TP61" s="126"/>
      <c r="TQ61" s="126"/>
      <c r="TR61" s="126"/>
      <c r="TS61" s="126"/>
      <c r="TT61" s="126"/>
      <c r="TU61" s="126"/>
      <c r="TV61" s="126"/>
      <c r="TW61" s="126"/>
      <c r="TX61" s="126"/>
      <c r="TY61" s="126"/>
      <c r="TZ61" s="126"/>
      <c r="UA61" s="126"/>
      <c r="UB61" s="126"/>
      <c r="UC61" s="126"/>
      <c r="UD61" s="126"/>
      <c r="UE61" s="126"/>
      <c r="UF61" s="126"/>
      <c r="UG61" s="126"/>
      <c r="UH61" s="126"/>
      <c r="UI61" s="126"/>
      <c r="UJ61" s="126"/>
      <c r="UK61" s="126"/>
      <c r="UL61" s="126"/>
      <c r="UM61" s="126"/>
      <c r="UN61" s="126"/>
      <c r="UO61" s="126"/>
      <c r="UP61" s="126"/>
      <c r="UQ61" s="126"/>
      <c r="UR61" s="126"/>
      <c r="US61" s="126"/>
      <c r="UT61" s="126"/>
      <c r="UU61" s="126"/>
      <c r="UV61" s="126"/>
      <c r="UW61" s="126"/>
      <c r="UX61" s="126"/>
      <c r="UY61" s="126"/>
      <c r="UZ61" s="126"/>
      <c r="VA61" s="126"/>
      <c r="VB61" s="126"/>
      <c r="VC61" s="126"/>
      <c r="VD61" s="126"/>
      <c r="VE61" s="126"/>
      <c r="VF61" s="126"/>
      <c r="VG61" s="126"/>
      <c r="VH61" s="126"/>
      <c r="VI61" s="126"/>
      <c r="VJ61" s="126"/>
      <c r="VK61" s="126"/>
      <c r="VL61" s="126"/>
      <c r="VM61" s="126"/>
      <c r="VN61" s="126"/>
      <c r="VO61" s="126"/>
      <c r="VP61" s="126"/>
      <c r="VQ61" s="126"/>
      <c r="VR61" s="126"/>
      <c r="VS61" s="126"/>
      <c r="VT61" s="126"/>
      <c r="VU61" s="126"/>
      <c r="VV61" s="126"/>
      <c r="VW61" s="126"/>
      <c r="VX61" s="126"/>
      <c r="VY61" s="126"/>
      <c r="VZ61" s="126"/>
      <c r="WA61" s="126"/>
      <c r="WB61" s="126"/>
      <c r="WC61" s="126"/>
      <c r="WD61" s="126"/>
      <c r="WE61" s="126"/>
      <c r="WF61" s="126"/>
      <c r="WG61" s="126"/>
      <c r="WH61" s="126"/>
      <c r="WI61" s="126"/>
      <c r="WJ61" s="126"/>
      <c r="WK61" s="126"/>
      <c r="WL61" s="126"/>
      <c r="WM61" s="126"/>
      <c r="WN61" s="126"/>
      <c r="WO61" s="126"/>
      <c r="WP61" s="126"/>
      <c r="WQ61" s="126"/>
      <c r="WR61" s="126"/>
      <c r="WS61" s="126"/>
      <c r="WT61" s="126"/>
      <c r="WU61" s="126"/>
      <c r="WV61" s="126"/>
      <c r="WW61" s="126"/>
      <c r="WX61" s="126"/>
      <c r="WY61" s="126"/>
      <c r="WZ61" s="126"/>
      <c r="XA61" s="126"/>
      <c r="XB61" s="126"/>
      <c r="XC61" s="126"/>
      <c r="XD61" s="126"/>
      <c r="XE61" s="126"/>
      <c r="XF61" s="126"/>
      <c r="XG61" s="126"/>
      <c r="XH61" s="126"/>
      <c r="XI61" s="126"/>
      <c r="XJ61" s="126"/>
      <c r="XK61" s="126"/>
      <c r="XL61" s="126"/>
      <c r="XM61" s="126"/>
      <c r="XN61" s="126"/>
      <c r="XO61" s="126"/>
      <c r="XP61" s="126"/>
      <c r="XQ61" s="126"/>
      <c r="XR61" s="126"/>
      <c r="XS61" s="126"/>
      <c r="XT61" s="126"/>
      <c r="XU61" s="126"/>
      <c r="XV61" s="126"/>
      <c r="XW61" s="126"/>
      <c r="XX61" s="126"/>
      <c r="XY61" s="126"/>
      <c r="XZ61" s="126"/>
      <c r="YA61" s="126"/>
      <c r="YB61" s="126"/>
      <c r="YC61" s="126"/>
      <c r="YD61" s="126"/>
      <c r="YE61" s="126"/>
      <c r="YF61" s="126"/>
      <c r="YG61" s="126"/>
      <c r="YH61" s="126"/>
      <c r="YI61" s="126"/>
      <c r="YJ61" s="126"/>
      <c r="YK61" s="126"/>
      <c r="YL61" s="126"/>
      <c r="YM61" s="126"/>
      <c r="YN61" s="126"/>
      <c r="YO61" s="126"/>
      <c r="YP61" s="126"/>
      <c r="YQ61" s="126"/>
      <c r="YR61" s="126"/>
      <c r="YS61" s="126"/>
      <c r="YT61" s="126"/>
      <c r="YU61" s="126"/>
      <c r="YV61" s="126"/>
      <c r="YW61" s="126"/>
      <c r="YX61" s="126"/>
      <c r="YY61" s="126"/>
      <c r="YZ61" s="126"/>
      <c r="ZA61" s="126"/>
      <c r="ZB61" s="126"/>
      <c r="ZC61" s="126"/>
      <c r="ZD61" s="126"/>
      <c r="ZE61" s="126"/>
      <c r="ZF61" s="126"/>
      <c r="ZG61" s="126"/>
      <c r="ZH61" s="126"/>
      <c r="ZI61" s="126"/>
      <c r="ZJ61" s="126"/>
      <c r="ZK61" s="126"/>
      <c r="ZL61" s="126"/>
      <c r="ZM61" s="126"/>
      <c r="ZN61" s="126"/>
      <c r="ZO61" s="126"/>
      <c r="ZP61" s="126"/>
      <c r="ZQ61" s="126"/>
      <c r="ZR61" s="126"/>
      <c r="ZS61" s="126"/>
      <c r="ZT61" s="126"/>
      <c r="ZU61" s="126"/>
      <c r="ZV61" s="126"/>
      <c r="ZW61" s="126"/>
      <c r="ZX61" s="126"/>
      <c r="ZY61" s="126"/>
      <c r="ZZ61" s="126"/>
    </row>
    <row r="62" spans="1:702" hidden="1" outlineLevel="1">
      <c r="A62" s="8">
        <v>42095</v>
      </c>
      <c r="B62" s="126">
        <v>4988.7163906400001</v>
      </c>
      <c r="C62" s="126">
        <v>172.92348802000001</v>
      </c>
      <c r="D62" s="126">
        <v>76.386880779999998</v>
      </c>
      <c r="E62" s="126">
        <v>1735.9438146800001</v>
      </c>
      <c r="F62" s="126">
        <v>58.303589590000001</v>
      </c>
      <c r="G62" s="126">
        <v>12.88977336</v>
      </c>
      <c r="H62" s="126">
        <v>104.5353619</v>
      </c>
      <c r="I62" s="126">
        <v>2581.9900392499999</v>
      </c>
      <c r="J62" s="126">
        <v>113.26952041</v>
      </c>
      <c r="K62" s="126">
        <v>0.81531343000000001</v>
      </c>
      <c r="L62" s="126">
        <v>3.8879717399999998</v>
      </c>
      <c r="M62" s="163" t="s">
        <v>188</v>
      </c>
      <c r="N62" s="126">
        <v>33.43512578</v>
      </c>
      <c r="O62" s="126">
        <v>53.947185920000003</v>
      </c>
      <c r="P62" s="126">
        <v>28.505459420000001</v>
      </c>
      <c r="Q62" s="126">
        <v>1.8209599999999999E-3</v>
      </c>
      <c r="R62" s="126">
        <v>4.6127819199999998</v>
      </c>
      <c r="S62" s="126">
        <v>4.2575059999999998E-2</v>
      </c>
      <c r="T62" s="126">
        <v>7.22568842</v>
      </c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  <c r="GB62" s="126"/>
      <c r="GC62" s="126"/>
      <c r="GD62" s="126"/>
      <c r="GE62" s="126"/>
      <c r="GF62" s="126"/>
      <c r="GG62" s="126"/>
      <c r="GH62" s="126"/>
      <c r="GI62" s="126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26"/>
      <c r="GV62" s="126"/>
      <c r="GW62" s="126"/>
      <c r="GX62" s="126"/>
      <c r="GY62" s="126"/>
      <c r="GZ62" s="126"/>
      <c r="HA62" s="126"/>
      <c r="HB62" s="126"/>
      <c r="HC62" s="126"/>
      <c r="HD62" s="126"/>
      <c r="HE62" s="126"/>
      <c r="HF62" s="126"/>
      <c r="HG62" s="126"/>
      <c r="HH62" s="126"/>
      <c r="HI62" s="126"/>
      <c r="HJ62" s="126"/>
      <c r="HK62" s="126"/>
      <c r="HL62" s="126"/>
      <c r="HM62" s="126"/>
      <c r="HN62" s="126"/>
      <c r="HO62" s="126"/>
      <c r="HP62" s="126"/>
      <c r="HQ62" s="126"/>
      <c r="HR62" s="126"/>
      <c r="HS62" s="126"/>
      <c r="HT62" s="126"/>
      <c r="HU62" s="126"/>
      <c r="HV62" s="126"/>
      <c r="HW62" s="126"/>
      <c r="HX62" s="126"/>
      <c r="HY62" s="126"/>
      <c r="HZ62" s="126"/>
      <c r="IA62" s="126"/>
      <c r="IB62" s="126"/>
      <c r="IC62" s="126"/>
      <c r="ID62" s="126"/>
      <c r="IE62" s="126"/>
      <c r="IF62" s="126"/>
      <c r="IG62" s="126"/>
      <c r="IH62" s="126"/>
      <c r="II62" s="126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  <c r="NG62" s="126"/>
      <c r="NH62" s="126"/>
      <c r="NI62" s="126"/>
      <c r="NJ62" s="126"/>
      <c r="NK62" s="126"/>
      <c r="NL62" s="126"/>
      <c r="NM62" s="126"/>
      <c r="NN62" s="126"/>
      <c r="NO62" s="126"/>
      <c r="NP62" s="126"/>
      <c r="NQ62" s="126"/>
      <c r="NR62" s="126"/>
      <c r="NS62" s="126"/>
      <c r="NT62" s="126"/>
      <c r="NU62" s="126"/>
      <c r="NV62" s="126"/>
      <c r="NW62" s="126"/>
      <c r="NX62" s="126"/>
      <c r="NY62" s="126"/>
      <c r="NZ62" s="126"/>
      <c r="OA62" s="126"/>
      <c r="OB62" s="126"/>
      <c r="OC62" s="126"/>
      <c r="OD62" s="126"/>
      <c r="OE62" s="126"/>
      <c r="OF62" s="126"/>
      <c r="OG62" s="126"/>
      <c r="OH62" s="126"/>
      <c r="OI62" s="126"/>
      <c r="OJ62" s="126"/>
      <c r="OK62" s="126"/>
      <c r="OL62" s="126"/>
      <c r="OM62" s="126"/>
      <c r="ON62" s="126"/>
      <c r="OO62" s="126"/>
      <c r="OP62" s="126"/>
      <c r="OQ62" s="126"/>
      <c r="OR62" s="126"/>
      <c r="OS62" s="126"/>
      <c r="OT62" s="126"/>
      <c r="OU62" s="126"/>
      <c r="OV62" s="126"/>
      <c r="OW62" s="126"/>
      <c r="OX62" s="126"/>
      <c r="OY62" s="126"/>
      <c r="OZ62" s="126"/>
      <c r="PA62" s="126"/>
      <c r="PB62" s="126"/>
      <c r="PC62" s="126"/>
      <c r="PD62" s="126"/>
      <c r="PE62" s="126"/>
      <c r="PF62" s="126"/>
      <c r="PG62" s="126"/>
      <c r="PH62" s="126"/>
      <c r="PI62" s="126"/>
      <c r="PJ62" s="126"/>
      <c r="PK62" s="126"/>
      <c r="PL62" s="126"/>
      <c r="PM62" s="126"/>
      <c r="PN62" s="126"/>
      <c r="PO62" s="126"/>
      <c r="PP62" s="126"/>
      <c r="PQ62" s="126"/>
      <c r="PR62" s="126"/>
      <c r="PS62" s="126"/>
      <c r="PT62" s="126"/>
      <c r="PU62" s="126"/>
      <c r="PV62" s="126"/>
      <c r="PW62" s="126"/>
      <c r="PX62" s="126"/>
      <c r="PY62" s="126"/>
      <c r="PZ62" s="126"/>
      <c r="QA62" s="126"/>
      <c r="QB62" s="126"/>
      <c r="QC62" s="126"/>
      <c r="QD62" s="126"/>
      <c r="QE62" s="126"/>
      <c r="QF62" s="126"/>
      <c r="QG62" s="126"/>
      <c r="QH62" s="126"/>
      <c r="QI62" s="126"/>
      <c r="QJ62" s="126"/>
      <c r="QK62" s="126"/>
      <c r="QL62" s="126"/>
      <c r="QM62" s="126"/>
      <c r="QN62" s="126"/>
      <c r="QO62" s="126"/>
      <c r="QP62" s="126"/>
      <c r="QQ62" s="126"/>
      <c r="QR62" s="126"/>
      <c r="QS62" s="126"/>
      <c r="QT62" s="126"/>
      <c r="QU62" s="126"/>
      <c r="QV62" s="126"/>
      <c r="QW62" s="126"/>
      <c r="QX62" s="126"/>
      <c r="QY62" s="126"/>
      <c r="QZ62" s="126"/>
      <c r="RA62" s="126"/>
      <c r="RB62" s="126"/>
      <c r="RC62" s="126"/>
      <c r="RD62" s="126"/>
      <c r="RE62" s="126"/>
      <c r="RF62" s="126"/>
      <c r="RG62" s="126"/>
      <c r="RH62" s="126"/>
      <c r="RI62" s="126"/>
      <c r="RJ62" s="126"/>
      <c r="RK62" s="126"/>
      <c r="RL62" s="126"/>
      <c r="RM62" s="126"/>
      <c r="RN62" s="126"/>
      <c r="RO62" s="126"/>
      <c r="RP62" s="126"/>
      <c r="RQ62" s="126"/>
      <c r="RR62" s="126"/>
      <c r="RS62" s="126"/>
      <c r="RT62" s="126"/>
      <c r="RU62" s="126"/>
      <c r="RV62" s="126"/>
      <c r="RW62" s="126"/>
      <c r="RX62" s="126"/>
      <c r="RY62" s="126"/>
      <c r="RZ62" s="126"/>
      <c r="SA62" s="126"/>
      <c r="SB62" s="126"/>
      <c r="SC62" s="126"/>
      <c r="SD62" s="126"/>
      <c r="SE62" s="126"/>
      <c r="SF62" s="126"/>
      <c r="SG62" s="126"/>
      <c r="SH62" s="126"/>
      <c r="SI62" s="126"/>
      <c r="SJ62" s="126"/>
      <c r="SK62" s="126"/>
      <c r="SL62" s="126"/>
      <c r="SM62" s="126"/>
      <c r="SN62" s="126"/>
      <c r="SO62" s="126"/>
      <c r="SP62" s="126"/>
      <c r="SQ62" s="126"/>
      <c r="SR62" s="126"/>
      <c r="SS62" s="126"/>
      <c r="ST62" s="126"/>
      <c r="SU62" s="126"/>
      <c r="SV62" s="126"/>
      <c r="SW62" s="126"/>
      <c r="SX62" s="126"/>
      <c r="SY62" s="126"/>
      <c r="SZ62" s="126"/>
      <c r="TA62" s="126"/>
      <c r="TB62" s="126"/>
      <c r="TC62" s="126"/>
      <c r="TD62" s="126"/>
      <c r="TE62" s="126"/>
      <c r="TF62" s="126"/>
      <c r="TG62" s="126"/>
      <c r="TH62" s="126"/>
      <c r="TI62" s="126"/>
      <c r="TJ62" s="126"/>
      <c r="TK62" s="126"/>
      <c r="TL62" s="126"/>
      <c r="TM62" s="126"/>
      <c r="TN62" s="126"/>
      <c r="TO62" s="126"/>
      <c r="TP62" s="126"/>
      <c r="TQ62" s="126"/>
      <c r="TR62" s="126"/>
      <c r="TS62" s="126"/>
      <c r="TT62" s="126"/>
      <c r="TU62" s="126"/>
      <c r="TV62" s="126"/>
      <c r="TW62" s="126"/>
      <c r="TX62" s="126"/>
      <c r="TY62" s="126"/>
      <c r="TZ62" s="126"/>
      <c r="UA62" s="126"/>
      <c r="UB62" s="126"/>
      <c r="UC62" s="126"/>
      <c r="UD62" s="126"/>
      <c r="UE62" s="126"/>
      <c r="UF62" s="126"/>
      <c r="UG62" s="126"/>
      <c r="UH62" s="126"/>
      <c r="UI62" s="126"/>
      <c r="UJ62" s="126"/>
      <c r="UK62" s="126"/>
      <c r="UL62" s="126"/>
      <c r="UM62" s="126"/>
      <c r="UN62" s="126"/>
      <c r="UO62" s="126"/>
      <c r="UP62" s="126"/>
      <c r="UQ62" s="126"/>
      <c r="UR62" s="126"/>
      <c r="US62" s="126"/>
      <c r="UT62" s="126"/>
      <c r="UU62" s="126"/>
      <c r="UV62" s="126"/>
      <c r="UW62" s="126"/>
      <c r="UX62" s="126"/>
      <c r="UY62" s="126"/>
      <c r="UZ62" s="126"/>
      <c r="VA62" s="126"/>
      <c r="VB62" s="126"/>
      <c r="VC62" s="126"/>
      <c r="VD62" s="126"/>
      <c r="VE62" s="126"/>
      <c r="VF62" s="126"/>
      <c r="VG62" s="126"/>
      <c r="VH62" s="126"/>
      <c r="VI62" s="126"/>
      <c r="VJ62" s="126"/>
      <c r="VK62" s="126"/>
      <c r="VL62" s="126"/>
      <c r="VM62" s="126"/>
      <c r="VN62" s="126"/>
      <c r="VO62" s="126"/>
      <c r="VP62" s="126"/>
      <c r="VQ62" s="126"/>
      <c r="VR62" s="126"/>
      <c r="VS62" s="126"/>
      <c r="VT62" s="126"/>
      <c r="VU62" s="126"/>
      <c r="VV62" s="126"/>
      <c r="VW62" s="126"/>
      <c r="VX62" s="126"/>
      <c r="VY62" s="126"/>
      <c r="VZ62" s="126"/>
      <c r="WA62" s="126"/>
      <c r="WB62" s="126"/>
      <c r="WC62" s="126"/>
      <c r="WD62" s="126"/>
      <c r="WE62" s="126"/>
      <c r="WF62" s="126"/>
      <c r="WG62" s="126"/>
      <c r="WH62" s="126"/>
      <c r="WI62" s="126"/>
      <c r="WJ62" s="126"/>
      <c r="WK62" s="126"/>
      <c r="WL62" s="126"/>
      <c r="WM62" s="126"/>
      <c r="WN62" s="126"/>
      <c r="WO62" s="126"/>
      <c r="WP62" s="126"/>
      <c r="WQ62" s="126"/>
      <c r="WR62" s="126"/>
      <c r="WS62" s="126"/>
      <c r="WT62" s="126"/>
      <c r="WU62" s="126"/>
      <c r="WV62" s="126"/>
      <c r="WW62" s="126"/>
      <c r="WX62" s="126"/>
      <c r="WY62" s="126"/>
      <c r="WZ62" s="126"/>
      <c r="XA62" s="126"/>
      <c r="XB62" s="126"/>
      <c r="XC62" s="126"/>
      <c r="XD62" s="126"/>
      <c r="XE62" s="126"/>
      <c r="XF62" s="126"/>
      <c r="XG62" s="126"/>
      <c r="XH62" s="126"/>
      <c r="XI62" s="126"/>
      <c r="XJ62" s="126"/>
      <c r="XK62" s="126"/>
      <c r="XL62" s="126"/>
      <c r="XM62" s="126"/>
      <c r="XN62" s="126"/>
      <c r="XO62" s="126"/>
      <c r="XP62" s="126"/>
      <c r="XQ62" s="126"/>
      <c r="XR62" s="126"/>
      <c r="XS62" s="126"/>
      <c r="XT62" s="126"/>
      <c r="XU62" s="126"/>
      <c r="XV62" s="126"/>
      <c r="XW62" s="126"/>
      <c r="XX62" s="126"/>
      <c r="XY62" s="126"/>
      <c r="XZ62" s="126"/>
      <c r="YA62" s="126"/>
      <c r="YB62" s="126"/>
      <c r="YC62" s="126"/>
      <c r="YD62" s="126"/>
      <c r="YE62" s="126"/>
      <c r="YF62" s="126"/>
      <c r="YG62" s="126"/>
      <c r="YH62" s="126"/>
      <c r="YI62" s="126"/>
      <c r="YJ62" s="126"/>
      <c r="YK62" s="126"/>
      <c r="YL62" s="126"/>
      <c r="YM62" s="126"/>
      <c r="YN62" s="126"/>
      <c r="YO62" s="126"/>
      <c r="YP62" s="126"/>
      <c r="YQ62" s="126"/>
      <c r="YR62" s="126"/>
      <c r="YS62" s="126"/>
      <c r="YT62" s="126"/>
      <c r="YU62" s="126"/>
      <c r="YV62" s="126"/>
      <c r="YW62" s="126"/>
      <c r="YX62" s="126"/>
      <c r="YY62" s="126"/>
      <c r="YZ62" s="126"/>
      <c r="ZA62" s="126"/>
      <c r="ZB62" s="126"/>
      <c r="ZC62" s="126"/>
      <c r="ZD62" s="126"/>
      <c r="ZE62" s="126"/>
      <c r="ZF62" s="126"/>
      <c r="ZG62" s="126"/>
      <c r="ZH62" s="126"/>
      <c r="ZI62" s="126"/>
      <c r="ZJ62" s="126"/>
      <c r="ZK62" s="126"/>
      <c r="ZL62" s="126"/>
      <c r="ZM62" s="126"/>
      <c r="ZN62" s="126"/>
      <c r="ZO62" s="126"/>
      <c r="ZP62" s="126"/>
      <c r="ZQ62" s="126"/>
      <c r="ZR62" s="126"/>
      <c r="ZS62" s="126"/>
      <c r="ZT62" s="126"/>
      <c r="ZU62" s="126"/>
      <c r="ZV62" s="126"/>
      <c r="ZW62" s="126"/>
      <c r="ZX62" s="126"/>
      <c r="ZY62" s="126"/>
      <c r="ZZ62" s="126"/>
    </row>
    <row r="63" spans="1:702" hidden="1" outlineLevel="1">
      <c r="A63" s="8">
        <v>42125</v>
      </c>
      <c r="B63" s="126">
        <v>4457.0868997199996</v>
      </c>
      <c r="C63" s="126">
        <v>174.27986491999999</v>
      </c>
      <c r="D63" s="126">
        <v>76.210834939999998</v>
      </c>
      <c r="E63" s="126">
        <v>1731.7039013999999</v>
      </c>
      <c r="F63" s="126">
        <v>57.910270820000001</v>
      </c>
      <c r="G63" s="126">
        <v>12.766319579999999</v>
      </c>
      <c r="H63" s="126">
        <v>42.434438900000004</v>
      </c>
      <c r="I63" s="126">
        <v>2172.0729514599998</v>
      </c>
      <c r="J63" s="126">
        <v>56.313034819999999</v>
      </c>
      <c r="K63" s="126">
        <v>0.83793558000000001</v>
      </c>
      <c r="L63" s="126">
        <v>3.9017947400000002</v>
      </c>
      <c r="M63" s="163" t="s">
        <v>188</v>
      </c>
      <c r="N63" s="126">
        <v>33.655515940000001</v>
      </c>
      <c r="O63" s="126">
        <v>54.189806990000001</v>
      </c>
      <c r="P63" s="126">
        <v>28.885494600000001</v>
      </c>
      <c r="Q63" s="126">
        <v>1.87093E-3</v>
      </c>
      <c r="R63" s="126">
        <v>4.6827854200000001</v>
      </c>
      <c r="S63" s="126">
        <v>4.3801390000000003E-2</v>
      </c>
      <c r="T63" s="126">
        <v>7.1962772900000003</v>
      </c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6"/>
      <c r="HV63" s="126"/>
      <c r="HW63" s="126"/>
      <c r="HX63" s="126"/>
      <c r="HY63" s="126"/>
      <c r="HZ63" s="126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  <c r="NG63" s="126"/>
      <c r="NH63" s="126"/>
      <c r="NI63" s="126"/>
      <c r="NJ63" s="126"/>
      <c r="NK63" s="126"/>
      <c r="NL63" s="126"/>
      <c r="NM63" s="126"/>
      <c r="NN63" s="126"/>
      <c r="NO63" s="126"/>
      <c r="NP63" s="126"/>
      <c r="NQ63" s="126"/>
      <c r="NR63" s="126"/>
      <c r="NS63" s="126"/>
      <c r="NT63" s="126"/>
      <c r="NU63" s="126"/>
      <c r="NV63" s="126"/>
      <c r="NW63" s="126"/>
      <c r="NX63" s="126"/>
      <c r="NY63" s="126"/>
      <c r="NZ63" s="126"/>
      <c r="OA63" s="126"/>
      <c r="OB63" s="126"/>
      <c r="OC63" s="126"/>
      <c r="OD63" s="126"/>
      <c r="OE63" s="126"/>
      <c r="OF63" s="126"/>
      <c r="OG63" s="126"/>
      <c r="OH63" s="126"/>
      <c r="OI63" s="126"/>
      <c r="OJ63" s="126"/>
      <c r="OK63" s="126"/>
      <c r="OL63" s="126"/>
      <c r="OM63" s="126"/>
      <c r="ON63" s="126"/>
      <c r="OO63" s="126"/>
      <c r="OP63" s="126"/>
      <c r="OQ63" s="126"/>
      <c r="OR63" s="126"/>
      <c r="OS63" s="126"/>
      <c r="OT63" s="126"/>
      <c r="OU63" s="126"/>
      <c r="OV63" s="126"/>
      <c r="OW63" s="126"/>
      <c r="OX63" s="126"/>
      <c r="OY63" s="126"/>
      <c r="OZ63" s="126"/>
      <c r="PA63" s="126"/>
      <c r="PB63" s="126"/>
      <c r="PC63" s="126"/>
      <c r="PD63" s="126"/>
      <c r="PE63" s="126"/>
      <c r="PF63" s="126"/>
      <c r="PG63" s="126"/>
      <c r="PH63" s="126"/>
      <c r="PI63" s="126"/>
      <c r="PJ63" s="126"/>
      <c r="PK63" s="126"/>
      <c r="PL63" s="126"/>
      <c r="PM63" s="126"/>
      <c r="PN63" s="126"/>
      <c r="PO63" s="126"/>
      <c r="PP63" s="126"/>
      <c r="PQ63" s="126"/>
      <c r="PR63" s="126"/>
      <c r="PS63" s="126"/>
      <c r="PT63" s="126"/>
      <c r="PU63" s="126"/>
      <c r="PV63" s="126"/>
      <c r="PW63" s="126"/>
      <c r="PX63" s="126"/>
      <c r="PY63" s="126"/>
      <c r="PZ63" s="126"/>
      <c r="QA63" s="126"/>
      <c r="QB63" s="126"/>
      <c r="QC63" s="126"/>
      <c r="QD63" s="126"/>
      <c r="QE63" s="126"/>
      <c r="QF63" s="126"/>
      <c r="QG63" s="126"/>
      <c r="QH63" s="126"/>
      <c r="QI63" s="126"/>
      <c r="QJ63" s="126"/>
      <c r="QK63" s="126"/>
      <c r="QL63" s="126"/>
      <c r="QM63" s="126"/>
      <c r="QN63" s="126"/>
      <c r="QO63" s="126"/>
      <c r="QP63" s="126"/>
      <c r="QQ63" s="126"/>
      <c r="QR63" s="126"/>
      <c r="QS63" s="126"/>
      <c r="QT63" s="126"/>
      <c r="QU63" s="126"/>
      <c r="QV63" s="126"/>
      <c r="QW63" s="126"/>
      <c r="QX63" s="126"/>
      <c r="QY63" s="126"/>
      <c r="QZ63" s="126"/>
      <c r="RA63" s="126"/>
      <c r="RB63" s="126"/>
      <c r="RC63" s="126"/>
      <c r="RD63" s="126"/>
      <c r="RE63" s="126"/>
      <c r="RF63" s="126"/>
      <c r="RG63" s="126"/>
      <c r="RH63" s="126"/>
      <c r="RI63" s="126"/>
      <c r="RJ63" s="126"/>
      <c r="RK63" s="126"/>
      <c r="RL63" s="126"/>
      <c r="RM63" s="126"/>
      <c r="RN63" s="126"/>
      <c r="RO63" s="126"/>
      <c r="RP63" s="126"/>
      <c r="RQ63" s="126"/>
      <c r="RR63" s="126"/>
      <c r="RS63" s="126"/>
      <c r="RT63" s="126"/>
      <c r="RU63" s="126"/>
      <c r="RV63" s="126"/>
      <c r="RW63" s="126"/>
      <c r="RX63" s="126"/>
      <c r="RY63" s="126"/>
      <c r="RZ63" s="126"/>
      <c r="SA63" s="126"/>
      <c r="SB63" s="126"/>
      <c r="SC63" s="126"/>
      <c r="SD63" s="126"/>
      <c r="SE63" s="126"/>
      <c r="SF63" s="126"/>
      <c r="SG63" s="126"/>
      <c r="SH63" s="126"/>
      <c r="SI63" s="126"/>
      <c r="SJ63" s="126"/>
      <c r="SK63" s="126"/>
      <c r="SL63" s="126"/>
      <c r="SM63" s="126"/>
      <c r="SN63" s="126"/>
      <c r="SO63" s="126"/>
      <c r="SP63" s="126"/>
      <c r="SQ63" s="126"/>
      <c r="SR63" s="126"/>
      <c r="SS63" s="126"/>
      <c r="ST63" s="126"/>
      <c r="SU63" s="126"/>
      <c r="SV63" s="126"/>
      <c r="SW63" s="126"/>
      <c r="SX63" s="126"/>
      <c r="SY63" s="126"/>
      <c r="SZ63" s="126"/>
      <c r="TA63" s="126"/>
      <c r="TB63" s="126"/>
      <c r="TC63" s="126"/>
      <c r="TD63" s="126"/>
      <c r="TE63" s="126"/>
      <c r="TF63" s="126"/>
      <c r="TG63" s="126"/>
      <c r="TH63" s="126"/>
      <c r="TI63" s="126"/>
      <c r="TJ63" s="126"/>
      <c r="TK63" s="126"/>
      <c r="TL63" s="126"/>
      <c r="TM63" s="126"/>
      <c r="TN63" s="126"/>
      <c r="TO63" s="126"/>
      <c r="TP63" s="126"/>
      <c r="TQ63" s="126"/>
      <c r="TR63" s="126"/>
      <c r="TS63" s="126"/>
      <c r="TT63" s="126"/>
      <c r="TU63" s="126"/>
      <c r="TV63" s="126"/>
      <c r="TW63" s="126"/>
      <c r="TX63" s="126"/>
      <c r="TY63" s="126"/>
      <c r="TZ63" s="126"/>
      <c r="UA63" s="126"/>
      <c r="UB63" s="126"/>
      <c r="UC63" s="126"/>
      <c r="UD63" s="126"/>
      <c r="UE63" s="126"/>
      <c r="UF63" s="126"/>
      <c r="UG63" s="126"/>
      <c r="UH63" s="126"/>
      <c r="UI63" s="126"/>
      <c r="UJ63" s="126"/>
      <c r="UK63" s="126"/>
      <c r="UL63" s="126"/>
      <c r="UM63" s="126"/>
      <c r="UN63" s="126"/>
      <c r="UO63" s="126"/>
      <c r="UP63" s="126"/>
      <c r="UQ63" s="126"/>
      <c r="UR63" s="126"/>
      <c r="US63" s="126"/>
      <c r="UT63" s="126"/>
      <c r="UU63" s="126"/>
      <c r="UV63" s="126"/>
      <c r="UW63" s="126"/>
      <c r="UX63" s="126"/>
      <c r="UY63" s="126"/>
      <c r="UZ63" s="126"/>
      <c r="VA63" s="126"/>
      <c r="VB63" s="126"/>
      <c r="VC63" s="126"/>
      <c r="VD63" s="126"/>
      <c r="VE63" s="126"/>
      <c r="VF63" s="126"/>
      <c r="VG63" s="126"/>
      <c r="VH63" s="126"/>
      <c r="VI63" s="126"/>
      <c r="VJ63" s="126"/>
      <c r="VK63" s="126"/>
      <c r="VL63" s="126"/>
      <c r="VM63" s="126"/>
      <c r="VN63" s="126"/>
      <c r="VO63" s="126"/>
      <c r="VP63" s="126"/>
      <c r="VQ63" s="126"/>
      <c r="VR63" s="126"/>
      <c r="VS63" s="126"/>
      <c r="VT63" s="126"/>
      <c r="VU63" s="126"/>
      <c r="VV63" s="126"/>
      <c r="VW63" s="126"/>
      <c r="VX63" s="126"/>
      <c r="VY63" s="126"/>
      <c r="VZ63" s="126"/>
      <c r="WA63" s="126"/>
      <c r="WB63" s="126"/>
      <c r="WC63" s="126"/>
      <c r="WD63" s="126"/>
      <c r="WE63" s="126"/>
      <c r="WF63" s="126"/>
      <c r="WG63" s="126"/>
      <c r="WH63" s="126"/>
      <c r="WI63" s="126"/>
      <c r="WJ63" s="126"/>
      <c r="WK63" s="126"/>
      <c r="WL63" s="126"/>
      <c r="WM63" s="126"/>
      <c r="WN63" s="126"/>
      <c r="WO63" s="126"/>
      <c r="WP63" s="126"/>
      <c r="WQ63" s="126"/>
      <c r="WR63" s="126"/>
      <c r="WS63" s="126"/>
      <c r="WT63" s="126"/>
      <c r="WU63" s="126"/>
      <c r="WV63" s="126"/>
      <c r="WW63" s="126"/>
      <c r="WX63" s="126"/>
      <c r="WY63" s="126"/>
      <c r="WZ63" s="126"/>
      <c r="XA63" s="126"/>
      <c r="XB63" s="126"/>
      <c r="XC63" s="126"/>
      <c r="XD63" s="126"/>
      <c r="XE63" s="126"/>
      <c r="XF63" s="126"/>
      <c r="XG63" s="126"/>
      <c r="XH63" s="126"/>
      <c r="XI63" s="126"/>
      <c r="XJ63" s="126"/>
      <c r="XK63" s="126"/>
      <c r="XL63" s="126"/>
      <c r="XM63" s="126"/>
      <c r="XN63" s="126"/>
      <c r="XO63" s="126"/>
      <c r="XP63" s="126"/>
      <c r="XQ63" s="126"/>
      <c r="XR63" s="126"/>
      <c r="XS63" s="126"/>
      <c r="XT63" s="126"/>
      <c r="XU63" s="126"/>
      <c r="XV63" s="126"/>
      <c r="XW63" s="126"/>
      <c r="XX63" s="126"/>
      <c r="XY63" s="126"/>
      <c r="XZ63" s="126"/>
      <c r="YA63" s="126"/>
      <c r="YB63" s="126"/>
      <c r="YC63" s="126"/>
      <c r="YD63" s="126"/>
      <c r="YE63" s="126"/>
      <c r="YF63" s="126"/>
      <c r="YG63" s="126"/>
      <c r="YH63" s="126"/>
      <c r="YI63" s="126"/>
      <c r="YJ63" s="126"/>
      <c r="YK63" s="126"/>
      <c r="YL63" s="126"/>
      <c r="YM63" s="126"/>
      <c r="YN63" s="126"/>
      <c r="YO63" s="126"/>
      <c r="YP63" s="126"/>
      <c r="YQ63" s="126"/>
      <c r="YR63" s="126"/>
      <c r="YS63" s="126"/>
      <c r="YT63" s="126"/>
      <c r="YU63" s="126"/>
      <c r="YV63" s="126"/>
      <c r="YW63" s="126"/>
      <c r="YX63" s="126"/>
      <c r="YY63" s="126"/>
      <c r="YZ63" s="126"/>
      <c r="ZA63" s="126"/>
      <c r="ZB63" s="126"/>
      <c r="ZC63" s="126"/>
      <c r="ZD63" s="126"/>
      <c r="ZE63" s="126"/>
      <c r="ZF63" s="126"/>
      <c r="ZG63" s="126"/>
      <c r="ZH63" s="126"/>
      <c r="ZI63" s="126"/>
      <c r="ZJ63" s="126"/>
      <c r="ZK63" s="126"/>
      <c r="ZL63" s="126"/>
      <c r="ZM63" s="126"/>
      <c r="ZN63" s="126"/>
      <c r="ZO63" s="126"/>
      <c r="ZP63" s="126"/>
      <c r="ZQ63" s="126"/>
      <c r="ZR63" s="126"/>
      <c r="ZS63" s="126"/>
      <c r="ZT63" s="126"/>
      <c r="ZU63" s="126"/>
      <c r="ZV63" s="126"/>
      <c r="ZW63" s="126"/>
      <c r="ZX63" s="126"/>
      <c r="ZY63" s="126"/>
      <c r="ZZ63" s="126"/>
    </row>
    <row r="64" spans="1:702" hidden="1" outlineLevel="1">
      <c r="A64" s="8">
        <v>42156</v>
      </c>
      <c r="B64" s="126">
        <v>4504.6213365599997</v>
      </c>
      <c r="C64" s="126">
        <v>172.06822141000001</v>
      </c>
      <c r="D64" s="126">
        <v>78.140297540000006</v>
      </c>
      <c r="E64" s="126">
        <v>1752.17966598</v>
      </c>
      <c r="F64" s="126">
        <v>57.487165040000001</v>
      </c>
      <c r="G64" s="126">
        <v>12.83203606</v>
      </c>
      <c r="H64" s="126">
        <v>42.640054990000003</v>
      </c>
      <c r="I64" s="126">
        <v>2198.3812655000002</v>
      </c>
      <c r="J64" s="126">
        <v>57.571514929999999</v>
      </c>
      <c r="K64" s="126">
        <v>0.86069353000000004</v>
      </c>
      <c r="L64" s="126">
        <v>3.9070273900000001</v>
      </c>
      <c r="M64" s="163" t="s">
        <v>188</v>
      </c>
      <c r="N64" s="126">
        <v>33.84725735</v>
      </c>
      <c r="O64" s="126">
        <v>53.535960809999999</v>
      </c>
      <c r="P64" s="126">
        <v>29.263381760000001</v>
      </c>
      <c r="Q64" s="126">
        <v>1.9252099999999999E-3</v>
      </c>
      <c r="R64" s="126">
        <v>4.7319878099999997</v>
      </c>
      <c r="S64" s="126">
        <v>4.51335E-2</v>
      </c>
      <c r="T64" s="126">
        <v>7.1277477500000002</v>
      </c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  <c r="FO64" s="126"/>
      <c r="FP64" s="126"/>
      <c r="FQ64" s="126"/>
      <c r="FR64" s="126"/>
      <c r="FS64" s="126"/>
      <c r="FT64" s="126"/>
      <c r="FU64" s="126"/>
      <c r="FV64" s="126"/>
      <c r="FW64" s="126"/>
      <c r="FX64" s="126"/>
      <c r="FY64" s="126"/>
      <c r="FZ64" s="126"/>
      <c r="GA64" s="126"/>
      <c r="GB64" s="126"/>
      <c r="GC64" s="126"/>
      <c r="GD64" s="126"/>
      <c r="GE64" s="126"/>
      <c r="GF64" s="126"/>
      <c r="GG64" s="126"/>
      <c r="GH64" s="126"/>
      <c r="GI64" s="126"/>
      <c r="GJ64" s="126"/>
      <c r="GK64" s="126"/>
      <c r="GL64" s="126"/>
      <c r="GM64" s="126"/>
      <c r="GN64" s="126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26"/>
      <c r="HX64" s="126"/>
      <c r="HY64" s="126"/>
      <c r="HZ64" s="126"/>
      <c r="IA64" s="126"/>
      <c r="IB64" s="126"/>
      <c r="IC64" s="126"/>
      <c r="ID64" s="126"/>
      <c r="IE64" s="126"/>
      <c r="IF64" s="126"/>
      <c r="IG64" s="126"/>
      <c r="IH64" s="126"/>
      <c r="II64" s="126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  <c r="NG64" s="126"/>
      <c r="NH64" s="126"/>
      <c r="NI64" s="126"/>
      <c r="NJ64" s="126"/>
      <c r="NK64" s="126"/>
      <c r="NL64" s="126"/>
      <c r="NM64" s="126"/>
      <c r="NN64" s="126"/>
      <c r="NO64" s="126"/>
      <c r="NP64" s="126"/>
      <c r="NQ64" s="126"/>
      <c r="NR64" s="126"/>
      <c r="NS64" s="126"/>
      <c r="NT64" s="126"/>
      <c r="NU64" s="126"/>
      <c r="NV64" s="126"/>
      <c r="NW64" s="126"/>
      <c r="NX64" s="126"/>
      <c r="NY64" s="126"/>
      <c r="NZ64" s="126"/>
      <c r="OA64" s="126"/>
      <c r="OB64" s="126"/>
      <c r="OC64" s="126"/>
      <c r="OD64" s="126"/>
      <c r="OE64" s="126"/>
      <c r="OF64" s="126"/>
      <c r="OG64" s="126"/>
      <c r="OH64" s="126"/>
      <c r="OI64" s="126"/>
      <c r="OJ64" s="126"/>
      <c r="OK64" s="126"/>
      <c r="OL64" s="126"/>
      <c r="OM64" s="126"/>
      <c r="ON64" s="126"/>
      <c r="OO64" s="126"/>
      <c r="OP64" s="126"/>
      <c r="OQ64" s="126"/>
      <c r="OR64" s="126"/>
      <c r="OS64" s="126"/>
      <c r="OT64" s="126"/>
      <c r="OU64" s="126"/>
      <c r="OV64" s="126"/>
      <c r="OW64" s="126"/>
      <c r="OX64" s="126"/>
      <c r="OY64" s="126"/>
      <c r="OZ64" s="126"/>
      <c r="PA64" s="126"/>
      <c r="PB64" s="126"/>
      <c r="PC64" s="126"/>
      <c r="PD64" s="126"/>
      <c r="PE64" s="126"/>
      <c r="PF64" s="126"/>
      <c r="PG64" s="126"/>
      <c r="PH64" s="126"/>
      <c r="PI64" s="126"/>
      <c r="PJ64" s="126"/>
      <c r="PK64" s="126"/>
      <c r="PL64" s="126"/>
      <c r="PM64" s="126"/>
      <c r="PN64" s="126"/>
      <c r="PO64" s="126"/>
      <c r="PP64" s="126"/>
      <c r="PQ64" s="126"/>
      <c r="PR64" s="126"/>
      <c r="PS64" s="126"/>
      <c r="PT64" s="126"/>
      <c r="PU64" s="126"/>
      <c r="PV64" s="126"/>
      <c r="PW64" s="126"/>
      <c r="PX64" s="126"/>
      <c r="PY64" s="126"/>
      <c r="PZ64" s="126"/>
      <c r="QA64" s="126"/>
      <c r="QB64" s="126"/>
      <c r="QC64" s="126"/>
      <c r="QD64" s="126"/>
      <c r="QE64" s="126"/>
      <c r="QF64" s="126"/>
      <c r="QG64" s="126"/>
      <c r="QH64" s="126"/>
      <c r="QI64" s="126"/>
      <c r="QJ64" s="126"/>
      <c r="QK64" s="126"/>
      <c r="QL64" s="126"/>
      <c r="QM64" s="126"/>
      <c r="QN64" s="126"/>
      <c r="QO64" s="126"/>
      <c r="QP64" s="126"/>
      <c r="QQ64" s="126"/>
      <c r="QR64" s="126"/>
      <c r="QS64" s="126"/>
      <c r="QT64" s="126"/>
      <c r="QU64" s="126"/>
      <c r="QV64" s="126"/>
      <c r="QW64" s="126"/>
      <c r="QX64" s="126"/>
      <c r="QY64" s="126"/>
      <c r="QZ64" s="126"/>
      <c r="RA64" s="126"/>
      <c r="RB64" s="126"/>
      <c r="RC64" s="126"/>
      <c r="RD64" s="126"/>
      <c r="RE64" s="126"/>
      <c r="RF64" s="126"/>
      <c r="RG64" s="126"/>
      <c r="RH64" s="126"/>
      <c r="RI64" s="126"/>
      <c r="RJ64" s="126"/>
      <c r="RK64" s="126"/>
      <c r="RL64" s="126"/>
      <c r="RM64" s="126"/>
      <c r="RN64" s="126"/>
      <c r="RO64" s="126"/>
      <c r="RP64" s="126"/>
      <c r="RQ64" s="126"/>
      <c r="RR64" s="126"/>
      <c r="RS64" s="126"/>
      <c r="RT64" s="126"/>
      <c r="RU64" s="126"/>
      <c r="RV64" s="126"/>
      <c r="RW64" s="126"/>
      <c r="RX64" s="126"/>
      <c r="RY64" s="126"/>
      <c r="RZ64" s="126"/>
      <c r="SA64" s="126"/>
      <c r="SB64" s="126"/>
      <c r="SC64" s="126"/>
      <c r="SD64" s="126"/>
      <c r="SE64" s="126"/>
      <c r="SF64" s="126"/>
      <c r="SG64" s="126"/>
      <c r="SH64" s="126"/>
      <c r="SI64" s="126"/>
      <c r="SJ64" s="126"/>
      <c r="SK64" s="126"/>
      <c r="SL64" s="126"/>
      <c r="SM64" s="126"/>
      <c r="SN64" s="126"/>
      <c r="SO64" s="126"/>
      <c r="SP64" s="126"/>
      <c r="SQ64" s="126"/>
      <c r="SR64" s="126"/>
      <c r="SS64" s="126"/>
      <c r="ST64" s="126"/>
      <c r="SU64" s="126"/>
      <c r="SV64" s="126"/>
      <c r="SW64" s="126"/>
      <c r="SX64" s="126"/>
      <c r="SY64" s="126"/>
      <c r="SZ64" s="126"/>
      <c r="TA64" s="126"/>
      <c r="TB64" s="126"/>
      <c r="TC64" s="126"/>
      <c r="TD64" s="126"/>
      <c r="TE64" s="126"/>
      <c r="TF64" s="126"/>
      <c r="TG64" s="126"/>
      <c r="TH64" s="126"/>
      <c r="TI64" s="126"/>
      <c r="TJ64" s="126"/>
      <c r="TK64" s="126"/>
      <c r="TL64" s="126"/>
      <c r="TM64" s="126"/>
      <c r="TN64" s="126"/>
      <c r="TO64" s="126"/>
      <c r="TP64" s="126"/>
      <c r="TQ64" s="126"/>
      <c r="TR64" s="126"/>
      <c r="TS64" s="126"/>
      <c r="TT64" s="126"/>
      <c r="TU64" s="126"/>
      <c r="TV64" s="126"/>
      <c r="TW64" s="126"/>
      <c r="TX64" s="126"/>
      <c r="TY64" s="126"/>
      <c r="TZ64" s="126"/>
      <c r="UA64" s="126"/>
      <c r="UB64" s="126"/>
      <c r="UC64" s="126"/>
      <c r="UD64" s="126"/>
      <c r="UE64" s="126"/>
      <c r="UF64" s="126"/>
      <c r="UG64" s="126"/>
      <c r="UH64" s="126"/>
      <c r="UI64" s="126"/>
      <c r="UJ64" s="126"/>
      <c r="UK64" s="126"/>
      <c r="UL64" s="126"/>
      <c r="UM64" s="126"/>
      <c r="UN64" s="126"/>
      <c r="UO64" s="126"/>
      <c r="UP64" s="126"/>
      <c r="UQ64" s="126"/>
      <c r="UR64" s="126"/>
      <c r="US64" s="126"/>
      <c r="UT64" s="126"/>
      <c r="UU64" s="126"/>
      <c r="UV64" s="126"/>
      <c r="UW64" s="126"/>
      <c r="UX64" s="126"/>
      <c r="UY64" s="126"/>
      <c r="UZ64" s="126"/>
      <c r="VA64" s="126"/>
      <c r="VB64" s="126"/>
      <c r="VC64" s="126"/>
      <c r="VD64" s="126"/>
      <c r="VE64" s="126"/>
      <c r="VF64" s="126"/>
      <c r="VG64" s="126"/>
      <c r="VH64" s="126"/>
      <c r="VI64" s="126"/>
      <c r="VJ64" s="126"/>
      <c r="VK64" s="126"/>
      <c r="VL64" s="126"/>
      <c r="VM64" s="126"/>
      <c r="VN64" s="126"/>
      <c r="VO64" s="126"/>
      <c r="VP64" s="126"/>
      <c r="VQ64" s="126"/>
      <c r="VR64" s="126"/>
      <c r="VS64" s="126"/>
      <c r="VT64" s="126"/>
      <c r="VU64" s="126"/>
      <c r="VV64" s="126"/>
      <c r="VW64" s="126"/>
      <c r="VX64" s="126"/>
      <c r="VY64" s="126"/>
      <c r="VZ64" s="126"/>
      <c r="WA64" s="126"/>
      <c r="WB64" s="126"/>
      <c r="WC64" s="126"/>
      <c r="WD64" s="126"/>
      <c r="WE64" s="126"/>
      <c r="WF64" s="126"/>
      <c r="WG64" s="126"/>
      <c r="WH64" s="126"/>
      <c r="WI64" s="126"/>
      <c r="WJ64" s="126"/>
      <c r="WK64" s="126"/>
      <c r="WL64" s="126"/>
      <c r="WM64" s="126"/>
      <c r="WN64" s="126"/>
      <c r="WO64" s="126"/>
      <c r="WP64" s="126"/>
      <c r="WQ64" s="126"/>
      <c r="WR64" s="126"/>
      <c r="WS64" s="126"/>
      <c r="WT64" s="126"/>
      <c r="WU64" s="126"/>
      <c r="WV64" s="126"/>
      <c r="WW64" s="126"/>
      <c r="WX64" s="126"/>
      <c r="WY64" s="126"/>
      <c r="WZ64" s="126"/>
      <c r="XA64" s="126"/>
      <c r="XB64" s="126"/>
      <c r="XC64" s="126"/>
      <c r="XD64" s="126"/>
      <c r="XE64" s="126"/>
      <c r="XF64" s="126"/>
      <c r="XG64" s="126"/>
      <c r="XH64" s="126"/>
      <c r="XI64" s="126"/>
      <c r="XJ64" s="126"/>
      <c r="XK64" s="126"/>
      <c r="XL64" s="126"/>
      <c r="XM64" s="126"/>
      <c r="XN64" s="126"/>
      <c r="XO64" s="126"/>
      <c r="XP64" s="126"/>
      <c r="XQ64" s="126"/>
      <c r="XR64" s="126"/>
      <c r="XS64" s="126"/>
      <c r="XT64" s="126"/>
      <c r="XU64" s="126"/>
      <c r="XV64" s="126"/>
      <c r="XW64" s="126"/>
      <c r="XX64" s="126"/>
      <c r="XY64" s="126"/>
      <c r="XZ64" s="126"/>
      <c r="YA64" s="126"/>
      <c r="YB64" s="126"/>
      <c r="YC64" s="126"/>
      <c r="YD64" s="126"/>
      <c r="YE64" s="126"/>
      <c r="YF64" s="126"/>
      <c r="YG64" s="126"/>
      <c r="YH64" s="126"/>
      <c r="YI64" s="126"/>
      <c r="YJ64" s="126"/>
      <c r="YK64" s="126"/>
      <c r="YL64" s="126"/>
      <c r="YM64" s="126"/>
      <c r="YN64" s="126"/>
      <c r="YO64" s="126"/>
      <c r="YP64" s="126"/>
      <c r="YQ64" s="126"/>
      <c r="YR64" s="126"/>
      <c r="YS64" s="126"/>
      <c r="YT64" s="126"/>
      <c r="YU64" s="126"/>
      <c r="YV64" s="126"/>
      <c r="YW64" s="126"/>
      <c r="YX64" s="126"/>
      <c r="YY64" s="126"/>
      <c r="YZ64" s="126"/>
      <c r="ZA64" s="126"/>
      <c r="ZB64" s="126"/>
      <c r="ZC64" s="126"/>
      <c r="ZD64" s="126"/>
      <c r="ZE64" s="126"/>
      <c r="ZF64" s="126"/>
      <c r="ZG64" s="126"/>
      <c r="ZH64" s="126"/>
      <c r="ZI64" s="126"/>
      <c r="ZJ64" s="126"/>
      <c r="ZK64" s="126"/>
      <c r="ZL64" s="126"/>
      <c r="ZM64" s="126"/>
      <c r="ZN64" s="126"/>
      <c r="ZO64" s="126"/>
      <c r="ZP64" s="126"/>
      <c r="ZQ64" s="126"/>
      <c r="ZR64" s="126"/>
      <c r="ZS64" s="126"/>
      <c r="ZT64" s="126"/>
      <c r="ZU64" s="126"/>
      <c r="ZV64" s="126"/>
      <c r="ZW64" s="126"/>
      <c r="ZX64" s="126"/>
      <c r="ZY64" s="126"/>
      <c r="ZZ64" s="126"/>
    </row>
    <row r="65" spans="1:702" hidden="1" outlineLevel="1">
      <c r="A65" s="8">
        <v>42186</v>
      </c>
      <c r="B65" s="126">
        <v>4559.2810880200004</v>
      </c>
      <c r="C65" s="126">
        <v>161.6689035</v>
      </c>
      <c r="D65" s="126">
        <v>78.197331779999999</v>
      </c>
      <c r="E65" s="126">
        <v>1787.2561747100001</v>
      </c>
      <c r="F65" s="126">
        <v>56.967723190000001</v>
      </c>
      <c r="G65" s="126">
        <v>12.90146788</v>
      </c>
      <c r="H65" s="126">
        <v>37.525068330000003</v>
      </c>
      <c r="I65" s="126">
        <v>2232.5455422300001</v>
      </c>
      <c r="J65" s="126">
        <v>57.844748610000003</v>
      </c>
      <c r="K65" s="126">
        <v>0.88296101999999999</v>
      </c>
      <c r="L65" s="126">
        <v>3.9317850399999998</v>
      </c>
      <c r="M65" s="163" t="s">
        <v>188</v>
      </c>
      <c r="N65" s="126">
        <v>34.930369130000003</v>
      </c>
      <c r="O65" s="126">
        <v>52.967177409999998</v>
      </c>
      <c r="P65" s="126">
        <v>29.649759100000001</v>
      </c>
      <c r="Q65" s="126">
        <v>1.9780599999999998E-3</v>
      </c>
      <c r="R65" s="126">
        <v>4.7932809399999998</v>
      </c>
      <c r="S65" s="126">
        <v>4.6430329999999999E-2</v>
      </c>
      <c r="T65" s="126">
        <v>7.1703867600000004</v>
      </c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  <c r="GB65" s="126"/>
      <c r="GC65" s="126"/>
      <c r="GD65" s="126"/>
      <c r="GE65" s="126"/>
      <c r="GF65" s="126"/>
      <c r="GG65" s="126"/>
      <c r="GH65" s="126"/>
      <c r="GI65" s="126"/>
      <c r="GJ65" s="126"/>
      <c r="GK65" s="126"/>
      <c r="GL65" s="126"/>
      <c r="GM65" s="126"/>
      <c r="GN65" s="126"/>
      <c r="GO65" s="126"/>
      <c r="GP65" s="126"/>
      <c r="GQ65" s="126"/>
      <c r="GR65" s="126"/>
      <c r="GS65" s="126"/>
      <c r="GT65" s="126"/>
      <c r="GU65" s="126"/>
      <c r="GV65" s="126"/>
      <c r="GW65" s="126"/>
      <c r="GX65" s="126"/>
      <c r="GY65" s="126"/>
      <c r="GZ65" s="126"/>
      <c r="HA65" s="126"/>
      <c r="HB65" s="126"/>
      <c r="HC65" s="126"/>
      <c r="HD65" s="126"/>
      <c r="HE65" s="126"/>
      <c r="HF65" s="126"/>
      <c r="HG65" s="126"/>
      <c r="HH65" s="126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26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  <c r="NG65" s="126"/>
      <c r="NH65" s="126"/>
      <c r="NI65" s="126"/>
      <c r="NJ65" s="126"/>
      <c r="NK65" s="126"/>
      <c r="NL65" s="126"/>
      <c r="NM65" s="126"/>
      <c r="NN65" s="126"/>
      <c r="NO65" s="126"/>
      <c r="NP65" s="126"/>
      <c r="NQ65" s="126"/>
      <c r="NR65" s="126"/>
      <c r="NS65" s="126"/>
      <c r="NT65" s="126"/>
      <c r="NU65" s="126"/>
      <c r="NV65" s="126"/>
      <c r="NW65" s="126"/>
      <c r="NX65" s="126"/>
      <c r="NY65" s="126"/>
      <c r="NZ65" s="126"/>
      <c r="OA65" s="126"/>
      <c r="OB65" s="126"/>
      <c r="OC65" s="126"/>
      <c r="OD65" s="126"/>
      <c r="OE65" s="126"/>
      <c r="OF65" s="126"/>
      <c r="OG65" s="126"/>
      <c r="OH65" s="126"/>
      <c r="OI65" s="126"/>
      <c r="OJ65" s="126"/>
      <c r="OK65" s="126"/>
      <c r="OL65" s="126"/>
      <c r="OM65" s="126"/>
      <c r="ON65" s="126"/>
      <c r="OO65" s="126"/>
      <c r="OP65" s="126"/>
      <c r="OQ65" s="126"/>
      <c r="OR65" s="126"/>
      <c r="OS65" s="126"/>
      <c r="OT65" s="126"/>
      <c r="OU65" s="126"/>
      <c r="OV65" s="126"/>
      <c r="OW65" s="126"/>
      <c r="OX65" s="126"/>
      <c r="OY65" s="126"/>
      <c r="OZ65" s="126"/>
      <c r="PA65" s="126"/>
      <c r="PB65" s="126"/>
      <c r="PC65" s="126"/>
      <c r="PD65" s="126"/>
      <c r="PE65" s="126"/>
      <c r="PF65" s="126"/>
      <c r="PG65" s="126"/>
      <c r="PH65" s="126"/>
      <c r="PI65" s="126"/>
      <c r="PJ65" s="126"/>
      <c r="PK65" s="126"/>
      <c r="PL65" s="126"/>
      <c r="PM65" s="126"/>
      <c r="PN65" s="126"/>
      <c r="PO65" s="126"/>
      <c r="PP65" s="126"/>
      <c r="PQ65" s="126"/>
      <c r="PR65" s="126"/>
      <c r="PS65" s="126"/>
      <c r="PT65" s="126"/>
      <c r="PU65" s="126"/>
      <c r="PV65" s="126"/>
      <c r="PW65" s="126"/>
      <c r="PX65" s="126"/>
      <c r="PY65" s="126"/>
      <c r="PZ65" s="126"/>
      <c r="QA65" s="126"/>
      <c r="QB65" s="126"/>
      <c r="QC65" s="126"/>
      <c r="QD65" s="126"/>
      <c r="QE65" s="126"/>
      <c r="QF65" s="126"/>
      <c r="QG65" s="126"/>
      <c r="QH65" s="126"/>
      <c r="QI65" s="126"/>
      <c r="QJ65" s="126"/>
      <c r="QK65" s="126"/>
      <c r="QL65" s="126"/>
      <c r="QM65" s="126"/>
      <c r="QN65" s="126"/>
      <c r="QO65" s="126"/>
      <c r="QP65" s="126"/>
      <c r="QQ65" s="126"/>
      <c r="QR65" s="126"/>
      <c r="QS65" s="126"/>
      <c r="QT65" s="126"/>
      <c r="QU65" s="126"/>
      <c r="QV65" s="126"/>
      <c r="QW65" s="126"/>
      <c r="QX65" s="126"/>
      <c r="QY65" s="126"/>
      <c r="QZ65" s="126"/>
      <c r="RA65" s="126"/>
      <c r="RB65" s="126"/>
      <c r="RC65" s="126"/>
      <c r="RD65" s="126"/>
      <c r="RE65" s="126"/>
      <c r="RF65" s="126"/>
      <c r="RG65" s="126"/>
      <c r="RH65" s="126"/>
      <c r="RI65" s="126"/>
      <c r="RJ65" s="126"/>
      <c r="RK65" s="126"/>
      <c r="RL65" s="126"/>
      <c r="RM65" s="126"/>
      <c r="RN65" s="126"/>
      <c r="RO65" s="126"/>
      <c r="RP65" s="126"/>
      <c r="RQ65" s="126"/>
      <c r="RR65" s="126"/>
      <c r="RS65" s="126"/>
      <c r="RT65" s="126"/>
      <c r="RU65" s="126"/>
      <c r="RV65" s="126"/>
      <c r="RW65" s="126"/>
      <c r="RX65" s="126"/>
      <c r="RY65" s="126"/>
      <c r="RZ65" s="126"/>
      <c r="SA65" s="126"/>
      <c r="SB65" s="126"/>
      <c r="SC65" s="126"/>
      <c r="SD65" s="126"/>
      <c r="SE65" s="126"/>
      <c r="SF65" s="126"/>
      <c r="SG65" s="126"/>
      <c r="SH65" s="126"/>
      <c r="SI65" s="126"/>
      <c r="SJ65" s="126"/>
      <c r="SK65" s="126"/>
      <c r="SL65" s="126"/>
      <c r="SM65" s="126"/>
      <c r="SN65" s="126"/>
      <c r="SO65" s="126"/>
      <c r="SP65" s="126"/>
      <c r="SQ65" s="126"/>
      <c r="SR65" s="126"/>
      <c r="SS65" s="126"/>
      <c r="ST65" s="126"/>
      <c r="SU65" s="126"/>
      <c r="SV65" s="126"/>
      <c r="SW65" s="126"/>
      <c r="SX65" s="126"/>
      <c r="SY65" s="126"/>
      <c r="SZ65" s="126"/>
      <c r="TA65" s="126"/>
      <c r="TB65" s="126"/>
      <c r="TC65" s="126"/>
      <c r="TD65" s="126"/>
      <c r="TE65" s="126"/>
      <c r="TF65" s="126"/>
      <c r="TG65" s="126"/>
      <c r="TH65" s="126"/>
      <c r="TI65" s="126"/>
      <c r="TJ65" s="126"/>
      <c r="TK65" s="126"/>
      <c r="TL65" s="126"/>
      <c r="TM65" s="126"/>
      <c r="TN65" s="126"/>
      <c r="TO65" s="126"/>
      <c r="TP65" s="126"/>
      <c r="TQ65" s="126"/>
      <c r="TR65" s="126"/>
      <c r="TS65" s="126"/>
      <c r="TT65" s="126"/>
      <c r="TU65" s="126"/>
      <c r="TV65" s="126"/>
      <c r="TW65" s="126"/>
      <c r="TX65" s="126"/>
      <c r="TY65" s="126"/>
      <c r="TZ65" s="126"/>
      <c r="UA65" s="126"/>
      <c r="UB65" s="126"/>
      <c r="UC65" s="126"/>
      <c r="UD65" s="126"/>
      <c r="UE65" s="126"/>
      <c r="UF65" s="126"/>
      <c r="UG65" s="126"/>
      <c r="UH65" s="126"/>
      <c r="UI65" s="126"/>
      <c r="UJ65" s="126"/>
      <c r="UK65" s="126"/>
      <c r="UL65" s="126"/>
      <c r="UM65" s="126"/>
      <c r="UN65" s="126"/>
      <c r="UO65" s="126"/>
      <c r="UP65" s="126"/>
      <c r="UQ65" s="126"/>
      <c r="UR65" s="126"/>
      <c r="US65" s="126"/>
      <c r="UT65" s="126"/>
      <c r="UU65" s="126"/>
      <c r="UV65" s="126"/>
      <c r="UW65" s="126"/>
      <c r="UX65" s="126"/>
      <c r="UY65" s="126"/>
      <c r="UZ65" s="126"/>
      <c r="VA65" s="126"/>
      <c r="VB65" s="126"/>
      <c r="VC65" s="126"/>
      <c r="VD65" s="126"/>
      <c r="VE65" s="126"/>
      <c r="VF65" s="126"/>
      <c r="VG65" s="126"/>
      <c r="VH65" s="126"/>
      <c r="VI65" s="126"/>
      <c r="VJ65" s="126"/>
      <c r="VK65" s="126"/>
      <c r="VL65" s="126"/>
      <c r="VM65" s="126"/>
      <c r="VN65" s="126"/>
      <c r="VO65" s="126"/>
      <c r="VP65" s="126"/>
      <c r="VQ65" s="126"/>
      <c r="VR65" s="126"/>
      <c r="VS65" s="126"/>
      <c r="VT65" s="126"/>
      <c r="VU65" s="126"/>
      <c r="VV65" s="126"/>
      <c r="VW65" s="126"/>
      <c r="VX65" s="126"/>
      <c r="VY65" s="126"/>
      <c r="VZ65" s="126"/>
      <c r="WA65" s="126"/>
      <c r="WB65" s="126"/>
      <c r="WC65" s="126"/>
      <c r="WD65" s="126"/>
      <c r="WE65" s="126"/>
      <c r="WF65" s="126"/>
      <c r="WG65" s="126"/>
      <c r="WH65" s="126"/>
      <c r="WI65" s="126"/>
      <c r="WJ65" s="126"/>
      <c r="WK65" s="126"/>
      <c r="WL65" s="126"/>
      <c r="WM65" s="126"/>
      <c r="WN65" s="126"/>
      <c r="WO65" s="126"/>
      <c r="WP65" s="126"/>
      <c r="WQ65" s="126"/>
      <c r="WR65" s="126"/>
      <c r="WS65" s="126"/>
      <c r="WT65" s="126"/>
      <c r="WU65" s="126"/>
      <c r="WV65" s="126"/>
      <c r="WW65" s="126"/>
      <c r="WX65" s="126"/>
      <c r="WY65" s="126"/>
      <c r="WZ65" s="126"/>
      <c r="XA65" s="126"/>
      <c r="XB65" s="126"/>
      <c r="XC65" s="126"/>
      <c r="XD65" s="126"/>
      <c r="XE65" s="126"/>
      <c r="XF65" s="126"/>
      <c r="XG65" s="126"/>
      <c r="XH65" s="126"/>
      <c r="XI65" s="126"/>
      <c r="XJ65" s="126"/>
      <c r="XK65" s="126"/>
      <c r="XL65" s="126"/>
      <c r="XM65" s="126"/>
      <c r="XN65" s="126"/>
      <c r="XO65" s="126"/>
      <c r="XP65" s="126"/>
      <c r="XQ65" s="126"/>
      <c r="XR65" s="126"/>
      <c r="XS65" s="126"/>
      <c r="XT65" s="126"/>
      <c r="XU65" s="126"/>
      <c r="XV65" s="126"/>
      <c r="XW65" s="126"/>
      <c r="XX65" s="126"/>
      <c r="XY65" s="126"/>
      <c r="XZ65" s="126"/>
      <c r="YA65" s="126"/>
      <c r="YB65" s="126"/>
      <c r="YC65" s="126"/>
      <c r="YD65" s="126"/>
      <c r="YE65" s="126"/>
      <c r="YF65" s="126"/>
      <c r="YG65" s="126"/>
      <c r="YH65" s="126"/>
      <c r="YI65" s="126"/>
      <c r="YJ65" s="126"/>
      <c r="YK65" s="126"/>
      <c r="YL65" s="126"/>
      <c r="YM65" s="126"/>
      <c r="YN65" s="126"/>
      <c r="YO65" s="126"/>
      <c r="YP65" s="126"/>
      <c r="YQ65" s="126"/>
      <c r="YR65" s="126"/>
      <c r="YS65" s="126"/>
      <c r="YT65" s="126"/>
      <c r="YU65" s="126"/>
      <c r="YV65" s="126"/>
      <c r="YW65" s="126"/>
      <c r="YX65" s="126"/>
      <c r="YY65" s="126"/>
      <c r="YZ65" s="126"/>
      <c r="ZA65" s="126"/>
      <c r="ZB65" s="126"/>
      <c r="ZC65" s="126"/>
      <c r="ZD65" s="126"/>
      <c r="ZE65" s="126"/>
      <c r="ZF65" s="126"/>
      <c r="ZG65" s="126"/>
      <c r="ZH65" s="126"/>
      <c r="ZI65" s="126"/>
      <c r="ZJ65" s="126"/>
      <c r="ZK65" s="126"/>
      <c r="ZL65" s="126"/>
      <c r="ZM65" s="126"/>
      <c r="ZN65" s="126"/>
      <c r="ZO65" s="126"/>
      <c r="ZP65" s="126"/>
      <c r="ZQ65" s="126"/>
      <c r="ZR65" s="126"/>
      <c r="ZS65" s="126"/>
      <c r="ZT65" s="126"/>
      <c r="ZU65" s="126"/>
      <c r="ZV65" s="126"/>
      <c r="ZW65" s="126"/>
      <c r="ZX65" s="126"/>
      <c r="ZY65" s="126"/>
      <c r="ZZ65" s="126"/>
    </row>
    <row r="66" spans="1:702" hidden="1" outlineLevel="1">
      <c r="A66" s="8">
        <v>42217</v>
      </c>
      <c r="B66" s="126">
        <v>4546.4565341099997</v>
      </c>
      <c r="C66" s="126">
        <v>134.49006152999999</v>
      </c>
      <c r="D66" s="126">
        <v>78.126513549999999</v>
      </c>
      <c r="E66" s="126">
        <v>1781.1202426</v>
      </c>
      <c r="F66" s="126">
        <v>56.56523997</v>
      </c>
      <c r="G66" s="126">
        <v>12.97907432</v>
      </c>
      <c r="H66" s="126">
        <v>37.476722809999998</v>
      </c>
      <c r="I66" s="126">
        <v>2254.9583918100002</v>
      </c>
      <c r="J66" s="126">
        <v>58.863288740000002</v>
      </c>
      <c r="K66" s="126">
        <v>0.90520690000000004</v>
      </c>
      <c r="L66" s="126">
        <v>3.9385876899999999</v>
      </c>
      <c r="M66" s="163" t="s">
        <v>188</v>
      </c>
      <c r="N66" s="126">
        <v>34.552204850000003</v>
      </c>
      <c r="O66" s="126">
        <v>50.751429860000002</v>
      </c>
      <c r="P66" s="126">
        <v>29.96456701</v>
      </c>
      <c r="Q66" s="126">
        <v>2.0325999999999999E-3</v>
      </c>
      <c r="R66" s="126">
        <v>4.8375740599999997</v>
      </c>
      <c r="S66" s="126">
        <v>4.7727180000000001E-2</v>
      </c>
      <c r="T66" s="126">
        <v>6.8776686299999996</v>
      </c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/>
      <c r="FQ66" s="126"/>
      <c r="FR66" s="126"/>
      <c r="FS66" s="126"/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/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/>
      <c r="HC66" s="126"/>
      <c r="HD66" s="126"/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/>
      <c r="HP66" s="126"/>
      <c r="HQ66" s="126"/>
      <c r="HR66" s="126"/>
      <c r="HS66" s="126"/>
      <c r="HT66" s="126"/>
      <c r="HU66" s="126"/>
      <c r="HV66" s="126"/>
      <c r="HW66" s="126"/>
      <c r="HX66" s="126"/>
      <c r="HY66" s="126"/>
      <c r="HZ66" s="126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  <c r="NG66" s="126"/>
      <c r="NH66" s="126"/>
      <c r="NI66" s="126"/>
      <c r="NJ66" s="126"/>
      <c r="NK66" s="126"/>
      <c r="NL66" s="126"/>
      <c r="NM66" s="126"/>
      <c r="NN66" s="126"/>
      <c r="NO66" s="126"/>
      <c r="NP66" s="126"/>
      <c r="NQ66" s="126"/>
      <c r="NR66" s="126"/>
      <c r="NS66" s="126"/>
      <c r="NT66" s="126"/>
      <c r="NU66" s="126"/>
      <c r="NV66" s="126"/>
      <c r="NW66" s="126"/>
      <c r="NX66" s="126"/>
      <c r="NY66" s="126"/>
      <c r="NZ66" s="126"/>
      <c r="OA66" s="126"/>
      <c r="OB66" s="126"/>
      <c r="OC66" s="126"/>
      <c r="OD66" s="126"/>
      <c r="OE66" s="126"/>
      <c r="OF66" s="126"/>
      <c r="OG66" s="126"/>
      <c r="OH66" s="126"/>
      <c r="OI66" s="126"/>
      <c r="OJ66" s="126"/>
      <c r="OK66" s="126"/>
      <c r="OL66" s="126"/>
      <c r="OM66" s="126"/>
      <c r="ON66" s="126"/>
      <c r="OO66" s="126"/>
      <c r="OP66" s="126"/>
      <c r="OQ66" s="126"/>
      <c r="OR66" s="126"/>
      <c r="OS66" s="126"/>
      <c r="OT66" s="126"/>
      <c r="OU66" s="126"/>
      <c r="OV66" s="126"/>
      <c r="OW66" s="126"/>
      <c r="OX66" s="126"/>
      <c r="OY66" s="126"/>
      <c r="OZ66" s="126"/>
      <c r="PA66" s="126"/>
      <c r="PB66" s="126"/>
      <c r="PC66" s="126"/>
      <c r="PD66" s="126"/>
      <c r="PE66" s="126"/>
      <c r="PF66" s="126"/>
      <c r="PG66" s="126"/>
      <c r="PH66" s="126"/>
      <c r="PI66" s="126"/>
      <c r="PJ66" s="126"/>
      <c r="PK66" s="126"/>
      <c r="PL66" s="126"/>
      <c r="PM66" s="126"/>
      <c r="PN66" s="126"/>
      <c r="PO66" s="126"/>
      <c r="PP66" s="126"/>
      <c r="PQ66" s="126"/>
      <c r="PR66" s="126"/>
      <c r="PS66" s="126"/>
      <c r="PT66" s="126"/>
      <c r="PU66" s="126"/>
      <c r="PV66" s="126"/>
      <c r="PW66" s="126"/>
      <c r="PX66" s="126"/>
      <c r="PY66" s="126"/>
      <c r="PZ66" s="126"/>
      <c r="QA66" s="126"/>
      <c r="QB66" s="126"/>
      <c r="QC66" s="126"/>
      <c r="QD66" s="126"/>
      <c r="QE66" s="126"/>
      <c r="QF66" s="126"/>
      <c r="QG66" s="126"/>
      <c r="QH66" s="126"/>
      <c r="QI66" s="126"/>
      <c r="QJ66" s="126"/>
      <c r="QK66" s="126"/>
      <c r="QL66" s="126"/>
      <c r="QM66" s="126"/>
      <c r="QN66" s="126"/>
      <c r="QO66" s="126"/>
      <c r="QP66" s="126"/>
      <c r="QQ66" s="126"/>
      <c r="QR66" s="126"/>
      <c r="QS66" s="126"/>
      <c r="QT66" s="126"/>
      <c r="QU66" s="126"/>
      <c r="QV66" s="126"/>
      <c r="QW66" s="126"/>
      <c r="QX66" s="126"/>
      <c r="QY66" s="126"/>
      <c r="QZ66" s="126"/>
      <c r="RA66" s="126"/>
      <c r="RB66" s="126"/>
      <c r="RC66" s="126"/>
      <c r="RD66" s="126"/>
      <c r="RE66" s="126"/>
      <c r="RF66" s="126"/>
      <c r="RG66" s="126"/>
      <c r="RH66" s="126"/>
      <c r="RI66" s="126"/>
      <c r="RJ66" s="126"/>
      <c r="RK66" s="126"/>
      <c r="RL66" s="126"/>
      <c r="RM66" s="126"/>
      <c r="RN66" s="126"/>
      <c r="RO66" s="126"/>
      <c r="RP66" s="126"/>
      <c r="RQ66" s="126"/>
      <c r="RR66" s="126"/>
      <c r="RS66" s="126"/>
      <c r="RT66" s="126"/>
      <c r="RU66" s="126"/>
      <c r="RV66" s="126"/>
      <c r="RW66" s="126"/>
      <c r="RX66" s="126"/>
      <c r="RY66" s="126"/>
      <c r="RZ66" s="126"/>
      <c r="SA66" s="126"/>
      <c r="SB66" s="126"/>
      <c r="SC66" s="126"/>
      <c r="SD66" s="126"/>
      <c r="SE66" s="126"/>
      <c r="SF66" s="126"/>
      <c r="SG66" s="126"/>
      <c r="SH66" s="126"/>
      <c r="SI66" s="126"/>
      <c r="SJ66" s="126"/>
      <c r="SK66" s="126"/>
      <c r="SL66" s="126"/>
      <c r="SM66" s="126"/>
      <c r="SN66" s="126"/>
      <c r="SO66" s="126"/>
      <c r="SP66" s="126"/>
      <c r="SQ66" s="126"/>
      <c r="SR66" s="126"/>
      <c r="SS66" s="126"/>
      <c r="ST66" s="126"/>
      <c r="SU66" s="126"/>
      <c r="SV66" s="126"/>
      <c r="SW66" s="126"/>
      <c r="SX66" s="126"/>
      <c r="SY66" s="126"/>
      <c r="SZ66" s="126"/>
      <c r="TA66" s="126"/>
      <c r="TB66" s="126"/>
      <c r="TC66" s="126"/>
      <c r="TD66" s="126"/>
      <c r="TE66" s="126"/>
      <c r="TF66" s="126"/>
      <c r="TG66" s="126"/>
      <c r="TH66" s="126"/>
      <c r="TI66" s="126"/>
      <c r="TJ66" s="126"/>
      <c r="TK66" s="126"/>
      <c r="TL66" s="126"/>
      <c r="TM66" s="126"/>
      <c r="TN66" s="126"/>
      <c r="TO66" s="126"/>
      <c r="TP66" s="126"/>
      <c r="TQ66" s="126"/>
      <c r="TR66" s="126"/>
      <c r="TS66" s="126"/>
      <c r="TT66" s="126"/>
      <c r="TU66" s="126"/>
      <c r="TV66" s="126"/>
      <c r="TW66" s="126"/>
      <c r="TX66" s="126"/>
      <c r="TY66" s="126"/>
      <c r="TZ66" s="126"/>
      <c r="UA66" s="126"/>
      <c r="UB66" s="126"/>
      <c r="UC66" s="126"/>
      <c r="UD66" s="126"/>
      <c r="UE66" s="126"/>
      <c r="UF66" s="126"/>
      <c r="UG66" s="126"/>
      <c r="UH66" s="126"/>
      <c r="UI66" s="126"/>
      <c r="UJ66" s="126"/>
      <c r="UK66" s="126"/>
      <c r="UL66" s="126"/>
      <c r="UM66" s="126"/>
      <c r="UN66" s="126"/>
      <c r="UO66" s="126"/>
      <c r="UP66" s="126"/>
      <c r="UQ66" s="126"/>
      <c r="UR66" s="126"/>
      <c r="US66" s="126"/>
      <c r="UT66" s="126"/>
      <c r="UU66" s="126"/>
      <c r="UV66" s="126"/>
      <c r="UW66" s="126"/>
      <c r="UX66" s="126"/>
      <c r="UY66" s="126"/>
      <c r="UZ66" s="126"/>
      <c r="VA66" s="126"/>
      <c r="VB66" s="126"/>
      <c r="VC66" s="126"/>
      <c r="VD66" s="126"/>
      <c r="VE66" s="126"/>
      <c r="VF66" s="126"/>
      <c r="VG66" s="126"/>
      <c r="VH66" s="126"/>
      <c r="VI66" s="126"/>
      <c r="VJ66" s="126"/>
      <c r="VK66" s="126"/>
      <c r="VL66" s="126"/>
      <c r="VM66" s="126"/>
      <c r="VN66" s="126"/>
      <c r="VO66" s="126"/>
      <c r="VP66" s="126"/>
      <c r="VQ66" s="126"/>
      <c r="VR66" s="126"/>
      <c r="VS66" s="126"/>
      <c r="VT66" s="126"/>
      <c r="VU66" s="126"/>
      <c r="VV66" s="126"/>
      <c r="VW66" s="126"/>
      <c r="VX66" s="126"/>
      <c r="VY66" s="126"/>
      <c r="VZ66" s="126"/>
      <c r="WA66" s="126"/>
      <c r="WB66" s="126"/>
      <c r="WC66" s="126"/>
      <c r="WD66" s="126"/>
      <c r="WE66" s="126"/>
      <c r="WF66" s="126"/>
      <c r="WG66" s="126"/>
      <c r="WH66" s="126"/>
      <c r="WI66" s="126"/>
      <c r="WJ66" s="126"/>
      <c r="WK66" s="126"/>
      <c r="WL66" s="126"/>
      <c r="WM66" s="126"/>
      <c r="WN66" s="126"/>
      <c r="WO66" s="126"/>
      <c r="WP66" s="126"/>
      <c r="WQ66" s="126"/>
      <c r="WR66" s="126"/>
      <c r="WS66" s="126"/>
      <c r="WT66" s="126"/>
      <c r="WU66" s="126"/>
      <c r="WV66" s="126"/>
      <c r="WW66" s="126"/>
      <c r="WX66" s="126"/>
      <c r="WY66" s="126"/>
      <c r="WZ66" s="126"/>
      <c r="XA66" s="126"/>
      <c r="XB66" s="126"/>
      <c r="XC66" s="126"/>
      <c r="XD66" s="126"/>
      <c r="XE66" s="126"/>
      <c r="XF66" s="126"/>
      <c r="XG66" s="126"/>
      <c r="XH66" s="126"/>
      <c r="XI66" s="126"/>
      <c r="XJ66" s="126"/>
      <c r="XK66" s="126"/>
      <c r="XL66" s="126"/>
      <c r="XM66" s="126"/>
      <c r="XN66" s="126"/>
      <c r="XO66" s="126"/>
      <c r="XP66" s="126"/>
      <c r="XQ66" s="126"/>
      <c r="XR66" s="126"/>
      <c r="XS66" s="126"/>
      <c r="XT66" s="126"/>
      <c r="XU66" s="126"/>
      <c r="XV66" s="126"/>
      <c r="XW66" s="126"/>
      <c r="XX66" s="126"/>
      <c r="XY66" s="126"/>
      <c r="XZ66" s="126"/>
      <c r="YA66" s="126"/>
      <c r="YB66" s="126"/>
      <c r="YC66" s="126"/>
      <c r="YD66" s="126"/>
      <c r="YE66" s="126"/>
      <c r="YF66" s="126"/>
      <c r="YG66" s="126"/>
      <c r="YH66" s="126"/>
      <c r="YI66" s="126"/>
      <c r="YJ66" s="126"/>
      <c r="YK66" s="126"/>
      <c r="YL66" s="126"/>
      <c r="YM66" s="126"/>
      <c r="YN66" s="126"/>
      <c r="YO66" s="126"/>
      <c r="YP66" s="126"/>
      <c r="YQ66" s="126"/>
      <c r="YR66" s="126"/>
      <c r="YS66" s="126"/>
      <c r="YT66" s="126"/>
      <c r="YU66" s="126"/>
      <c r="YV66" s="126"/>
      <c r="YW66" s="126"/>
      <c r="YX66" s="126"/>
      <c r="YY66" s="126"/>
      <c r="YZ66" s="126"/>
      <c r="ZA66" s="126"/>
      <c r="ZB66" s="126"/>
      <c r="ZC66" s="126"/>
      <c r="ZD66" s="126"/>
      <c r="ZE66" s="126"/>
      <c r="ZF66" s="126"/>
      <c r="ZG66" s="126"/>
      <c r="ZH66" s="126"/>
      <c r="ZI66" s="126"/>
      <c r="ZJ66" s="126"/>
      <c r="ZK66" s="126"/>
      <c r="ZL66" s="126"/>
      <c r="ZM66" s="126"/>
      <c r="ZN66" s="126"/>
      <c r="ZO66" s="126"/>
      <c r="ZP66" s="126"/>
      <c r="ZQ66" s="126"/>
      <c r="ZR66" s="126"/>
      <c r="ZS66" s="126"/>
      <c r="ZT66" s="126"/>
      <c r="ZU66" s="126"/>
      <c r="ZV66" s="126"/>
      <c r="ZW66" s="126"/>
      <c r="ZX66" s="126"/>
      <c r="ZY66" s="126"/>
      <c r="ZZ66" s="126"/>
    </row>
    <row r="67" spans="1:702" hidden="1" outlineLevel="1">
      <c r="A67" s="8">
        <v>42248</v>
      </c>
      <c r="B67" s="126">
        <v>4574.3501574100001</v>
      </c>
      <c r="C67" s="126">
        <v>121.36563700000001</v>
      </c>
      <c r="D67" s="126">
        <v>78.365174269999997</v>
      </c>
      <c r="E67" s="126">
        <v>1805.7184562100001</v>
      </c>
      <c r="F67" s="126">
        <v>55.435332010000003</v>
      </c>
      <c r="G67" s="126">
        <v>13.104375040000001</v>
      </c>
      <c r="H67" s="126">
        <v>36.177547250000003</v>
      </c>
      <c r="I67" s="126">
        <v>2272.2587816499999</v>
      </c>
      <c r="J67" s="126">
        <v>58.079242870000002</v>
      </c>
      <c r="K67" s="126">
        <v>0.92680293000000002</v>
      </c>
      <c r="L67" s="126">
        <v>3.95892767</v>
      </c>
      <c r="M67" s="163" t="s">
        <v>188</v>
      </c>
      <c r="N67" s="126">
        <v>35.10321854</v>
      </c>
      <c r="O67" s="126">
        <v>51.625684839999998</v>
      </c>
      <c r="P67" s="126">
        <v>30.334999710000002</v>
      </c>
      <c r="Q67" s="126">
        <v>2.0847600000000002E-3</v>
      </c>
      <c r="R67" s="126">
        <v>4.8925381300000002</v>
      </c>
      <c r="S67" s="126">
        <v>4.8988770000000001E-2</v>
      </c>
      <c r="T67" s="126">
        <v>6.9523657600000002</v>
      </c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6"/>
      <c r="HV67" s="126"/>
      <c r="HW67" s="126"/>
      <c r="HX67" s="126"/>
      <c r="HY67" s="126"/>
      <c r="HZ67" s="126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  <c r="NG67" s="126"/>
      <c r="NH67" s="126"/>
      <c r="NI67" s="126"/>
      <c r="NJ67" s="126"/>
      <c r="NK67" s="126"/>
      <c r="NL67" s="126"/>
      <c r="NM67" s="126"/>
      <c r="NN67" s="126"/>
      <c r="NO67" s="126"/>
      <c r="NP67" s="126"/>
      <c r="NQ67" s="126"/>
      <c r="NR67" s="126"/>
      <c r="NS67" s="126"/>
      <c r="NT67" s="126"/>
      <c r="NU67" s="126"/>
      <c r="NV67" s="126"/>
      <c r="NW67" s="126"/>
      <c r="NX67" s="126"/>
      <c r="NY67" s="126"/>
      <c r="NZ67" s="126"/>
      <c r="OA67" s="126"/>
      <c r="OB67" s="126"/>
      <c r="OC67" s="126"/>
      <c r="OD67" s="126"/>
      <c r="OE67" s="126"/>
      <c r="OF67" s="126"/>
      <c r="OG67" s="126"/>
      <c r="OH67" s="126"/>
      <c r="OI67" s="126"/>
      <c r="OJ67" s="126"/>
      <c r="OK67" s="126"/>
      <c r="OL67" s="126"/>
      <c r="OM67" s="126"/>
      <c r="ON67" s="126"/>
      <c r="OO67" s="126"/>
      <c r="OP67" s="126"/>
      <c r="OQ67" s="126"/>
      <c r="OR67" s="126"/>
      <c r="OS67" s="126"/>
      <c r="OT67" s="126"/>
      <c r="OU67" s="126"/>
      <c r="OV67" s="126"/>
      <c r="OW67" s="126"/>
      <c r="OX67" s="126"/>
      <c r="OY67" s="126"/>
      <c r="OZ67" s="126"/>
      <c r="PA67" s="126"/>
      <c r="PB67" s="126"/>
      <c r="PC67" s="126"/>
      <c r="PD67" s="126"/>
      <c r="PE67" s="126"/>
      <c r="PF67" s="126"/>
      <c r="PG67" s="126"/>
      <c r="PH67" s="126"/>
      <c r="PI67" s="126"/>
      <c r="PJ67" s="126"/>
      <c r="PK67" s="126"/>
      <c r="PL67" s="126"/>
      <c r="PM67" s="126"/>
      <c r="PN67" s="126"/>
      <c r="PO67" s="126"/>
      <c r="PP67" s="126"/>
      <c r="PQ67" s="126"/>
      <c r="PR67" s="126"/>
      <c r="PS67" s="126"/>
      <c r="PT67" s="126"/>
      <c r="PU67" s="126"/>
      <c r="PV67" s="126"/>
      <c r="PW67" s="126"/>
      <c r="PX67" s="126"/>
      <c r="PY67" s="126"/>
      <c r="PZ67" s="126"/>
      <c r="QA67" s="126"/>
      <c r="QB67" s="126"/>
      <c r="QC67" s="126"/>
      <c r="QD67" s="126"/>
      <c r="QE67" s="126"/>
      <c r="QF67" s="126"/>
      <c r="QG67" s="126"/>
      <c r="QH67" s="126"/>
      <c r="QI67" s="126"/>
      <c r="QJ67" s="126"/>
      <c r="QK67" s="126"/>
      <c r="QL67" s="126"/>
      <c r="QM67" s="126"/>
      <c r="QN67" s="126"/>
      <c r="QO67" s="126"/>
      <c r="QP67" s="126"/>
      <c r="QQ67" s="126"/>
      <c r="QR67" s="126"/>
      <c r="QS67" s="126"/>
      <c r="QT67" s="126"/>
      <c r="QU67" s="126"/>
      <c r="QV67" s="126"/>
      <c r="QW67" s="126"/>
      <c r="QX67" s="126"/>
      <c r="QY67" s="126"/>
      <c r="QZ67" s="126"/>
      <c r="RA67" s="126"/>
      <c r="RB67" s="126"/>
      <c r="RC67" s="126"/>
      <c r="RD67" s="126"/>
      <c r="RE67" s="126"/>
      <c r="RF67" s="126"/>
      <c r="RG67" s="126"/>
      <c r="RH67" s="126"/>
      <c r="RI67" s="126"/>
      <c r="RJ67" s="126"/>
      <c r="RK67" s="126"/>
      <c r="RL67" s="126"/>
      <c r="RM67" s="126"/>
      <c r="RN67" s="126"/>
      <c r="RO67" s="126"/>
      <c r="RP67" s="126"/>
      <c r="RQ67" s="126"/>
      <c r="RR67" s="126"/>
      <c r="RS67" s="126"/>
      <c r="RT67" s="126"/>
      <c r="RU67" s="126"/>
      <c r="RV67" s="126"/>
      <c r="RW67" s="126"/>
      <c r="RX67" s="126"/>
      <c r="RY67" s="126"/>
      <c r="RZ67" s="126"/>
      <c r="SA67" s="126"/>
      <c r="SB67" s="126"/>
      <c r="SC67" s="126"/>
      <c r="SD67" s="126"/>
      <c r="SE67" s="126"/>
      <c r="SF67" s="126"/>
      <c r="SG67" s="126"/>
      <c r="SH67" s="126"/>
      <c r="SI67" s="126"/>
      <c r="SJ67" s="126"/>
      <c r="SK67" s="126"/>
      <c r="SL67" s="126"/>
      <c r="SM67" s="126"/>
      <c r="SN67" s="126"/>
      <c r="SO67" s="126"/>
      <c r="SP67" s="126"/>
      <c r="SQ67" s="126"/>
      <c r="SR67" s="126"/>
      <c r="SS67" s="126"/>
      <c r="ST67" s="126"/>
      <c r="SU67" s="126"/>
      <c r="SV67" s="126"/>
      <c r="SW67" s="126"/>
      <c r="SX67" s="126"/>
      <c r="SY67" s="126"/>
      <c r="SZ67" s="126"/>
      <c r="TA67" s="126"/>
      <c r="TB67" s="126"/>
      <c r="TC67" s="126"/>
      <c r="TD67" s="126"/>
      <c r="TE67" s="126"/>
      <c r="TF67" s="126"/>
      <c r="TG67" s="126"/>
      <c r="TH67" s="126"/>
      <c r="TI67" s="126"/>
      <c r="TJ67" s="126"/>
      <c r="TK67" s="126"/>
      <c r="TL67" s="126"/>
      <c r="TM67" s="126"/>
      <c r="TN67" s="126"/>
      <c r="TO67" s="126"/>
      <c r="TP67" s="126"/>
      <c r="TQ67" s="126"/>
      <c r="TR67" s="126"/>
      <c r="TS67" s="126"/>
      <c r="TT67" s="126"/>
      <c r="TU67" s="126"/>
      <c r="TV67" s="126"/>
      <c r="TW67" s="126"/>
      <c r="TX67" s="126"/>
      <c r="TY67" s="126"/>
      <c r="TZ67" s="126"/>
      <c r="UA67" s="126"/>
      <c r="UB67" s="126"/>
      <c r="UC67" s="126"/>
      <c r="UD67" s="126"/>
      <c r="UE67" s="126"/>
      <c r="UF67" s="126"/>
      <c r="UG67" s="126"/>
      <c r="UH67" s="126"/>
      <c r="UI67" s="126"/>
      <c r="UJ67" s="126"/>
      <c r="UK67" s="126"/>
      <c r="UL67" s="126"/>
      <c r="UM67" s="126"/>
      <c r="UN67" s="126"/>
      <c r="UO67" s="126"/>
      <c r="UP67" s="126"/>
      <c r="UQ67" s="126"/>
      <c r="UR67" s="126"/>
      <c r="US67" s="126"/>
      <c r="UT67" s="126"/>
      <c r="UU67" s="126"/>
      <c r="UV67" s="126"/>
      <c r="UW67" s="126"/>
      <c r="UX67" s="126"/>
      <c r="UY67" s="126"/>
      <c r="UZ67" s="126"/>
      <c r="VA67" s="126"/>
      <c r="VB67" s="126"/>
      <c r="VC67" s="126"/>
      <c r="VD67" s="126"/>
      <c r="VE67" s="126"/>
      <c r="VF67" s="126"/>
      <c r="VG67" s="126"/>
      <c r="VH67" s="126"/>
      <c r="VI67" s="126"/>
      <c r="VJ67" s="126"/>
      <c r="VK67" s="126"/>
      <c r="VL67" s="126"/>
      <c r="VM67" s="126"/>
      <c r="VN67" s="126"/>
      <c r="VO67" s="126"/>
      <c r="VP67" s="126"/>
      <c r="VQ67" s="126"/>
      <c r="VR67" s="126"/>
      <c r="VS67" s="126"/>
      <c r="VT67" s="126"/>
      <c r="VU67" s="126"/>
      <c r="VV67" s="126"/>
      <c r="VW67" s="126"/>
      <c r="VX67" s="126"/>
      <c r="VY67" s="126"/>
      <c r="VZ67" s="126"/>
      <c r="WA67" s="126"/>
      <c r="WB67" s="126"/>
      <c r="WC67" s="126"/>
      <c r="WD67" s="126"/>
      <c r="WE67" s="126"/>
      <c r="WF67" s="126"/>
      <c r="WG67" s="126"/>
      <c r="WH67" s="126"/>
      <c r="WI67" s="126"/>
      <c r="WJ67" s="126"/>
      <c r="WK67" s="126"/>
      <c r="WL67" s="126"/>
      <c r="WM67" s="126"/>
      <c r="WN67" s="126"/>
      <c r="WO67" s="126"/>
      <c r="WP67" s="126"/>
      <c r="WQ67" s="126"/>
      <c r="WR67" s="126"/>
      <c r="WS67" s="126"/>
      <c r="WT67" s="126"/>
      <c r="WU67" s="126"/>
      <c r="WV67" s="126"/>
      <c r="WW67" s="126"/>
      <c r="WX67" s="126"/>
      <c r="WY67" s="126"/>
      <c r="WZ67" s="126"/>
      <c r="XA67" s="126"/>
      <c r="XB67" s="126"/>
      <c r="XC67" s="126"/>
      <c r="XD67" s="126"/>
      <c r="XE67" s="126"/>
      <c r="XF67" s="126"/>
      <c r="XG67" s="126"/>
      <c r="XH67" s="126"/>
      <c r="XI67" s="126"/>
      <c r="XJ67" s="126"/>
      <c r="XK67" s="126"/>
      <c r="XL67" s="126"/>
      <c r="XM67" s="126"/>
      <c r="XN67" s="126"/>
      <c r="XO67" s="126"/>
      <c r="XP67" s="126"/>
      <c r="XQ67" s="126"/>
      <c r="XR67" s="126"/>
      <c r="XS67" s="126"/>
      <c r="XT67" s="126"/>
      <c r="XU67" s="126"/>
      <c r="XV67" s="126"/>
      <c r="XW67" s="126"/>
      <c r="XX67" s="126"/>
      <c r="XY67" s="126"/>
      <c r="XZ67" s="126"/>
      <c r="YA67" s="126"/>
      <c r="YB67" s="126"/>
      <c r="YC67" s="126"/>
      <c r="YD67" s="126"/>
      <c r="YE67" s="126"/>
      <c r="YF67" s="126"/>
      <c r="YG67" s="126"/>
      <c r="YH67" s="126"/>
      <c r="YI67" s="126"/>
      <c r="YJ67" s="126"/>
      <c r="YK67" s="126"/>
      <c r="YL67" s="126"/>
      <c r="YM67" s="126"/>
      <c r="YN67" s="126"/>
      <c r="YO67" s="126"/>
      <c r="YP67" s="126"/>
      <c r="YQ67" s="126"/>
      <c r="YR67" s="126"/>
      <c r="YS67" s="126"/>
      <c r="YT67" s="126"/>
      <c r="YU67" s="126"/>
      <c r="YV67" s="126"/>
      <c r="YW67" s="126"/>
      <c r="YX67" s="126"/>
      <c r="YY67" s="126"/>
      <c r="YZ67" s="126"/>
      <c r="ZA67" s="126"/>
      <c r="ZB67" s="126"/>
      <c r="ZC67" s="126"/>
      <c r="ZD67" s="126"/>
      <c r="ZE67" s="126"/>
      <c r="ZF67" s="126"/>
      <c r="ZG67" s="126"/>
      <c r="ZH67" s="126"/>
      <c r="ZI67" s="126"/>
      <c r="ZJ67" s="126"/>
      <c r="ZK67" s="126"/>
      <c r="ZL67" s="126"/>
      <c r="ZM67" s="126"/>
      <c r="ZN67" s="126"/>
      <c r="ZO67" s="126"/>
      <c r="ZP67" s="126"/>
      <c r="ZQ67" s="126"/>
      <c r="ZR67" s="126"/>
      <c r="ZS67" s="126"/>
      <c r="ZT67" s="126"/>
      <c r="ZU67" s="126"/>
      <c r="ZV67" s="126"/>
      <c r="ZW67" s="126"/>
      <c r="ZX67" s="126"/>
      <c r="ZY67" s="126"/>
      <c r="ZZ67" s="126"/>
    </row>
    <row r="68" spans="1:702" hidden="1" outlineLevel="1">
      <c r="A68" s="8">
        <v>42278</v>
      </c>
      <c r="B68" s="126">
        <v>4602.7544665699997</v>
      </c>
      <c r="C68" s="126">
        <v>117.17516812</v>
      </c>
      <c r="D68" s="126">
        <v>76.45368972</v>
      </c>
      <c r="E68" s="126">
        <v>1809.3963772300001</v>
      </c>
      <c r="F68" s="126">
        <v>54.999313219999998</v>
      </c>
      <c r="G68" s="126">
        <v>13.231860879999999</v>
      </c>
      <c r="H68" s="126">
        <v>36.523216609999999</v>
      </c>
      <c r="I68" s="126">
        <v>2296.9163608700001</v>
      </c>
      <c r="J68" s="126">
        <v>59.364333190000004</v>
      </c>
      <c r="K68" s="126">
        <v>0.94843036999999997</v>
      </c>
      <c r="L68" s="126">
        <v>3.9967084499999999</v>
      </c>
      <c r="M68" s="163" t="s">
        <v>188</v>
      </c>
      <c r="N68" s="126">
        <v>37.415487499999998</v>
      </c>
      <c r="O68" s="126">
        <v>53.276671700000001</v>
      </c>
      <c r="P68" s="126">
        <v>30.7155685</v>
      </c>
      <c r="Q68" s="126">
        <v>2.1362299999999998E-3</v>
      </c>
      <c r="R68" s="126">
        <v>4.9765783099999998</v>
      </c>
      <c r="S68" s="126">
        <v>5.0250360000000001E-2</v>
      </c>
      <c r="T68" s="126">
        <v>7.3123153099999998</v>
      </c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6"/>
      <c r="HV68" s="126"/>
      <c r="HW68" s="126"/>
      <c r="HX68" s="126"/>
      <c r="HY68" s="126"/>
      <c r="HZ68" s="126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  <c r="NG68" s="126"/>
      <c r="NH68" s="126"/>
      <c r="NI68" s="126"/>
      <c r="NJ68" s="126"/>
      <c r="NK68" s="126"/>
      <c r="NL68" s="126"/>
      <c r="NM68" s="126"/>
      <c r="NN68" s="126"/>
      <c r="NO68" s="126"/>
      <c r="NP68" s="126"/>
      <c r="NQ68" s="126"/>
      <c r="NR68" s="126"/>
      <c r="NS68" s="126"/>
      <c r="NT68" s="126"/>
      <c r="NU68" s="126"/>
      <c r="NV68" s="126"/>
      <c r="NW68" s="126"/>
      <c r="NX68" s="126"/>
      <c r="NY68" s="126"/>
      <c r="NZ68" s="126"/>
      <c r="OA68" s="126"/>
      <c r="OB68" s="126"/>
      <c r="OC68" s="126"/>
      <c r="OD68" s="126"/>
      <c r="OE68" s="126"/>
      <c r="OF68" s="126"/>
      <c r="OG68" s="126"/>
      <c r="OH68" s="126"/>
      <c r="OI68" s="126"/>
      <c r="OJ68" s="126"/>
      <c r="OK68" s="126"/>
      <c r="OL68" s="126"/>
      <c r="OM68" s="126"/>
      <c r="ON68" s="126"/>
      <c r="OO68" s="126"/>
      <c r="OP68" s="126"/>
      <c r="OQ68" s="126"/>
      <c r="OR68" s="126"/>
      <c r="OS68" s="126"/>
      <c r="OT68" s="126"/>
      <c r="OU68" s="126"/>
      <c r="OV68" s="126"/>
      <c r="OW68" s="126"/>
      <c r="OX68" s="126"/>
      <c r="OY68" s="126"/>
      <c r="OZ68" s="126"/>
      <c r="PA68" s="126"/>
      <c r="PB68" s="126"/>
      <c r="PC68" s="126"/>
      <c r="PD68" s="126"/>
      <c r="PE68" s="126"/>
      <c r="PF68" s="126"/>
      <c r="PG68" s="126"/>
      <c r="PH68" s="126"/>
      <c r="PI68" s="126"/>
      <c r="PJ68" s="126"/>
      <c r="PK68" s="126"/>
      <c r="PL68" s="126"/>
      <c r="PM68" s="126"/>
      <c r="PN68" s="126"/>
      <c r="PO68" s="126"/>
      <c r="PP68" s="126"/>
      <c r="PQ68" s="126"/>
      <c r="PR68" s="126"/>
      <c r="PS68" s="126"/>
      <c r="PT68" s="126"/>
      <c r="PU68" s="126"/>
      <c r="PV68" s="126"/>
      <c r="PW68" s="126"/>
      <c r="PX68" s="126"/>
      <c r="PY68" s="126"/>
      <c r="PZ68" s="126"/>
      <c r="QA68" s="126"/>
      <c r="QB68" s="126"/>
      <c r="QC68" s="126"/>
      <c r="QD68" s="126"/>
      <c r="QE68" s="126"/>
      <c r="QF68" s="126"/>
      <c r="QG68" s="126"/>
      <c r="QH68" s="126"/>
      <c r="QI68" s="126"/>
      <c r="QJ68" s="126"/>
      <c r="QK68" s="126"/>
      <c r="QL68" s="126"/>
      <c r="QM68" s="126"/>
      <c r="QN68" s="126"/>
      <c r="QO68" s="126"/>
      <c r="QP68" s="126"/>
      <c r="QQ68" s="126"/>
      <c r="QR68" s="126"/>
      <c r="QS68" s="126"/>
      <c r="QT68" s="126"/>
      <c r="QU68" s="126"/>
      <c r="QV68" s="126"/>
      <c r="QW68" s="126"/>
      <c r="QX68" s="126"/>
      <c r="QY68" s="126"/>
      <c r="QZ68" s="126"/>
      <c r="RA68" s="126"/>
      <c r="RB68" s="126"/>
      <c r="RC68" s="126"/>
      <c r="RD68" s="126"/>
      <c r="RE68" s="126"/>
      <c r="RF68" s="126"/>
      <c r="RG68" s="126"/>
      <c r="RH68" s="126"/>
      <c r="RI68" s="126"/>
      <c r="RJ68" s="126"/>
      <c r="RK68" s="126"/>
      <c r="RL68" s="126"/>
      <c r="RM68" s="126"/>
      <c r="RN68" s="126"/>
      <c r="RO68" s="126"/>
      <c r="RP68" s="126"/>
      <c r="RQ68" s="126"/>
      <c r="RR68" s="126"/>
      <c r="RS68" s="126"/>
      <c r="RT68" s="126"/>
      <c r="RU68" s="126"/>
      <c r="RV68" s="126"/>
      <c r="RW68" s="126"/>
      <c r="RX68" s="126"/>
      <c r="RY68" s="126"/>
      <c r="RZ68" s="126"/>
      <c r="SA68" s="126"/>
      <c r="SB68" s="126"/>
      <c r="SC68" s="126"/>
      <c r="SD68" s="126"/>
      <c r="SE68" s="126"/>
      <c r="SF68" s="126"/>
      <c r="SG68" s="126"/>
      <c r="SH68" s="126"/>
      <c r="SI68" s="126"/>
      <c r="SJ68" s="126"/>
      <c r="SK68" s="126"/>
      <c r="SL68" s="126"/>
      <c r="SM68" s="126"/>
      <c r="SN68" s="126"/>
      <c r="SO68" s="126"/>
      <c r="SP68" s="126"/>
      <c r="SQ68" s="126"/>
      <c r="SR68" s="126"/>
      <c r="SS68" s="126"/>
      <c r="ST68" s="126"/>
      <c r="SU68" s="126"/>
      <c r="SV68" s="126"/>
      <c r="SW68" s="126"/>
      <c r="SX68" s="126"/>
      <c r="SY68" s="126"/>
      <c r="SZ68" s="126"/>
      <c r="TA68" s="126"/>
      <c r="TB68" s="126"/>
      <c r="TC68" s="126"/>
      <c r="TD68" s="126"/>
      <c r="TE68" s="126"/>
      <c r="TF68" s="126"/>
      <c r="TG68" s="126"/>
      <c r="TH68" s="126"/>
      <c r="TI68" s="126"/>
      <c r="TJ68" s="126"/>
      <c r="TK68" s="126"/>
      <c r="TL68" s="126"/>
      <c r="TM68" s="126"/>
      <c r="TN68" s="126"/>
      <c r="TO68" s="126"/>
      <c r="TP68" s="126"/>
      <c r="TQ68" s="126"/>
      <c r="TR68" s="126"/>
      <c r="TS68" s="126"/>
      <c r="TT68" s="126"/>
      <c r="TU68" s="126"/>
      <c r="TV68" s="126"/>
      <c r="TW68" s="126"/>
      <c r="TX68" s="126"/>
      <c r="TY68" s="126"/>
      <c r="TZ68" s="126"/>
      <c r="UA68" s="126"/>
      <c r="UB68" s="126"/>
      <c r="UC68" s="126"/>
      <c r="UD68" s="126"/>
      <c r="UE68" s="126"/>
      <c r="UF68" s="126"/>
      <c r="UG68" s="126"/>
      <c r="UH68" s="126"/>
      <c r="UI68" s="126"/>
      <c r="UJ68" s="126"/>
      <c r="UK68" s="126"/>
      <c r="UL68" s="126"/>
      <c r="UM68" s="126"/>
      <c r="UN68" s="126"/>
      <c r="UO68" s="126"/>
      <c r="UP68" s="126"/>
      <c r="UQ68" s="126"/>
      <c r="UR68" s="126"/>
      <c r="US68" s="126"/>
      <c r="UT68" s="126"/>
      <c r="UU68" s="126"/>
      <c r="UV68" s="126"/>
      <c r="UW68" s="126"/>
      <c r="UX68" s="126"/>
      <c r="UY68" s="126"/>
      <c r="UZ68" s="126"/>
      <c r="VA68" s="126"/>
      <c r="VB68" s="126"/>
      <c r="VC68" s="126"/>
      <c r="VD68" s="126"/>
      <c r="VE68" s="126"/>
      <c r="VF68" s="126"/>
      <c r="VG68" s="126"/>
      <c r="VH68" s="126"/>
      <c r="VI68" s="126"/>
      <c r="VJ68" s="126"/>
      <c r="VK68" s="126"/>
      <c r="VL68" s="126"/>
      <c r="VM68" s="126"/>
      <c r="VN68" s="126"/>
      <c r="VO68" s="126"/>
      <c r="VP68" s="126"/>
      <c r="VQ68" s="126"/>
      <c r="VR68" s="126"/>
      <c r="VS68" s="126"/>
      <c r="VT68" s="126"/>
      <c r="VU68" s="126"/>
      <c r="VV68" s="126"/>
      <c r="VW68" s="126"/>
      <c r="VX68" s="126"/>
      <c r="VY68" s="126"/>
      <c r="VZ68" s="126"/>
      <c r="WA68" s="126"/>
      <c r="WB68" s="126"/>
      <c r="WC68" s="126"/>
      <c r="WD68" s="126"/>
      <c r="WE68" s="126"/>
      <c r="WF68" s="126"/>
      <c r="WG68" s="126"/>
      <c r="WH68" s="126"/>
      <c r="WI68" s="126"/>
      <c r="WJ68" s="126"/>
      <c r="WK68" s="126"/>
      <c r="WL68" s="126"/>
      <c r="WM68" s="126"/>
      <c r="WN68" s="126"/>
      <c r="WO68" s="126"/>
      <c r="WP68" s="126"/>
      <c r="WQ68" s="126"/>
      <c r="WR68" s="126"/>
      <c r="WS68" s="126"/>
      <c r="WT68" s="126"/>
      <c r="WU68" s="126"/>
      <c r="WV68" s="126"/>
      <c r="WW68" s="126"/>
      <c r="WX68" s="126"/>
      <c r="WY68" s="126"/>
      <c r="WZ68" s="126"/>
      <c r="XA68" s="126"/>
      <c r="XB68" s="126"/>
      <c r="XC68" s="126"/>
      <c r="XD68" s="126"/>
      <c r="XE68" s="126"/>
      <c r="XF68" s="126"/>
      <c r="XG68" s="126"/>
      <c r="XH68" s="126"/>
      <c r="XI68" s="126"/>
      <c r="XJ68" s="126"/>
      <c r="XK68" s="126"/>
      <c r="XL68" s="126"/>
      <c r="XM68" s="126"/>
      <c r="XN68" s="126"/>
      <c r="XO68" s="126"/>
      <c r="XP68" s="126"/>
      <c r="XQ68" s="126"/>
      <c r="XR68" s="126"/>
      <c r="XS68" s="126"/>
      <c r="XT68" s="126"/>
      <c r="XU68" s="126"/>
      <c r="XV68" s="126"/>
      <c r="XW68" s="126"/>
      <c r="XX68" s="126"/>
      <c r="XY68" s="126"/>
      <c r="XZ68" s="126"/>
      <c r="YA68" s="126"/>
      <c r="YB68" s="126"/>
      <c r="YC68" s="126"/>
      <c r="YD68" s="126"/>
      <c r="YE68" s="126"/>
      <c r="YF68" s="126"/>
      <c r="YG68" s="126"/>
      <c r="YH68" s="126"/>
      <c r="YI68" s="126"/>
      <c r="YJ68" s="126"/>
      <c r="YK68" s="126"/>
      <c r="YL68" s="126"/>
      <c r="YM68" s="126"/>
      <c r="YN68" s="126"/>
      <c r="YO68" s="126"/>
      <c r="YP68" s="126"/>
      <c r="YQ68" s="126"/>
      <c r="YR68" s="126"/>
      <c r="YS68" s="126"/>
      <c r="YT68" s="126"/>
      <c r="YU68" s="126"/>
      <c r="YV68" s="126"/>
      <c r="YW68" s="126"/>
      <c r="YX68" s="126"/>
      <c r="YY68" s="126"/>
      <c r="YZ68" s="126"/>
      <c r="ZA68" s="126"/>
      <c r="ZB68" s="126"/>
      <c r="ZC68" s="126"/>
      <c r="ZD68" s="126"/>
      <c r="ZE68" s="126"/>
      <c r="ZF68" s="126"/>
      <c r="ZG68" s="126"/>
      <c r="ZH68" s="126"/>
      <c r="ZI68" s="126"/>
      <c r="ZJ68" s="126"/>
      <c r="ZK68" s="126"/>
      <c r="ZL68" s="126"/>
      <c r="ZM68" s="126"/>
      <c r="ZN68" s="126"/>
      <c r="ZO68" s="126"/>
      <c r="ZP68" s="126"/>
      <c r="ZQ68" s="126"/>
      <c r="ZR68" s="126"/>
      <c r="ZS68" s="126"/>
      <c r="ZT68" s="126"/>
      <c r="ZU68" s="126"/>
      <c r="ZV68" s="126"/>
      <c r="ZW68" s="126"/>
      <c r="ZX68" s="126"/>
      <c r="ZY68" s="126"/>
      <c r="ZZ68" s="126"/>
    </row>
    <row r="69" spans="1:702" hidden="1" outlineLevel="1">
      <c r="A69" s="8">
        <v>42309</v>
      </c>
      <c r="B69" s="126">
        <v>4476.78557249</v>
      </c>
      <c r="C69" s="126">
        <v>92.960512989999998</v>
      </c>
      <c r="D69" s="126">
        <v>77.720453890000002</v>
      </c>
      <c r="E69" s="126">
        <v>1845.3892285100001</v>
      </c>
      <c r="F69" s="126">
        <v>54.571804839999999</v>
      </c>
      <c r="G69" s="126">
        <v>13.35609593</v>
      </c>
      <c r="H69" s="126">
        <v>36.676636049999999</v>
      </c>
      <c r="I69" s="126">
        <v>2149.3367437799998</v>
      </c>
      <c r="J69" s="126">
        <v>59.882059570000003</v>
      </c>
      <c r="K69" s="126">
        <v>0.97036078999999997</v>
      </c>
      <c r="L69" s="126">
        <v>4.0280249399999999</v>
      </c>
      <c r="M69" s="163" t="s">
        <v>188</v>
      </c>
      <c r="N69" s="126">
        <v>39.109660910000002</v>
      </c>
      <c r="O69" s="126">
        <v>53.985664450000002</v>
      </c>
      <c r="P69" s="126">
        <v>36.23065047</v>
      </c>
      <c r="Q69" s="126">
        <v>2.18914E-3</v>
      </c>
      <c r="R69" s="126">
        <v>5.04232981</v>
      </c>
      <c r="S69" s="126">
        <v>5.1547200000000001E-2</v>
      </c>
      <c r="T69" s="126">
        <v>7.4716092200000004</v>
      </c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6"/>
      <c r="HV69" s="126"/>
      <c r="HW69" s="126"/>
      <c r="HX69" s="126"/>
      <c r="HY69" s="126"/>
      <c r="HZ69" s="126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  <c r="NG69" s="126"/>
      <c r="NH69" s="126"/>
      <c r="NI69" s="126"/>
      <c r="NJ69" s="126"/>
      <c r="NK69" s="126"/>
      <c r="NL69" s="126"/>
      <c r="NM69" s="126"/>
      <c r="NN69" s="126"/>
      <c r="NO69" s="126"/>
      <c r="NP69" s="126"/>
      <c r="NQ69" s="126"/>
      <c r="NR69" s="126"/>
      <c r="NS69" s="126"/>
      <c r="NT69" s="126"/>
      <c r="NU69" s="126"/>
      <c r="NV69" s="126"/>
      <c r="NW69" s="126"/>
      <c r="NX69" s="126"/>
      <c r="NY69" s="126"/>
      <c r="NZ69" s="126"/>
      <c r="OA69" s="126"/>
      <c r="OB69" s="126"/>
      <c r="OC69" s="126"/>
      <c r="OD69" s="126"/>
      <c r="OE69" s="126"/>
      <c r="OF69" s="126"/>
      <c r="OG69" s="126"/>
      <c r="OH69" s="126"/>
      <c r="OI69" s="126"/>
      <c r="OJ69" s="126"/>
      <c r="OK69" s="126"/>
      <c r="OL69" s="126"/>
      <c r="OM69" s="126"/>
      <c r="ON69" s="126"/>
      <c r="OO69" s="126"/>
      <c r="OP69" s="126"/>
      <c r="OQ69" s="126"/>
      <c r="OR69" s="126"/>
      <c r="OS69" s="126"/>
      <c r="OT69" s="126"/>
      <c r="OU69" s="126"/>
      <c r="OV69" s="126"/>
      <c r="OW69" s="126"/>
      <c r="OX69" s="126"/>
      <c r="OY69" s="126"/>
      <c r="OZ69" s="126"/>
      <c r="PA69" s="126"/>
      <c r="PB69" s="126"/>
      <c r="PC69" s="126"/>
      <c r="PD69" s="126"/>
      <c r="PE69" s="126"/>
      <c r="PF69" s="126"/>
      <c r="PG69" s="126"/>
      <c r="PH69" s="126"/>
      <c r="PI69" s="126"/>
      <c r="PJ69" s="126"/>
      <c r="PK69" s="126"/>
      <c r="PL69" s="126"/>
      <c r="PM69" s="126"/>
      <c r="PN69" s="126"/>
      <c r="PO69" s="126"/>
      <c r="PP69" s="126"/>
      <c r="PQ69" s="126"/>
      <c r="PR69" s="126"/>
      <c r="PS69" s="126"/>
      <c r="PT69" s="126"/>
      <c r="PU69" s="126"/>
      <c r="PV69" s="126"/>
      <c r="PW69" s="126"/>
      <c r="PX69" s="126"/>
      <c r="PY69" s="126"/>
      <c r="PZ69" s="126"/>
      <c r="QA69" s="126"/>
      <c r="QB69" s="126"/>
      <c r="QC69" s="126"/>
      <c r="QD69" s="126"/>
      <c r="QE69" s="126"/>
      <c r="QF69" s="126"/>
      <c r="QG69" s="126"/>
      <c r="QH69" s="126"/>
      <c r="QI69" s="126"/>
      <c r="QJ69" s="126"/>
      <c r="QK69" s="126"/>
      <c r="QL69" s="126"/>
      <c r="QM69" s="126"/>
      <c r="QN69" s="126"/>
      <c r="QO69" s="126"/>
      <c r="QP69" s="126"/>
      <c r="QQ69" s="126"/>
      <c r="QR69" s="126"/>
      <c r="QS69" s="126"/>
      <c r="QT69" s="126"/>
      <c r="QU69" s="126"/>
      <c r="QV69" s="126"/>
      <c r="QW69" s="126"/>
      <c r="QX69" s="126"/>
      <c r="QY69" s="126"/>
      <c r="QZ69" s="126"/>
      <c r="RA69" s="126"/>
      <c r="RB69" s="126"/>
      <c r="RC69" s="126"/>
      <c r="RD69" s="126"/>
      <c r="RE69" s="126"/>
      <c r="RF69" s="126"/>
      <c r="RG69" s="126"/>
      <c r="RH69" s="126"/>
      <c r="RI69" s="126"/>
      <c r="RJ69" s="126"/>
      <c r="RK69" s="126"/>
      <c r="RL69" s="126"/>
      <c r="RM69" s="126"/>
      <c r="RN69" s="126"/>
      <c r="RO69" s="126"/>
      <c r="RP69" s="126"/>
      <c r="RQ69" s="126"/>
      <c r="RR69" s="126"/>
      <c r="RS69" s="126"/>
      <c r="RT69" s="126"/>
      <c r="RU69" s="126"/>
      <c r="RV69" s="126"/>
      <c r="RW69" s="126"/>
      <c r="RX69" s="126"/>
      <c r="RY69" s="126"/>
      <c r="RZ69" s="126"/>
      <c r="SA69" s="126"/>
      <c r="SB69" s="126"/>
      <c r="SC69" s="126"/>
      <c r="SD69" s="126"/>
      <c r="SE69" s="126"/>
      <c r="SF69" s="126"/>
      <c r="SG69" s="126"/>
      <c r="SH69" s="126"/>
      <c r="SI69" s="126"/>
      <c r="SJ69" s="126"/>
      <c r="SK69" s="126"/>
      <c r="SL69" s="126"/>
      <c r="SM69" s="126"/>
      <c r="SN69" s="126"/>
      <c r="SO69" s="126"/>
      <c r="SP69" s="126"/>
      <c r="SQ69" s="126"/>
      <c r="SR69" s="126"/>
      <c r="SS69" s="126"/>
      <c r="ST69" s="126"/>
      <c r="SU69" s="126"/>
      <c r="SV69" s="126"/>
      <c r="SW69" s="126"/>
      <c r="SX69" s="126"/>
      <c r="SY69" s="126"/>
      <c r="SZ69" s="126"/>
      <c r="TA69" s="126"/>
      <c r="TB69" s="126"/>
      <c r="TC69" s="126"/>
      <c r="TD69" s="126"/>
      <c r="TE69" s="126"/>
      <c r="TF69" s="126"/>
      <c r="TG69" s="126"/>
      <c r="TH69" s="126"/>
      <c r="TI69" s="126"/>
      <c r="TJ69" s="126"/>
      <c r="TK69" s="126"/>
      <c r="TL69" s="126"/>
      <c r="TM69" s="126"/>
      <c r="TN69" s="126"/>
      <c r="TO69" s="126"/>
      <c r="TP69" s="126"/>
      <c r="TQ69" s="126"/>
      <c r="TR69" s="126"/>
      <c r="TS69" s="126"/>
      <c r="TT69" s="126"/>
      <c r="TU69" s="126"/>
      <c r="TV69" s="126"/>
      <c r="TW69" s="126"/>
      <c r="TX69" s="126"/>
      <c r="TY69" s="126"/>
      <c r="TZ69" s="126"/>
      <c r="UA69" s="126"/>
      <c r="UB69" s="126"/>
      <c r="UC69" s="126"/>
      <c r="UD69" s="126"/>
      <c r="UE69" s="126"/>
      <c r="UF69" s="126"/>
      <c r="UG69" s="126"/>
      <c r="UH69" s="126"/>
      <c r="UI69" s="126"/>
      <c r="UJ69" s="126"/>
      <c r="UK69" s="126"/>
      <c r="UL69" s="126"/>
      <c r="UM69" s="126"/>
      <c r="UN69" s="126"/>
      <c r="UO69" s="126"/>
      <c r="UP69" s="126"/>
      <c r="UQ69" s="126"/>
      <c r="UR69" s="126"/>
      <c r="US69" s="126"/>
      <c r="UT69" s="126"/>
      <c r="UU69" s="126"/>
      <c r="UV69" s="126"/>
      <c r="UW69" s="126"/>
      <c r="UX69" s="126"/>
      <c r="UY69" s="126"/>
      <c r="UZ69" s="126"/>
      <c r="VA69" s="126"/>
      <c r="VB69" s="126"/>
      <c r="VC69" s="126"/>
      <c r="VD69" s="126"/>
      <c r="VE69" s="126"/>
      <c r="VF69" s="126"/>
      <c r="VG69" s="126"/>
      <c r="VH69" s="126"/>
      <c r="VI69" s="126"/>
      <c r="VJ69" s="126"/>
      <c r="VK69" s="126"/>
      <c r="VL69" s="126"/>
      <c r="VM69" s="126"/>
      <c r="VN69" s="126"/>
      <c r="VO69" s="126"/>
      <c r="VP69" s="126"/>
      <c r="VQ69" s="126"/>
      <c r="VR69" s="126"/>
      <c r="VS69" s="126"/>
      <c r="VT69" s="126"/>
      <c r="VU69" s="126"/>
      <c r="VV69" s="126"/>
      <c r="VW69" s="126"/>
      <c r="VX69" s="126"/>
      <c r="VY69" s="126"/>
      <c r="VZ69" s="126"/>
      <c r="WA69" s="126"/>
      <c r="WB69" s="126"/>
      <c r="WC69" s="126"/>
      <c r="WD69" s="126"/>
      <c r="WE69" s="126"/>
      <c r="WF69" s="126"/>
      <c r="WG69" s="126"/>
      <c r="WH69" s="126"/>
      <c r="WI69" s="126"/>
      <c r="WJ69" s="126"/>
      <c r="WK69" s="126"/>
      <c r="WL69" s="126"/>
      <c r="WM69" s="126"/>
      <c r="WN69" s="126"/>
      <c r="WO69" s="126"/>
      <c r="WP69" s="126"/>
      <c r="WQ69" s="126"/>
      <c r="WR69" s="126"/>
      <c r="WS69" s="126"/>
      <c r="WT69" s="126"/>
      <c r="WU69" s="126"/>
      <c r="WV69" s="126"/>
      <c r="WW69" s="126"/>
      <c r="WX69" s="126"/>
      <c r="WY69" s="126"/>
      <c r="WZ69" s="126"/>
      <c r="XA69" s="126"/>
      <c r="XB69" s="126"/>
      <c r="XC69" s="126"/>
      <c r="XD69" s="126"/>
      <c r="XE69" s="126"/>
      <c r="XF69" s="126"/>
      <c r="XG69" s="126"/>
      <c r="XH69" s="126"/>
      <c r="XI69" s="126"/>
      <c r="XJ69" s="126"/>
      <c r="XK69" s="126"/>
      <c r="XL69" s="126"/>
      <c r="XM69" s="126"/>
      <c r="XN69" s="126"/>
      <c r="XO69" s="126"/>
      <c r="XP69" s="126"/>
      <c r="XQ69" s="126"/>
      <c r="XR69" s="126"/>
      <c r="XS69" s="126"/>
      <c r="XT69" s="126"/>
      <c r="XU69" s="126"/>
      <c r="XV69" s="126"/>
      <c r="XW69" s="126"/>
      <c r="XX69" s="126"/>
      <c r="XY69" s="126"/>
      <c r="XZ69" s="126"/>
      <c r="YA69" s="126"/>
      <c r="YB69" s="126"/>
      <c r="YC69" s="126"/>
      <c r="YD69" s="126"/>
      <c r="YE69" s="126"/>
      <c r="YF69" s="126"/>
      <c r="YG69" s="126"/>
      <c r="YH69" s="126"/>
      <c r="YI69" s="126"/>
      <c r="YJ69" s="126"/>
      <c r="YK69" s="126"/>
      <c r="YL69" s="126"/>
      <c r="YM69" s="126"/>
      <c r="YN69" s="126"/>
      <c r="YO69" s="126"/>
      <c r="YP69" s="126"/>
      <c r="YQ69" s="126"/>
      <c r="YR69" s="126"/>
      <c r="YS69" s="126"/>
      <c r="YT69" s="126"/>
      <c r="YU69" s="126"/>
      <c r="YV69" s="126"/>
      <c r="YW69" s="126"/>
      <c r="YX69" s="126"/>
      <c r="YY69" s="126"/>
      <c r="YZ69" s="126"/>
      <c r="ZA69" s="126"/>
      <c r="ZB69" s="126"/>
      <c r="ZC69" s="126"/>
      <c r="ZD69" s="126"/>
      <c r="ZE69" s="126"/>
      <c r="ZF69" s="126"/>
      <c r="ZG69" s="126"/>
      <c r="ZH69" s="126"/>
      <c r="ZI69" s="126"/>
      <c r="ZJ69" s="126"/>
      <c r="ZK69" s="126"/>
      <c r="ZL69" s="126"/>
      <c r="ZM69" s="126"/>
      <c r="ZN69" s="126"/>
      <c r="ZO69" s="126"/>
      <c r="ZP69" s="126"/>
      <c r="ZQ69" s="126"/>
      <c r="ZR69" s="126"/>
      <c r="ZS69" s="126"/>
      <c r="ZT69" s="126"/>
      <c r="ZU69" s="126"/>
      <c r="ZV69" s="126"/>
      <c r="ZW69" s="126"/>
      <c r="ZX69" s="126"/>
      <c r="ZY69" s="126"/>
      <c r="ZZ69" s="126"/>
    </row>
    <row r="70" spans="1:702" hidden="1" outlineLevel="1">
      <c r="A70" s="8">
        <v>42339</v>
      </c>
      <c r="B70" s="126">
        <v>3420.12485345</v>
      </c>
      <c r="C70" s="126">
        <v>72.6963571</v>
      </c>
      <c r="D70" s="126">
        <v>9.4392784600000006</v>
      </c>
      <c r="E70" s="126">
        <v>1495.5682699900001</v>
      </c>
      <c r="F70" s="126">
        <v>11.07484696</v>
      </c>
      <c r="G70" s="126">
        <v>10.9051464</v>
      </c>
      <c r="H70" s="126">
        <v>23.63640015</v>
      </c>
      <c r="I70" s="126">
        <v>1631.5513172000001</v>
      </c>
      <c r="J70" s="126">
        <v>43.9799176</v>
      </c>
      <c r="K70" s="126">
        <v>0.92639797000000002</v>
      </c>
      <c r="L70" s="126">
        <v>3.2907327099999999</v>
      </c>
      <c r="M70" s="163" t="s">
        <v>188</v>
      </c>
      <c r="N70" s="126">
        <v>28.082958560000002</v>
      </c>
      <c r="O70" s="126">
        <v>43.440578129999999</v>
      </c>
      <c r="P70" s="126">
        <v>34.727846560000003</v>
      </c>
      <c r="Q70" s="126">
        <v>9.2451000000000002E-4</v>
      </c>
      <c r="R70" s="126">
        <v>4.7297394099999996</v>
      </c>
      <c r="S70" s="126">
        <v>2.4165510000000001E-2</v>
      </c>
      <c r="T70" s="126">
        <v>6.0499762300000004</v>
      </c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  <c r="GB70" s="126"/>
      <c r="GC70" s="126"/>
      <c r="GD70" s="126"/>
      <c r="GE70" s="126"/>
      <c r="GF70" s="126"/>
      <c r="GG70" s="126"/>
      <c r="GH70" s="126"/>
      <c r="GI70" s="126"/>
      <c r="GJ70" s="126"/>
      <c r="GK70" s="126"/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6"/>
      <c r="HV70" s="126"/>
      <c r="HW70" s="126"/>
      <c r="HX70" s="126"/>
      <c r="HY70" s="126"/>
      <c r="HZ70" s="126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  <c r="NG70" s="126"/>
      <c r="NH70" s="126"/>
      <c r="NI70" s="126"/>
      <c r="NJ70" s="126"/>
      <c r="NK70" s="126"/>
      <c r="NL70" s="126"/>
      <c r="NM70" s="126"/>
      <c r="NN70" s="126"/>
      <c r="NO70" s="126"/>
      <c r="NP70" s="126"/>
      <c r="NQ70" s="126"/>
      <c r="NR70" s="126"/>
      <c r="NS70" s="126"/>
      <c r="NT70" s="126"/>
      <c r="NU70" s="126"/>
      <c r="NV70" s="126"/>
      <c r="NW70" s="126"/>
      <c r="NX70" s="126"/>
      <c r="NY70" s="126"/>
      <c r="NZ70" s="126"/>
      <c r="OA70" s="126"/>
      <c r="OB70" s="126"/>
      <c r="OC70" s="126"/>
      <c r="OD70" s="126"/>
      <c r="OE70" s="126"/>
      <c r="OF70" s="126"/>
      <c r="OG70" s="126"/>
      <c r="OH70" s="126"/>
      <c r="OI70" s="126"/>
      <c r="OJ70" s="126"/>
      <c r="OK70" s="126"/>
      <c r="OL70" s="126"/>
      <c r="OM70" s="126"/>
      <c r="ON70" s="126"/>
      <c r="OO70" s="126"/>
      <c r="OP70" s="126"/>
      <c r="OQ70" s="126"/>
      <c r="OR70" s="126"/>
      <c r="OS70" s="126"/>
      <c r="OT70" s="126"/>
      <c r="OU70" s="126"/>
      <c r="OV70" s="126"/>
      <c r="OW70" s="126"/>
      <c r="OX70" s="126"/>
      <c r="OY70" s="126"/>
      <c r="OZ70" s="126"/>
      <c r="PA70" s="126"/>
      <c r="PB70" s="126"/>
      <c r="PC70" s="126"/>
      <c r="PD70" s="126"/>
      <c r="PE70" s="126"/>
      <c r="PF70" s="126"/>
      <c r="PG70" s="126"/>
      <c r="PH70" s="126"/>
      <c r="PI70" s="126"/>
      <c r="PJ70" s="126"/>
      <c r="PK70" s="126"/>
      <c r="PL70" s="126"/>
      <c r="PM70" s="126"/>
      <c r="PN70" s="126"/>
      <c r="PO70" s="126"/>
      <c r="PP70" s="126"/>
      <c r="PQ70" s="126"/>
      <c r="PR70" s="126"/>
      <c r="PS70" s="126"/>
      <c r="PT70" s="126"/>
      <c r="PU70" s="126"/>
      <c r="PV70" s="126"/>
      <c r="PW70" s="126"/>
      <c r="PX70" s="126"/>
      <c r="PY70" s="126"/>
      <c r="PZ70" s="126"/>
      <c r="QA70" s="126"/>
      <c r="QB70" s="126"/>
      <c r="QC70" s="126"/>
      <c r="QD70" s="126"/>
      <c r="QE70" s="126"/>
      <c r="QF70" s="126"/>
      <c r="QG70" s="126"/>
      <c r="QH70" s="126"/>
      <c r="QI70" s="126"/>
      <c r="QJ70" s="126"/>
      <c r="QK70" s="126"/>
      <c r="QL70" s="126"/>
      <c r="QM70" s="126"/>
      <c r="QN70" s="126"/>
      <c r="QO70" s="126"/>
      <c r="QP70" s="126"/>
      <c r="QQ70" s="126"/>
      <c r="QR70" s="126"/>
      <c r="QS70" s="126"/>
      <c r="QT70" s="126"/>
      <c r="QU70" s="126"/>
      <c r="QV70" s="126"/>
      <c r="QW70" s="126"/>
      <c r="QX70" s="126"/>
      <c r="QY70" s="126"/>
      <c r="QZ70" s="126"/>
      <c r="RA70" s="126"/>
      <c r="RB70" s="126"/>
      <c r="RC70" s="126"/>
      <c r="RD70" s="126"/>
      <c r="RE70" s="126"/>
      <c r="RF70" s="126"/>
      <c r="RG70" s="126"/>
      <c r="RH70" s="126"/>
      <c r="RI70" s="126"/>
      <c r="RJ70" s="126"/>
      <c r="RK70" s="126"/>
      <c r="RL70" s="126"/>
      <c r="RM70" s="126"/>
      <c r="RN70" s="126"/>
      <c r="RO70" s="126"/>
      <c r="RP70" s="126"/>
      <c r="RQ70" s="126"/>
      <c r="RR70" s="126"/>
      <c r="RS70" s="126"/>
      <c r="RT70" s="126"/>
      <c r="RU70" s="126"/>
      <c r="RV70" s="126"/>
      <c r="RW70" s="126"/>
      <c r="RX70" s="126"/>
      <c r="RY70" s="126"/>
      <c r="RZ70" s="126"/>
      <c r="SA70" s="126"/>
      <c r="SB70" s="126"/>
      <c r="SC70" s="126"/>
      <c r="SD70" s="126"/>
      <c r="SE70" s="126"/>
      <c r="SF70" s="126"/>
      <c r="SG70" s="126"/>
      <c r="SH70" s="126"/>
      <c r="SI70" s="126"/>
      <c r="SJ70" s="126"/>
      <c r="SK70" s="126"/>
      <c r="SL70" s="126"/>
      <c r="SM70" s="126"/>
      <c r="SN70" s="126"/>
      <c r="SO70" s="126"/>
      <c r="SP70" s="126"/>
      <c r="SQ70" s="126"/>
      <c r="SR70" s="126"/>
      <c r="SS70" s="126"/>
      <c r="ST70" s="126"/>
      <c r="SU70" s="126"/>
      <c r="SV70" s="126"/>
      <c r="SW70" s="126"/>
      <c r="SX70" s="126"/>
      <c r="SY70" s="126"/>
      <c r="SZ70" s="126"/>
      <c r="TA70" s="126"/>
      <c r="TB70" s="126"/>
      <c r="TC70" s="126"/>
      <c r="TD70" s="126"/>
      <c r="TE70" s="126"/>
      <c r="TF70" s="126"/>
      <c r="TG70" s="126"/>
      <c r="TH70" s="126"/>
      <c r="TI70" s="126"/>
      <c r="TJ70" s="126"/>
      <c r="TK70" s="126"/>
      <c r="TL70" s="126"/>
      <c r="TM70" s="126"/>
      <c r="TN70" s="126"/>
      <c r="TO70" s="126"/>
      <c r="TP70" s="126"/>
      <c r="TQ70" s="126"/>
      <c r="TR70" s="126"/>
      <c r="TS70" s="126"/>
      <c r="TT70" s="126"/>
      <c r="TU70" s="126"/>
      <c r="TV70" s="126"/>
      <c r="TW70" s="126"/>
      <c r="TX70" s="126"/>
      <c r="TY70" s="126"/>
      <c r="TZ70" s="126"/>
      <c r="UA70" s="126"/>
      <c r="UB70" s="126"/>
      <c r="UC70" s="126"/>
      <c r="UD70" s="126"/>
      <c r="UE70" s="126"/>
      <c r="UF70" s="126"/>
      <c r="UG70" s="126"/>
      <c r="UH70" s="126"/>
      <c r="UI70" s="126"/>
      <c r="UJ70" s="126"/>
      <c r="UK70" s="126"/>
      <c r="UL70" s="126"/>
      <c r="UM70" s="126"/>
      <c r="UN70" s="126"/>
      <c r="UO70" s="126"/>
      <c r="UP70" s="126"/>
      <c r="UQ70" s="126"/>
      <c r="UR70" s="126"/>
      <c r="US70" s="126"/>
      <c r="UT70" s="126"/>
      <c r="UU70" s="126"/>
      <c r="UV70" s="126"/>
      <c r="UW70" s="126"/>
      <c r="UX70" s="126"/>
      <c r="UY70" s="126"/>
      <c r="UZ70" s="126"/>
      <c r="VA70" s="126"/>
      <c r="VB70" s="126"/>
      <c r="VC70" s="126"/>
      <c r="VD70" s="126"/>
      <c r="VE70" s="126"/>
      <c r="VF70" s="126"/>
      <c r="VG70" s="126"/>
      <c r="VH70" s="126"/>
      <c r="VI70" s="126"/>
      <c r="VJ70" s="126"/>
      <c r="VK70" s="126"/>
      <c r="VL70" s="126"/>
      <c r="VM70" s="126"/>
      <c r="VN70" s="126"/>
      <c r="VO70" s="126"/>
      <c r="VP70" s="126"/>
      <c r="VQ70" s="126"/>
      <c r="VR70" s="126"/>
      <c r="VS70" s="126"/>
      <c r="VT70" s="126"/>
      <c r="VU70" s="126"/>
      <c r="VV70" s="126"/>
      <c r="VW70" s="126"/>
      <c r="VX70" s="126"/>
      <c r="VY70" s="126"/>
      <c r="VZ70" s="126"/>
      <c r="WA70" s="126"/>
      <c r="WB70" s="126"/>
      <c r="WC70" s="126"/>
      <c r="WD70" s="126"/>
      <c r="WE70" s="126"/>
      <c r="WF70" s="126"/>
      <c r="WG70" s="126"/>
      <c r="WH70" s="126"/>
      <c r="WI70" s="126"/>
      <c r="WJ70" s="126"/>
      <c r="WK70" s="126"/>
      <c r="WL70" s="126"/>
      <c r="WM70" s="126"/>
      <c r="WN70" s="126"/>
      <c r="WO70" s="126"/>
      <c r="WP70" s="126"/>
      <c r="WQ70" s="126"/>
      <c r="WR70" s="126"/>
      <c r="WS70" s="126"/>
      <c r="WT70" s="126"/>
      <c r="WU70" s="126"/>
      <c r="WV70" s="126"/>
      <c r="WW70" s="126"/>
      <c r="WX70" s="126"/>
      <c r="WY70" s="126"/>
      <c r="WZ70" s="126"/>
      <c r="XA70" s="126"/>
      <c r="XB70" s="126"/>
      <c r="XC70" s="126"/>
      <c r="XD70" s="126"/>
      <c r="XE70" s="126"/>
      <c r="XF70" s="126"/>
      <c r="XG70" s="126"/>
      <c r="XH70" s="126"/>
      <c r="XI70" s="126"/>
      <c r="XJ70" s="126"/>
      <c r="XK70" s="126"/>
      <c r="XL70" s="126"/>
      <c r="XM70" s="126"/>
      <c r="XN70" s="126"/>
      <c r="XO70" s="126"/>
      <c r="XP70" s="126"/>
      <c r="XQ70" s="126"/>
      <c r="XR70" s="126"/>
      <c r="XS70" s="126"/>
      <c r="XT70" s="126"/>
      <c r="XU70" s="126"/>
      <c r="XV70" s="126"/>
      <c r="XW70" s="126"/>
      <c r="XX70" s="126"/>
      <c r="XY70" s="126"/>
      <c r="XZ70" s="126"/>
      <c r="YA70" s="126"/>
      <c r="YB70" s="126"/>
      <c r="YC70" s="126"/>
      <c r="YD70" s="126"/>
      <c r="YE70" s="126"/>
      <c r="YF70" s="126"/>
      <c r="YG70" s="126"/>
      <c r="YH70" s="126"/>
      <c r="YI70" s="126"/>
      <c r="YJ70" s="126"/>
      <c r="YK70" s="126"/>
      <c r="YL70" s="126"/>
      <c r="YM70" s="126"/>
      <c r="YN70" s="126"/>
      <c r="YO70" s="126"/>
      <c r="YP70" s="126"/>
      <c r="YQ70" s="126"/>
      <c r="YR70" s="126"/>
      <c r="YS70" s="126"/>
      <c r="YT70" s="126"/>
      <c r="YU70" s="126"/>
      <c r="YV70" s="126"/>
      <c r="YW70" s="126"/>
      <c r="YX70" s="126"/>
      <c r="YY70" s="126"/>
      <c r="YZ70" s="126"/>
      <c r="ZA70" s="126"/>
      <c r="ZB70" s="126"/>
      <c r="ZC70" s="126"/>
      <c r="ZD70" s="126"/>
      <c r="ZE70" s="126"/>
      <c r="ZF70" s="126"/>
      <c r="ZG70" s="126"/>
      <c r="ZH70" s="126"/>
      <c r="ZI70" s="126"/>
      <c r="ZJ70" s="126"/>
      <c r="ZK70" s="126"/>
      <c r="ZL70" s="126"/>
      <c r="ZM70" s="126"/>
      <c r="ZN70" s="126"/>
      <c r="ZO70" s="126"/>
      <c r="ZP70" s="126"/>
      <c r="ZQ70" s="126"/>
      <c r="ZR70" s="126"/>
      <c r="ZS70" s="126"/>
      <c r="ZT70" s="126"/>
      <c r="ZU70" s="126"/>
      <c r="ZV70" s="126"/>
      <c r="ZW70" s="126"/>
      <c r="ZX70" s="126"/>
      <c r="ZY70" s="126"/>
      <c r="ZZ70" s="126"/>
    </row>
    <row r="71" spans="1:702" hidden="1" outlineLevel="1">
      <c r="A71" s="8">
        <v>42370</v>
      </c>
      <c r="B71" s="126">
        <v>3487.5201268300002</v>
      </c>
      <c r="C71" s="126">
        <v>74.937425820000001</v>
      </c>
      <c r="D71" s="126">
        <v>9.5035713200000007</v>
      </c>
      <c r="E71" s="126">
        <v>1548.4558528699999</v>
      </c>
      <c r="F71" s="126">
        <v>10.862148919999999</v>
      </c>
      <c r="G71" s="126">
        <v>10.91522228</v>
      </c>
      <c r="H71" s="126">
        <v>23.63763127</v>
      </c>
      <c r="I71" s="126">
        <v>1643.5951938999999</v>
      </c>
      <c r="J71" s="126">
        <v>42.035752010000003</v>
      </c>
      <c r="K71" s="126">
        <v>0.94490850999999998</v>
      </c>
      <c r="L71" s="126">
        <v>3.29892743</v>
      </c>
      <c r="M71" s="163" t="s">
        <v>188</v>
      </c>
      <c r="N71" s="126">
        <v>29.311639169999999</v>
      </c>
      <c r="O71" s="126">
        <v>43.307874990000002</v>
      </c>
      <c r="P71" s="126">
        <v>35.413725849999999</v>
      </c>
      <c r="Q71" s="126">
        <v>9.7453999999999998E-4</v>
      </c>
      <c r="R71" s="126">
        <v>5.0498213600000001</v>
      </c>
      <c r="S71" s="126">
        <v>2.5391850000000001E-2</v>
      </c>
      <c r="T71" s="126">
        <v>6.2240647400000002</v>
      </c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26"/>
      <c r="HE71" s="126"/>
      <c r="HF71" s="126"/>
      <c r="HG71" s="126"/>
      <c r="HH71" s="126"/>
      <c r="HI71" s="126"/>
      <c r="HJ71" s="126"/>
      <c r="HK71" s="126"/>
      <c r="HL71" s="126"/>
      <c r="HM71" s="126"/>
      <c r="HN71" s="126"/>
      <c r="HO71" s="126"/>
      <c r="HP71" s="126"/>
      <c r="HQ71" s="126"/>
      <c r="HR71" s="126"/>
      <c r="HS71" s="126"/>
      <c r="HT71" s="126"/>
      <c r="HU71" s="126"/>
      <c r="HV71" s="126"/>
      <c r="HW71" s="126"/>
      <c r="HX71" s="126"/>
      <c r="HY71" s="126"/>
      <c r="HZ71" s="126"/>
      <c r="IA71" s="126"/>
      <c r="IB71" s="126"/>
      <c r="IC71" s="126"/>
      <c r="ID71" s="126"/>
      <c r="IE71" s="126"/>
      <c r="IF71" s="126"/>
      <c r="IG71" s="126"/>
      <c r="IH71" s="126"/>
      <c r="II71" s="126"/>
      <c r="IJ71" s="126"/>
      <c r="IK71" s="126"/>
      <c r="IL71" s="126"/>
      <c r="IM71" s="126"/>
      <c r="IN71" s="126"/>
      <c r="IO71" s="126"/>
      <c r="IP71" s="126"/>
      <c r="IQ71" s="126"/>
      <c r="IR71" s="126"/>
      <c r="IS71" s="126"/>
      <c r="IT71" s="126"/>
      <c r="IU71" s="126"/>
      <c r="IV71" s="126"/>
      <c r="IW71" s="126"/>
      <c r="IX71" s="126"/>
      <c r="IY71" s="126"/>
      <c r="IZ71" s="126"/>
      <c r="JA71" s="126"/>
      <c r="JB71" s="126"/>
      <c r="JC71" s="126"/>
      <c r="JD71" s="126"/>
      <c r="JE71" s="126"/>
      <c r="JF71" s="126"/>
      <c r="JG71" s="126"/>
      <c r="JH71" s="126"/>
      <c r="JI71" s="126"/>
      <c r="JJ71" s="126"/>
      <c r="JK71" s="126"/>
      <c r="JL71" s="126"/>
      <c r="JM71" s="126"/>
      <c r="JN71" s="126"/>
      <c r="JO71" s="126"/>
      <c r="JP71" s="126"/>
      <c r="JQ71" s="126"/>
      <c r="JR71" s="126"/>
      <c r="JS71" s="126"/>
      <c r="JT71" s="126"/>
      <c r="JU71" s="126"/>
      <c r="JV71" s="126"/>
      <c r="JW71" s="126"/>
      <c r="JX71" s="126"/>
      <c r="JY71" s="126"/>
      <c r="JZ71" s="126"/>
      <c r="KA71" s="126"/>
      <c r="KB71" s="126"/>
      <c r="KC71" s="126"/>
      <c r="KD71" s="126"/>
      <c r="KE71" s="126"/>
      <c r="KF71" s="126"/>
      <c r="KG71" s="126"/>
      <c r="KH71" s="126"/>
      <c r="KI71" s="126"/>
      <c r="KJ71" s="126"/>
      <c r="KK71" s="126"/>
      <c r="KL71" s="126"/>
      <c r="KM71" s="126"/>
      <c r="KN71" s="126"/>
      <c r="KO71" s="126"/>
      <c r="KP71" s="126"/>
      <c r="KQ71" s="126"/>
      <c r="KR71" s="126"/>
      <c r="KS71" s="126"/>
      <c r="KT71" s="126"/>
      <c r="KU71" s="126"/>
      <c r="KV71" s="126"/>
      <c r="KW71" s="126"/>
      <c r="KX71" s="126"/>
      <c r="KY71" s="126"/>
      <c r="KZ71" s="126"/>
      <c r="LA71" s="126"/>
      <c r="LB71" s="126"/>
      <c r="LC71" s="126"/>
      <c r="LD71" s="126"/>
      <c r="LE71" s="126"/>
      <c r="LF71" s="126"/>
      <c r="LG71" s="126"/>
      <c r="LH71" s="126"/>
      <c r="LI71" s="126"/>
      <c r="LJ71" s="126"/>
      <c r="LK71" s="126"/>
      <c r="LL71" s="126"/>
      <c r="LM71" s="126"/>
      <c r="LN71" s="126"/>
      <c r="LO71" s="126"/>
      <c r="LP71" s="126"/>
      <c r="LQ71" s="126"/>
      <c r="LR71" s="126"/>
      <c r="LS71" s="126"/>
      <c r="LT71" s="126"/>
      <c r="LU71" s="126"/>
      <c r="LV71" s="126"/>
      <c r="LW71" s="126"/>
      <c r="LX71" s="126"/>
      <c r="LY71" s="126"/>
      <c r="LZ71" s="126"/>
      <c r="MA71" s="126"/>
      <c r="MB71" s="126"/>
      <c r="MC71" s="126"/>
      <c r="MD71" s="126"/>
      <c r="ME71" s="126"/>
      <c r="MF71" s="126"/>
      <c r="MG71" s="126"/>
      <c r="MH71" s="126"/>
      <c r="MI71" s="126"/>
      <c r="MJ71" s="126"/>
      <c r="MK71" s="126"/>
      <c r="ML71" s="126"/>
      <c r="MM71" s="126"/>
      <c r="MN71" s="126"/>
      <c r="MO71" s="126"/>
      <c r="MP71" s="126"/>
      <c r="MQ71" s="126"/>
      <c r="MR71" s="126"/>
      <c r="MS71" s="126"/>
      <c r="MT71" s="126"/>
      <c r="MU71" s="126"/>
      <c r="MV71" s="126"/>
      <c r="MW71" s="126"/>
      <c r="MX71" s="126"/>
      <c r="MY71" s="126"/>
      <c r="MZ71" s="126"/>
      <c r="NA71" s="126"/>
      <c r="NB71" s="126"/>
      <c r="NC71" s="126"/>
      <c r="ND71" s="126"/>
      <c r="NE71" s="126"/>
      <c r="NF71" s="126"/>
      <c r="NG71" s="126"/>
      <c r="NH71" s="126"/>
      <c r="NI71" s="126"/>
      <c r="NJ71" s="126"/>
      <c r="NK71" s="126"/>
      <c r="NL71" s="126"/>
      <c r="NM71" s="126"/>
      <c r="NN71" s="126"/>
      <c r="NO71" s="126"/>
      <c r="NP71" s="126"/>
      <c r="NQ71" s="126"/>
      <c r="NR71" s="126"/>
      <c r="NS71" s="126"/>
      <c r="NT71" s="126"/>
      <c r="NU71" s="126"/>
      <c r="NV71" s="126"/>
      <c r="NW71" s="126"/>
      <c r="NX71" s="126"/>
      <c r="NY71" s="126"/>
      <c r="NZ71" s="126"/>
      <c r="OA71" s="126"/>
      <c r="OB71" s="126"/>
      <c r="OC71" s="126"/>
      <c r="OD71" s="126"/>
      <c r="OE71" s="126"/>
      <c r="OF71" s="126"/>
      <c r="OG71" s="126"/>
      <c r="OH71" s="126"/>
      <c r="OI71" s="126"/>
      <c r="OJ71" s="126"/>
      <c r="OK71" s="126"/>
      <c r="OL71" s="126"/>
      <c r="OM71" s="126"/>
      <c r="ON71" s="126"/>
      <c r="OO71" s="126"/>
      <c r="OP71" s="126"/>
      <c r="OQ71" s="126"/>
      <c r="OR71" s="126"/>
      <c r="OS71" s="126"/>
      <c r="OT71" s="126"/>
      <c r="OU71" s="126"/>
      <c r="OV71" s="126"/>
      <c r="OW71" s="126"/>
      <c r="OX71" s="126"/>
      <c r="OY71" s="126"/>
      <c r="OZ71" s="126"/>
      <c r="PA71" s="126"/>
      <c r="PB71" s="126"/>
      <c r="PC71" s="126"/>
      <c r="PD71" s="126"/>
      <c r="PE71" s="126"/>
      <c r="PF71" s="126"/>
      <c r="PG71" s="126"/>
      <c r="PH71" s="126"/>
      <c r="PI71" s="126"/>
      <c r="PJ71" s="126"/>
      <c r="PK71" s="126"/>
      <c r="PL71" s="126"/>
      <c r="PM71" s="126"/>
      <c r="PN71" s="126"/>
      <c r="PO71" s="126"/>
      <c r="PP71" s="126"/>
      <c r="PQ71" s="126"/>
      <c r="PR71" s="126"/>
      <c r="PS71" s="126"/>
      <c r="PT71" s="126"/>
      <c r="PU71" s="126"/>
      <c r="PV71" s="126"/>
      <c r="PW71" s="126"/>
      <c r="PX71" s="126"/>
      <c r="PY71" s="126"/>
      <c r="PZ71" s="126"/>
      <c r="QA71" s="126"/>
      <c r="QB71" s="126"/>
      <c r="QC71" s="126"/>
      <c r="QD71" s="126"/>
      <c r="QE71" s="126"/>
      <c r="QF71" s="126"/>
      <c r="QG71" s="126"/>
      <c r="QH71" s="126"/>
      <c r="QI71" s="126"/>
      <c r="QJ71" s="126"/>
      <c r="QK71" s="126"/>
      <c r="QL71" s="126"/>
      <c r="QM71" s="126"/>
      <c r="QN71" s="126"/>
      <c r="QO71" s="126"/>
      <c r="QP71" s="126"/>
      <c r="QQ71" s="126"/>
      <c r="QR71" s="126"/>
      <c r="QS71" s="126"/>
      <c r="QT71" s="126"/>
      <c r="QU71" s="126"/>
      <c r="QV71" s="126"/>
      <c r="QW71" s="126"/>
      <c r="QX71" s="126"/>
      <c r="QY71" s="126"/>
      <c r="QZ71" s="126"/>
      <c r="RA71" s="126"/>
      <c r="RB71" s="126"/>
      <c r="RC71" s="126"/>
      <c r="RD71" s="126"/>
      <c r="RE71" s="126"/>
      <c r="RF71" s="126"/>
      <c r="RG71" s="126"/>
      <c r="RH71" s="126"/>
      <c r="RI71" s="126"/>
      <c r="RJ71" s="126"/>
      <c r="RK71" s="126"/>
      <c r="RL71" s="126"/>
      <c r="RM71" s="126"/>
      <c r="RN71" s="126"/>
      <c r="RO71" s="126"/>
      <c r="RP71" s="126"/>
      <c r="RQ71" s="126"/>
      <c r="RR71" s="126"/>
      <c r="RS71" s="126"/>
      <c r="RT71" s="126"/>
      <c r="RU71" s="126"/>
      <c r="RV71" s="126"/>
      <c r="RW71" s="126"/>
      <c r="RX71" s="126"/>
      <c r="RY71" s="126"/>
      <c r="RZ71" s="126"/>
      <c r="SA71" s="126"/>
      <c r="SB71" s="126"/>
      <c r="SC71" s="126"/>
      <c r="SD71" s="126"/>
      <c r="SE71" s="126"/>
      <c r="SF71" s="126"/>
      <c r="SG71" s="126"/>
      <c r="SH71" s="126"/>
      <c r="SI71" s="126"/>
      <c r="SJ71" s="126"/>
      <c r="SK71" s="126"/>
      <c r="SL71" s="126"/>
      <c r="SM71" s="126"/>
      <c r="SN71" s="126"/>
      <c r="SO71" s="126"/>
      <c r="SP71" s="126"/>
      <c r="SQ71" s="126"/>
      <c r="SR71" s="126"/>
      <c r="SS71" s="126"/>
      <c r="ST71" s="126"/>
      <c r="SU71" s="126"/>
      <c r="SV71" s="126"/>
      <c r="SW71" s="126"/>
      <c r="SX71" s="126"/>
      <c r="SY71" s="126"/>
      <c r="SZ71" s="126"/>
      <c r="TA71" s="126"/>
      <c r="TB71" s="126"/>
      <c r="TC71" s="126"/>
      <c r="TD71" s="126"/>
      <c r="TE71" s="126"/>
      <c r="TF71" s="126"/>
      <c r="TG71" s="126"/>
      <c r="TH71" s="126"/>
      <c r="TI71" s="126"/>
      <c r="TJ71" s="126"/>
      <c r="TK71" s="126"/>
      <c r="TL71" s="126"/>
      <c r="TM71" s="126"/>
      <c r="TN71" s="126"/>
      <c r="TO71" s="126"/>
      <c r="TP71" s="126"/>
      <c r="TQ71" s="126"/>
      <c r="TR71" s="126"/>
      <c r="TS71" s="126"/>
      <c r="TT71" s="126"/>
      <c r="TU71" s="126"/>
      <c r="TV71" s="126"/>
      <c r="TW71" s="126"/>
      <c r="TX71" s="126"/>
      <c r="TY71" s="126"/>
      <c r="TZ71" s="126"/>
      <c r="UA71" s="126"/>
      <c r="UB71" s="126"/>
      <c r="UC71" s="126"/>
      <c r="UD71" s="126"/>
      <c r="UE71" s="126"/>
      <c r="UF71" s="126"/>
      <c r="UG71" s="126"/>
      <c r="UH71" s="126"/>
      <c r="UI71" s="126"/>
      <c r="UJ71" s="126"/>
      <c r="UK71" s="126"/>
      <c r="UL71" s="126"/>
      <c r="UM71" s="126"/>
      <c r="UN71" s="126"/>
      <c r="UO71" s="126"/>
      <c r="UP71" s="126"/>
      <c r="UQ71" s="126"/>
      <c r="UR71" s="126"/>
      <c r="US71" s="126"/>
      <c r="UT71" s="126"/>
      <c r="UU71" s="126"/>
      <c r="UV71" s="126"/>
      <c r="UW71" s="126"/>
      <c r="UX71" s="126"/>
      <c r="UY71" s="126"/>
      <c r="UZ71" s="126"/>
      <c r="VA71" s="126"/>
      <c r="VB71" s="126"/>
      <c r="VC71" s="126"/>
      <c r="VD71" s="126"/>
      <c r="VE71" s="126"/>
      <c r="VF71" s="126"/>
      <c r="VG71" s="126"/>
      <c r="VH71" s="126"/>
      <c r="VI71" s="126"/>
      <c r="VJ71" s="126"/>
      <c r="VK71" s="126"/>
      <c r="VL71" s="126"/>
      <c r="VM71" s="126"/>
      <c r="VN71" s="126"/>
      <c r="VO71" s="126"/>
      <c r="VP71" s="126"/>
      <c r="VQ71" s="126"/>
      <c r="VR71" s="126"/>
      <c r="VS71" s="126"/>
      <c r="VT71" s="126"/>
      <c r="VU71" s="126"/>
      <c r="VV71" s="126"/>
      <c r="VW71" s="126"/>
      <c r="VX71" s="126"/>
      <c r="VY71" s="126"/>
      <c r="VZ71" s="126"/>
      <c r="WA71" s="126"/>
      <c r="WB71" s="126"/>
      <c r="WC71" s="126"/>
      <c r="WD71" s="126"/>
      <c r="WE71" s="126"/>
      <c r="WF71" s="126"/>
      <c r="WG71" s="126"/>
      <c r="WH71" s="126"/>
      <c r="WI71" s="126"/>
      <c r="WJ71" s="126"/>
      <c r="WK71" s="126"/>
      <c r="WL71" s="126"/>
      <c r="WM71" s="126"/>
      <c r="WN71" s="126"/>
      <c r="WO71" s="126"/>
      <c r="WP71" s="126"/>
      <c r="WQ71" s="126"/>
      <c r="WR71" s="126"/>
      <c r="WS71" s="126"/>
      <c r="WT71" s="126"/>
      <c r="WU71" s="126"/>
      <c r="WV71" s="126"/>
      <c r="WW71" s="126"/>
      <c r="WX71" s="126"/>
      <c r="WY71" s="126"/>
      <c r="WZ71" s="126"/>
      <c r="XA71" s="126"/>
      <c r="XB71" s="126"/>
      <c r="XC71" s="126"/>
      <c r="XD71" s="126"/>
      <c r="XE71" s="126"/>
      <c r="XF71" s="126"/>
      <c r="XG71" s="126"/>
      <c r="XH71" s="126"/>
      <c r="XI71" s="126"/>
      <c r="XJ71" s="126"/>
      <c r="XK71" s="126"/>
      <c r="XL71" s="126"/>
      <c r="XM71" s="126"/>
      <c r="XN71" s="126"/>
      <c r="XO71" s="126"/>
      <c r="XP71" s="126"/>
      <c r="XQ71" s="126"/>
      <c r="XR71" s="126"/>
      <c r="XS71" s="126"/>
      <c r="XT71" s="126"/>
      <c r="XU71" s="126"/>
      <c r="XV71" s="126"/>
      <c r="XW71" s="126"/>
      <c r="XX71" s="126"/>
      <c r="XY71" s="126"/>
      <c r="XZ71" s="126"/>
      <c r="YA71" s="126"/>
      <c r="YB71" s="126"/>
      <c r="YC71" s="126"/>
      <c r="YD71" s="126"/>
      <c r="YE71" s="126"/>
      <c r="YF71" s="126"/>
      <c r="YG71" s="126"/>
      <c r="YH71" s="126"/>
      <c r="YI71" s="126"/>
      <c r="YJ71" s="126"/>
      <c r="YK71" s="126"/>
      <c r="YL71" s="126"/>
      <c r="YM71" s="126"/>
      <c r="YN71" s="126"/>
      <c r="YO71" s="126"/>
      <c r="YP71" s="126"/>
      <c r="YQ71" s="126"/>
      <c r="YR71" s="126"/>
      <c r="YS71" s="126"/>
      <c r="YT71" s="126"/>
      <c r="YU71" s="126"/>
      <c r="YV71" s="126"/>
      <c r="YW71" s="126"/>
      <c r="YX71" s="126"/>
      <c r="YY71" s="126"/>
      <c r="YZ71" s="126"/>
      <c r="ZA71" s="126"/>
      <c r="ZB71" s="126"/>
      <c r="ZC71" s="126"/>
      <c r="ZD71" s="126"/>
      <c r="ZE71" s="126"/>
      <c r="ZF71" s="126"/>
      <c r="ZG71" s="126"/>
      <c r="ZH71" s="126"/>
      <c r="ZI71" s="126"/>
      <c r="ZJ71" s="126"/>
      <c r="ZK71" s="126"/>
      <c r="ZL71" s="126"/>
      <c r="ZM71" s="126"/>
      <c r="ZN71" s="126"/>
      <c r="ZO71" s="126"/>
      <c r="ZP71" s="126"/>
      <c r="ZQ71" s="126"/>
      <c r="ZR71" s="126"/>
      <c r="ZS71" s="126"/>
      <c r="ZT71" s="126"/>
      <c r="ZU71" s="126"/>
      <c r="ZV71" s="126"/>
      <c r="ZW71" s="126"/>
      <c r="ZX71" s="126"/>
      <c r="ZY71" s="126"/>
      <c r="ZZ71" s="126"/>
    </row>
    <row r="72" spans="1:702" hidden="1" outlineLevel="1">
      <c r="A72" s="8">
        <v>42401</v>
      </c>
      <c r="B72" s="126">
        <v>3391.2329347999998</v>
      </c>
      <c r="C72" s="126">
        <v>69.296456340000006</v>
      </c>
      <c r="D72" s="126">
        <v>9.6014951400000008</v>
      </c>
      <c r="E72" s="126">
        <v>1612.9429584699999</v>
      </c>
      <c r="F72" s="126">
        <v>10.295629760000001</v>
      </c>
      <c r="G72" s="126">
        <v>10.921191</v>
      </c>
      <c r="H72" s="126">
        <v>18.860202309999998</v>
      </c>
      <c r="I72" s="126">
        <v>1489.09077615</v>
      </c>
      <c r="J72" s="126">
        <v>42.62841366</v>
      </c>
      <c r="K72" s="126">
        <v>0.96419193000000003</v>
      </c>
      <c r="L72" s="126">
        <v>3.3119054600000002</v>
      </c>
      <c r="M72" s="163" t="s">
        <v>188</v>
      </c>
      <c r="N72" s="126">
        <v>31.388586660000001</v>
      </c>
      <c r="O72" s="126">
        <v>44.99229253</v>
      </c>
      <c r="P72" s="126">
        <v>36.191245590000001</v>
      </c>
      <c r="Q72" s="126">
        <v>1.2176999999999999E-3</v>
      </c>
      <c r="R72" s="126">
        <v>4.1804972899999999</v>
      </c>
      <c r="S72" s="126">
        <v>2.7049460000000001E-2</v>
      </c>
      <c r="T72" s="126">
        <v>6.5388253499999998</v>
      </c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  <c r="GB72" s="126"/>
      <c r="GC72" s="126"/>
      <c r="GD72" s="126"/>
      <c r="GE72" s="126"/>
      <c r="GF72" s="126"/>
      <c r="GG72" s="126"/>
      <c r="GH72" s="126"/>
      <c r="GI72" s="126"/>
      <c r="GJ72" s="126"/>
      <c r="GK72" s="126"/>
      <c r="GL72" s="126"/>
      <c r="GM72" s="126"/>
      <c r="GN72" s="126"/>
      <c r="GO72" s="126"/>
      <c r="GP72" s="126"/>
      <c r="GQ72" s="126"/>
      <c r="GR72" s="126"/>
      <c r="GS72" s="126"/>
      <c r="GT72" s="126"/>
      <c r="GU72" s="126"/>
      <c r="GV72" s="126"/>
      <c r="GW72" s="126"/>
      <c r="GX72" s="126"/>
      <c r="GY72" s="126"/>
      <c r="GZ72" s="126"/>
      <c r="HA72" s="126"/>
      <c r="HB72" s="126"/>
      <c r="HC72" s="126"/>
      <c r="HD72" s="126"/>
      <c r="HE72" s="126"/>
      <c r="HF72" s="126"/>
      <c r="HG72" s="126"/>
      <c r="HH72" s="126"/>
      <c r="HI72" s="126"/>
      <c r="HJ72" s="126"/>
      <c r="HK72" s="126"/>
      <c r="HL72" s="126"/>
      <c r="HM72" s="126"/>
      <c r="HN72" s="126"/>
      <c r="HO72" s="126"/>
      <c r="HP72" s="126"/>
      <c r="HQ72" s="126"/>
      <c r="HR72" s="126"/>
      <c r="HS72" s="126"/>
      <c r="HT72" s="126"/>
      <c r="HU72" s="126"/>
      <c r="HV72" s="126"/>
      <c r="HW72" s="126"/>
      <c r="HX72" s="126"/>
      <c r="HY72" s="126"/>
      <c r="HZ72" s="126"/>
      <c r="IA72" s="126"/>
      <c r="IB72" s="126"/>
      <c r="IC72" s="126"/>
      <c r="ID72" s="126"/>
      <c r="IE72" s="126"/>
      <c r="IF72" s="126"/>
      <c r="IG72" s="126"/>
      <c r="IH72" s="126"/>
      <c r="II72" s="126"/>
      <c r="IJ72" s="126"/>
      <c r="IK72" s="126"/>
      <c r="IL72" s="126"/>
      <c r="IM72" s="126"/>
      <c r="IN72" s="126"/>
      <c r="IO72" s="126"/>
      <c r="IP72" s="126"/>
      <c r="IQ72" s="126"/>
      <c r="IR72" s="126"/>
      <c r="IS72" s="126"/>
      <c r="IT72" s="126"/>
      <c r="IU72" s="126"/>
      <c r="IV72" s="126"/>
      <c r="IW72" s="126"/>
      <c r="IX72" s="126"/>
      <c r="IY72" s="126"/>
      <c r="IZ72" s="126"/>
      <c r="JA72" s="126"/>
      <c r="JB72" s="126"/>
      <c r="JC72" s="126"/>
      <c r="JD72" s="126"/>
      <c r="JE72" s="126"/>
      <c r="JF72" s="126"/>
      <c r="JG72" s="126"/>
      <c r="JH72" s="126"/>
      <c r="JI72" s="126"/>
      <c r="JJ72" s="126"/>
      <c r="JK72" s="126"/>
      <c r="JL72" s="126"/>
      <c r="JM72" s="126"/>
      <c r="JN72" s="126"/>
      <c r="JO72" s="126"/>
      <c r="JP72" s="126"/>
      <c r="JQ72" s="126"/>
      <c r="JR72" s="126"/>
      <c r="JS72" s="126"/>
      <c r="JT72" s="126"/>
      <c r="JU72" s="126"/>
      <c r="JV72" s="126"/>
      <c r="JW72" s="126"/>
      <c r="JX72" s="126"/>
      <c r="JY72" s="126"/>
      <c r="JZ72" s="126"/>
      <c r="KA72" s="126"/>
      <c r="KB72" s="126"/>
      <c r="KC72" s="126"/>
      <c r="KD72" s="126"/>
      <c r="KE72" s="126"/>
      <c r="KF72" s="126"/>
      <c r="KG72" s="126"/>
      <c r="KH72" s="126"/>
      <c r="KI72" s="126"/>
      <c r="KJ72" s="126"/>
      <c r="KK72" s="126"/>
      <c r="KL72" s="126"/>
      <c r="KM72" s="126"/>
      <c r="KN72" s="126"/>
      <c r="KO72" s="126"/>
      <c r="KP72" s="126"/>
      <c r="KQ72" s="126"/>
      <c r="KR72" s="126"/>
      <c r="KS72" s="126"/>
      <c r="KT72" s="126"/>
      <c r="KU72" s="126"/>
      <c r="KV72" s="126"/>
      <c r="KW72" s="126"/>
      <c r="KX72" s="126"/>
      <c r="KY72" s="126"/>
      <c r="KZ72" s="126"/>
      <c r="LA72" s="126"/>
      <c r="LB72" s="126"/>
      <c r="LC72" s="126"/>
      <c r="LD72" s="126"/>
      <c r="LE72" s="126"/>
      <c r="LF72" s="126"/>
      <c r="LG72" s="126"/>
      <c r="LH72" s="126"/>
      <c r="LI72" s="126"/>
      <c r="LJ72" s="126"/>
      <c r="LK72" s="126"/>
      <c r="LL72" s="126"/>
      <c r="LM72" s="126"/>
      <c r="LN72" s="126"/>
      <c r="LO72" s="126"/>
      <c r="LP72" s="126"/>
      <c r="LQ72" s="126"/>
      <c r="LR72" s="126"/>
      <c r="LS72" s="126"/>
      <c r="LT72" s="126"/>
      <c r="LU72" s="126"/>
      <c r="LV72" s="126"/>
      <c r="LW72" s="126"/>
      <c r="LX72" s="126"/>
      <c r="LY72" s="126"/>
      <c r="LZ72" s="126"/>
      <c r="MA72" s="126"/>
      <c r="MB72" s="126"/>
      <c r="MC72" s="126"/>
      <c r="MD72" s="126"/>
      <c r="ME72" s="126"/>
      <c r="MF72" s="126"/>
      <c r="MG72" s="126"/>
      <c r="MH72" s="126"/>
      <c r="MI72" s="126"/>
      <c r="MJ72" s="126"/>
      <c r="MK72" s="126"/>
      <c r="ML72" s="126"/>
      <c r="MM72" s="126"/>
      <c r="MN72" s="126"/>
      <c r="MO72" s="126"/>
      <c r="MP72" s="126"/>
      <c r="MQ72" s="126"/>
      <c r="MR72" s="126"/>
      <c r="MS72" s="126"/>
      <c r="MT72" s="126"/>
      <c r="MU72" s="126"/>
      <c r="MV72" s="126"/>
      <c r="MW72" s="126"/>
      <c r="MX72" s="126"/>
      <c r="MY72" s="126"/>
      <c r="MZ72" s="126"/>
      <c r="NA72" s="126"/>
      <c r="NB72" s="126"/>
      <c r="NC72" s="126"/>
      <c r="ND72" s="126"/>
      <c r="NE72" s="126"/>
      <c r="NF72" s="126"/>
      <c r="NG72" s="126"/>
      <c r="NH72" s="126"/>
      <c r="NI72" s="126"/>
      <c r="NJ72" s="126"/>
      <c r="NK72" s="126"/>
      <c r="NL72" s="126"/>
      <c r="NM72" s="126"/>
      <c r="NN72" s="126"/>
      <c r="NO72" s="126"/>
      <c r="NP72" s="126"/>
      <c r="NQ72" s="126"/>
      <c r="NR72" s="126"/>
      <c r="NS72" s="126"/>
      <c r="NT72" s="126"/>
      <c r="NU72" s="126"/>
      <c r="NV72" s="126"/>
      <c r="NW72" s="126"/>
      <c r="NX72" s="126"/>
      <c r="NY72" s="126"/>
      <c r="NZ72" s="126"/>
      <c r="OA72" s="126"/>
      <c r="OB72" s="126"/>
      <c r="OC72" s="126"/>
      <c r="OD72" s="126"/>
      <c r="OE72" s="126"/>
      <c r="OF72" s="126"/>
      <c r="OG72" s="126"/>
      <c r="OH72" s="126"/>
      <c r="OI72" s="126"/>
      <c r="OJ72" s="126"/>
      <c r="OK72" s="126"/>
      <c r="OL72" s="126"/>
      <c r="OM72" s="126"/>
      <c r="ON72" s="126"/>
      <c r="OO72" s="126"/>
      <c r="OP72" s="126"/>
      <c r="OQ72" s="126"/>
      <c r="OR72" s="126"/>
      <c r="OS72" s="126"/>
      <c r="OT72" s="126"/>
      <c r="OU72" s="126"/>
      <c r="OV72" s="126"/>
      <c r="OW72" s="126"/>
      <c r="OX72" s="126"/>
      <c r="OY72" s="126"/>
      <c r="OZ72" s="126"/>
      <c r="PA72" s="126"/>
      <c r="PB72" s="126"/>
      <c r="PC72" s="126"/>
      <c r="PD72" s="126"/>
      <c r="PE72" s="126"/>
      <c r="PF72" s="126"/>
      <c r="PG72" s="126"/>
      <c r="PH72" s="126"/>
      <c r="PI72" s="126"/>
      <c r="PJ72" s="126"/>
      <c r="PK72" s="126"/>
      <c r="PL72" s="126"/>
      <c r="PM72" s="126"/>
      <c r="PN72" s="126"/>
      <c r="PO72" s="126"/>
      <c r="PP72" s="126"/>
      <c r="PQ72" s="126"/>
      <c r="PR72" s="126"/>
      <c r="PS72" s="126"/>
      <c r="PT72" s="126"/>
      <c r="PU72" s="126"/>
      <c r="PV72" s="126"/>
      <c r="PW72" s="126"/>
      <c r="PX72" s="126"/>
      <c r="PY72" s="126"/>
      <c r="PZ72" s="126"/>
      <c r="QA72" s="126"/>
      <c r="QB72" s="126"/>
      <c r="QC72" s="126"/>
      <c r="QD72" s="126"/>
      <c r="QE72" s="126"/>
      <c r="QF72" s="126"/>
      <c r="QG72" s="126"/>
      <c r="QH72" s="126"/>
      <c r="QI72" s="126"/>
      <c r="QJ72" s="126"/>
      <c r="QK72" s="126"/>
      <c r="QL72" s="126"/>
      <c r="QM72" s="126"/>
      <c r="QN72" s="126"/>
      <c r="QO72" s="126"/>
      <c r="QP72" s="126"/>
      <c r="QQ72" s="126"/>
      <c r="QR72" s="126"/>
      <c r="QS72" s="126"/>
      <c r="QT72" s="126"/>
      <c r="QU72" s="126"/>
      <c r="QV72" s="126"/>
      <c r="QW72" s="126"/>
      <c r="QX72" s="126"/>
      <c r="QY72" s="126"/>
      <c r="QZ72" s="126"/>
      <c r="RA72" s="126"/>
      <c r="RB72" s="126"/>
      <c r="RC72" s="126"/>
      <c r="RD72" s="126"/>
      <c r="RE72" s="126"/>
      <c r="RF72" s="126"/>
      <c r="RG72" s="126"/>
      <c r="RH72" s="126"/>
      <c r="RI72" s="126"/>
      <c r="RJ72" s="126"/>
      <c r="RK72" s="126"/>
      <c r="RL72" s="126"/>
      <c r="RM72" s="126"/>
      <c r="RN72" s="126"/>
      <c r="RO72" s="126"/>
      <c r="RP72" s="126"/>
      <c r="RQ72" s="126"/>
      <c r="RR72" s="126"/>
      <c r="RS72" s="126"/>
      <c r="RT72" s="126"/>
      <c r="RU72" s="126"/>
      <c r="RV72" s="126"/>
      <c r="RW72" s="126"/>
      <c r="RX72" s="126"/>
      <c r="RY72" s="126"/>
      <c r="RZ72" s="126"/>
      <c r="SA72" s="126"/>
      <c r="SB72" s="126"/>
      <c r="SC72" s="126"/>
      <c r="SD72" s="126"/>
      <c r="SE72" s="126"/>
      <c r="SF72" s="126"/>
      <c r="SG72" s="126"/>
      <c r="SH72" s="126"/>
      <c r="SI72" s="126"/>
      <c r="SJ72" s="126"/>
      <c r="SK72" s="126"/>
      <c r="SL72" s="126"/>
      <c r="SM72" s="126"/>
      <c r="SN72" s="126"/>
      <c r="SO72" s="126"/>
      <c r="SP72" s="126"/>
      <c r="SQ72" s="126"/>
      <c r="SR72" s="126"/>
      <c r="SS72" s="126"/>
      <c r="ST72" s="126"/>
      <c r="SU72" s="126"/>
      <c r="SV72" s="126"/>
      <c r="SW72" s="126"/>
      <c r="SX72" s="126"/>
      <c r="SY72" s="126"/>
      <c r="SZ72" s="126"/>
      <c r="TA72" s="126"/>
      <c r="TB72" s="126"/>
      <c r="TC72" s="126"/>
      <c r="TD72" s="126"/>
      <c r="TE72" s="126"/>
      <c r="TF72" s="126"/>
      <c r="TG72" s="126"/>
      <c r="TH72" s="126"/>
      <c r="TI72" s="126"/>
      <c r="TJ72" s="126"/>
      <c r="TK72" s="126"/>
      <c r="TL72" s="126"/>
      <c r="TM72" s="126"/>
      <c r="TN72" s="126"/>
      <c r="TO72" s="126"/>
      <c r="TP72" s="126"/>
      <c r="TQ72" s="126"/>
      <c r="TR72" s="126"/>
      <c r="TS72" s="126"/>
      <c r="TT72" s="126"/>
      <c r="TU72" s="126"/>
      <c r="TV72" s="126"/>
      <c r="TW72" s="126"/>
      <c r="TX72" s="126"/>
      <c r="TY72" s="126"/>
      <c r="TZ72" s="126"/>
      <c r="UA72" s="126"/>
      <c r="UB72" s="126"/>
      <c r="UC72" s="126"/>
      <c r="UD72" s="126"/>
      <c r="UE72" s="126"/>
      <c r="UF72" s="126"/>
      <c r="UG72" s="126"/>
      <c r="UH72" s="126"/>
      <c r="UI72" s="126"/>
      <c r="UJ72" s="126"/>
      <c r="UK72" s="126"/>
      <c r="UL72" s="126"/>
      <c r="UM72" s="126"/>
      <c r="UN72" s="126"/>
      <c r="UO72" s="126"/>
      <c r="UP72" s="126"/>
      <c r="UQ72" s="126"/>
      <c r="UR72" s="126"/>
      <c r="US72" s="126"/>
      <c r="UT72" s="126"/>
      <c r="UU72" s="126"/>
      <c r="UV72" s="126"/>
      <c r="UW72" s="126"/>
      <c r="UX72" s="126"/>
      <c r="UY72" s="126"/>
      <c r="UZ72" s="126"/>
      <c r="VA72" s="126"/>
      <c r="VB72" s="126"/>
      <c r="VC72" s="126"/>
      <c r="VD72" s="126"/>
      <c r="VE72" s="126"/>
      <c r="VF72" s="126"/>
      <c r="VG72" s="126"/>
      <c r="VH72" s="126"/>
      <c r="VI72" s="126"/>
      <c r="VJ72" s="126"/>
      <c r="VK72" s="126"/>
      <c r="VL72" s="126"/>
      <c r="VM72" s="126"/>
      <c r="VN72" s="126"/>
      <c r="VO72" s="126"/>
      <c r="VP72" s="126"/>
      <c r="VQ72" s="126"/>
      <c r="VR72" s="126"/>
      <c r="VS72" s="126"/>
      <c r="VT72" s="126"/>
      <c r="VU72" s="126"/>
      <c r="VV72" s="126"/>
      <c r="VW72" s="126"/>
      <c r="VX72" s="126"/>
      <c r="VY72" s="126"/>
      <c r="VZ72" s="126"/>
      <c r="WA72" s="126"/>
      <c r="WB72" s="126"/>
      <c r="WC72" s="126"/>
      <c r="WD72" s="126"/>
      <c r="WE72" s="126"/>
      <c r="WF72" s="126"/>
      <c r="WG72" s="126"/>
      <c r="WH72" s="126"/>
      <c r="WI72" s="126"/>
      <c r="WJ72" s="126"/>
      <c r="WK72" s="126"/>
      <c r="WL72" s="126"/>
      <c r="WM72" s="126"/>
      <c r="WN72" s="126"/>
      <c r="WO72" s="126"/>
      <c r="WP72" s="126"/>
      <c r="WQ72" s="126"/>
      <c r="WR72" s="126"/>
      <c r="WS72" s="126"/>
      <c r="WT72" s="126"/>
      <c r="WU72" s="126"/>
      <c r="WV72" s="126"/>
      <c r="WW72" s="126"/>
      <c r="WX72" s="126"/>
      <c r="WY72" s="126"/>
      <c r="WZ72" s="126"/>
      <c r="XA72" s="126"/>
      <c r="XB72" s="126"/>
      <c r="XC72" s="126"/>
      <c r="XD72" s="126"/>
      <c r="XE72" s="126"/>
      <c r="XF72" s="126"/>
      <c r="XG72" s="126"/>
      <c r="XH72" s="126"/>
      <c r="XI72" s="126"/>
      <c r="XJ72" s="126"/>
      <c r="XK72" s="126"/>
      <c r="XL72" s="126"/>
      <c r="XM72" s="126"/>
      <c r="XN72" s="126"/>
      <c r="XO72" s="126"/>
      <c r="XP72" s="126"/>
      <c r="XQ72" s="126"/>
      <c r="XR72" s="126"/>
      <c r="XS72" s="126"/>
      <c r="XT72" s="126"/>
      <c r="XU72" s="126"/>
      <c r="XV72" s="126"/>
      <c r="XW72" s="126"/>
      <c r="XX72" s="126"/>
      <c r="XY72" s="126"/>
      <c r="XZ72" s="126"/>
      <c r="YA72" s="126"/>
      <c r="YB72" s="126"/>
      <c r="YC72" s="126"/>
      <c r="YD72" s="126"/>
      <c r="YE72" s="126"/>
      <c r="YF72" s="126"/>
      <c r="YG72" s="126"/>
      <c r="YH72" s="126"/>
      <c r="YI72" s="126"/>
      <c r="YJ72" s="126"/>
      <c r="YK72" s="126"/>
      <c r="YL72" s="126"/>
      <c r="YM72" s="126"/>
      <c r="YN72" s="126"/>
      <c r="YO72" s="126"/>
      <c r="YP72" s="126"/>
      <c r="YQ72" s="126"/>
      <c r="YR72" s="126"/>
      <c r="YS72" s="126"/>
      <c r="YT72" s="126"/>
      <c r="YU72" s="126"/>
      <c r="YV72" s="126"/>
      <c r="YW72" s="126"/>
      <c r="YX72" s="126"/>
      <c r="YY72" s="126"/>
      <c r="YZ72" s="126"/>
      <c r="ZA72" s="126"/>
      <c r="ZB72" s="126"/>
      <c r="ZC72" s="126"/>
      <c r="ZD72" s="126"/>
      <c r="ZE72" s="126"/>
      <c r="ZF72" s="126"/>
      <c r="ZG72" s="126"/>
      <c r="ZH72" s="126"/>
      <c r="ZI72" s="126"/>
      <c r="ZJ72" s="126"/>
      <c r="ZK72" s="126"/>
      <c r="ZL72" s="126"/>
      <c r="ZM72" s="126"/>
      <c r="ZN72" s="126"/>
      <c r="ZO72" s="126"/>
      <c r="ZP72" s="126"/>
      <c r="ZQ72" s="126"/>
      <c r="ZR72" s="126"/>
      <c r="ZS72" s="126"/>
      <c r="ZT72" s="126"/>
      <c r="ZU72" s="126"/>
      <c r="ZV72" s="126"/>
      <c r="ZW72" s="126"/>
      <c r="ZX72" s="126"/>
      <c r="ZY72" s="126"/>
      <c r="ZZ72" s="126"/>
    </row>
    <row r="73" spans="1:702" hidden="1" outlineLevel="1">
      <c r="A73" s="8">
        <v>42430</v>
      </c>
      <c r="B73" s="126">
        <v>3217.2570662500002</v>
      </c>
      <c r="C73" s="126">
        <v>62.540257160000003</v>
      </c>
      <c r="D73" s="126">
        <v>6.5619552199999998</v>
      </c>
      <c r="E73" s="126">
        <v>1541.6831063100001</v>
      </c>
      <c r="F73" s="126">
        <v>10.142568989999999</v>
      </c>
      <c r="G73" s="126">
        <v>10.87530804</v>
      </c>
      <c r="H73" s="126">
        <v>18.22675469</v>
      </c>
      <c r="I73" s="126">
        <v>1460.86942675</v>
      </c>
      <c r="J73" s="126">
        <v>39.83598868</v>
      </c>
      <c r="K73" s="126">
        <v>0.94372157999999995</v>
      </c>
      <c r="L73" s="126">
        <v>3.3051867000000001</v>
      </c>
      <c r="M73" s="163" t="s">
        <v>188</v>
      </c>
      <c r="N73" s="126">
        <v>1.35187685</v>
      </c>
      <c r="O73" s="126">
        <v>15.26511685</v>
      </c>
      <c r="P73" s="126">
        <v>36.381761349999998</v>
      </c>
      <c r="Q73" s="126">
        <v>1.4622999999999999E-3</v>
      </c>
      <c r="R73" s="126">
        <v>4.1631212700000004</v>
      </c>
      <c r="S73" s="126">
        <v>2.827855E-2</v>
      </c>
      <c r="T73" s="126">
        <v>5.0811749600000002</v>
      </c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  <c r="EH73" s="126"/>
      <c r="EI73" s="126"/>
      <c r="EJ73" s="126"/>
      <c r="EK73" s="126"/>
      <c r="EL73" s="126"/>
      <c r="EM73" s="126"/>
      <c r="EN73" s="126"/>
      <c r="EO73" s="126"/>
      <c r="EP73" s="126"/>
      <c r="EQ73" s="126"/>
      <c r="ER73" s="126"/>
      <c r="ES73" s="126"/>
      <c r="ET73" s="126"/>
      <c r="EU73" s="126"/>
      <c r="EV73" s="126"/>
      <c r="EW73" s="126"/>
      <c r="EX73" s="126"/>
      <c r="EY73" s="126"/>
      <c r="EZ73" s="126"/>
      <c r="FA73" s="126"/>
      <c r="FB73" s="126"/>
      <c r="FC73" s="126"/>
      <c r="FD73" s="126"/>
      <c r="FE73" s="126"/>
      <c r="FF73" s="126"/>
      <c r="FG73" s="126"/>
      <c r="FH73" s="126"/>
      <c r="FI73" s="126"/>
      <c r="FJ73" s="126"/>
      <c r="FK73" s="126"/>
      <c r="FL73" s="126"/>
      <c r="FM73" s="126"/>
      <c r="FN73" s="126"/>
      <c r="FO73" s="126"/>
      <c r="FP73" s="126"/>
      <c r="FQ73" s="126"/>
      <c r="FR73" s="126"/>
      <c r="FS73" s="126"/>
      <c r="FT73" s="126"/>
      <c r="FU73" s="126"/>
      <c r="FV73" s="126"/>
      <c r="FW73" s="126"/>
      <c r="FX73" s="126"/>
      <c r="FY73" s="126"/>
      <c r="FZ73" s="126"/>
      <c r="GA73" s="126"/>
      <c r="GB73" s="126"/>
      <c r="GC73" s="126"/>
      <c r="GD73" s="126"/>
      <c r="GE73" s="126"/>
      <c r="GF73" s="126"/>
      <c r="GG73" s="126"/>
      <c r="GH73" s="126"/>
      <c r="GI73" s="126"/>
      <c r="GJ73" s="126"/>
      <c r="GK73" s="126"/>
      <c r="GL73" s="126"/>
      <c r="GM73" s="126"/>
      <c r="GN73" s="126"/>
      <c r="GO73" s="126"/>
      <c r="GP73" s="126"/>
      <c r="GQ73" s="126"/>
      <c r="GR73" s="126"/>
      <c r="GS73" s="126"/>
      <c r="GT73" s="126"/>
      <c r="GU73" s="126"/>
      <c r="GV73" s="126"/>
      <c r="GW73" s="126"/>
      <c r="GX73" s="126"/>
      <c r="GY73" s="126"/>
      <c r="GZ73" s="126"/>
      <c r="HA73" s="126"/>
      <c r="HB73" s="126"/>
      <c r="HC73" s="126"/>
      <c r="HD73" s="126"/>
      <c r="HE73" s="126"/>
      <c r="HF73" s="126"/>
      <c r="HG73" s="126"/>
      <c r="HH73" s="126"/>
      <c r="HI73" s="126"/>
      <c r="HJ73" s="126"/>
      <c r="HK73" s="126"/>
      <c r="HL73" s="126"/>
      <c r="HM73" s="126"/>
      <c r="HN73" s="126"/>
      <c r="HO73" s="126"/>
      <c r="HP73" s="126"/>
      <c r="HQ73" s="126"/>
      <c r="HR73" s="126"/>
      <c r="HS73" s="126"/>
      <c r="HT73" s="126"/>
      <c r="HU73" s="126"/>
      <c r="HV73" s="126"/>
      <c r="HW73" s="126"/>
      <c r="HX73" s="126"/>
      <c r="HY73" s="126"/>
      <c r="HZ73" s="126"/>
      <c r="IA73" s="126"/>
      <c r="IB73" s="126"/>
      <c r="IC73" s="126"/>
      <c r="ID73" s="126"/>
      <c r="IE73" s="126"/>
      <c r="IF73" s="126"/>
      <c r="IG73" s="126"/>
      <c r="IH73" s="126"/>
      <c r="II73" s="126"/>
      <c r="IJ73" s="126"/>
      <c r="IK73" s="126"/>
      <c r="IL73" s="126"/>
      <c r="IM73" s="126"/>
      <c r="IN73" s="126"/>
      <c r="IO73" s="126"/>
      <c r="IP73" s="126"/>
      <c r="IQ73" s="126"/>
      <c r="IR73" s="126"/>
      <c r="IS73" s="126"/>
      <c r="IT73" s="126"/>
      <c r="IU73" s="126"/>
      <c r="IV73" s="126"/>
      <c r="IW73" s="126"/>
      <c r="IX73" s="126"/>
      <c r="IY73" s="126"/>
      <c r="IZ73" s="126"/>
      <c r="JA73" s="126"/>
      <c r="JB73" s="126"/>
      <c r="JC73" s="126"/>
      <c r="JD73" s="126"/>
      <c r="JE73" s="126"/>
      <c r="JF73" s="126"/>
      <c r="JG73" s="126"/>
      <c r="JH73" s="126"/>
      <c r="JI73" s="126"/>
      <c r="JJ73" s="126"/>
      <c r="JK73" s="126"/>
      <c r="JL73" s="126"/>
      <c r="JM73" s="126"/>
      <c r="JN73" s="126"/>
      <c r="JO73" s="126"/>
      <c r="JP73" s="126"/>
      <c r="JQ73" s="126"/>
      <c r="JR73" s="126"/>
      <c r="JS73" s="126"/>
      <c r="JT73" s="126"/>
      <c r="JU73" s="126"/>
      <c r="JV73" s="126"/>
      <c r="JW73" s="126"/>
      <c r="JX73" s="126"/>
      <c r="JY73" s="126"/>
      <c r="JZ73" s="126"/>
      <c r="KA73" s="126"/>
      <c r="KB73" s="126"/>
      <c r="KC73" s="126"/>
      <c r="KD73" s="126"/>
      <c r="KE73" s="126"/>
      <c r="KF73" s="126"/>
      <c r="KG73" s="126"/>
      <c r="KH73" s="126"/>
      <c r="KI73" s="126"/>
      <c r="KJ73" s="126"/>
      <c r="KK73" s="126"/>
      <c r="KL73" s="126"/>
      <c r="KM73" s="126"/>
      <c r="KN73" s="126"/>
      <c r="KO73" s="126"/>
      <c r="KP73" s="126"/>
      <c r="KQ73" s="126"/>
      <c r="KR73" s="126"/>
      <c r="KS73" s="126"/>
      <c r="KT73" s="126"/>
      <c r="KU73" s="126"/>
      <c r="KV73" s="126"/>
      <c r="KW73" s="126"/>
      <c r="KX73" s="126"/>
      <c r="KY73" s="126"/>
      <c r="KZ73" s="126"/>
      <c r="LA73" s="126"/>
      <c r="LB73" s="126"/>
      <c r="LC73" s="126"/>
      <c r="LD73" s="126"/>
      <c r="LE73" s="126"/>
      <c r="LF73" s="126"/>
      <c r="LG73" s="126"/>
      <c r="LH73" s="126"/>
      <c r="LI73" s="126"/>
      <c r="LJ73" s="126"/>
      <c r="LK73" s="126"/>
      <c r="LL73" s="126"/>
      <c r="LM73" s="126"/>
      <c r="LN73" s="126"/>
      <c r="LO73" s="126"/>
      <c r="LP73" s="126"/>
      <c r="LQ73" s="126"/>
      <c r="LR73" s="126"/>
      <c r="LS73" s="126"/>
      <c r="LT73" s="126"/>
      <c r="LU73" s="126"/>
      <c r="LV73" s="126"/>
      <c r="LW73" s="126"/>
      <c r="LX73" s="126"/>
      <c r="LY73" s="126"/>
      <c r="LZ73" s="126"/>
      <c r="MA73" s="126"/>
      <c r="MB73" s="126"/>
      <c r="MC73" s="126"/>
      <c r="MD73" s="126"/>
      <c r="ME73" s="126"/>
      <c r="MF73" s="126"/>
      <c r="MG73" s="126"/>
      <c r="MH73" s="126"/>
      <c r="MI73" s="126"/>
      <c r="MJ73" s="126"/>
      <c r="MK73" s="126"/>
      <c r="ML73" s="126"/>
      <c r="MM73" s="126"/>
      <c r="MN73" s="126"/>
      <c r="MO73" s="126"/>
      <c r="MP73" s="126"/>
      <c r="MQ73" s="126"/>
      <c r="MR73" s="126"/>
      <c r="MS73" s="126"/>
      <c r="MT73" s="126"/>
      <c r="MU73" s="126"/>
      <c r="MV73" s="126"/>
      <c r="MW73" s="126"/>
      <c r="MX73" s="126"/>
      <c r="MY73" s="126"/>
      <c r="MZ73" s="126"/>
      <c r="NA73" s="126"/>
      <c r="NB73" s="126"/>
      <c r="NC73" s="126"/>
      <c r="ND73" s="126"/>
      <c r="NE73" s="126"/>
      <c r="NF73" s="126"/>
      <c r="NG73" s="126"/>
      <c r="NH73" s="126"/>
      <c r="NI73" s="126"/>
      <c r="NJ73" s="126"/>
      <c r="NK73" s="126"/>
      <c r="NL73" s="126"/>
      <c r="NM73" s="126"/>
      <c r="NN73" s="126"/>
      <c r="NO73" s="126"/>
      <c r="NP73" s="126"/>
      <c r="NQ73" s="126"/>
      <c r="NR73" s="126"/>
      <c r="NS73" s="126"/>
      <c r="NT73" s="126"/>
      <c r="NU73" s="126"/>
      <c r="NV73" s="126"/>
      <c r="NW73" s="126"/>
      <c r="NX73" s="126"/>
      <c r="NY73" s="126"/>
      <c r="NZ73" s="126"/>
      <c r="OA73" s="126"/>
      <c r="OB73" s="126"/>
      <c r="OC73" s="126"/>
      <c r="OD73" s="126"/>
      <c r="OE73" s="126"/>
      <c r="OF73" s="126"/>
      <c r="OG73" s="126"/>
      <c r="OH73" s="126"/>
      <c r="OI73" s="126"/>
      <c r="OJ73" s="126"/>
      <c r="OK73" s="126"/>
      <c r="OL73" s="126"/>
      <c r="OM73" s="126"/>
      <c r="ON73" s="126"/>
      <c r="OO73" s="126"/>
      <c r="OP73" s="126"/>
      <c r="OQ73" s="126"/>
      <c r="OR73" s="126"/>
      <c r="OS73" s="126"/>
      <c r="OT73" s="126"/>
      <c r="OU73" s="126"/>
      <c r="OV73" s="126"/>
      <c r="OW73" s="126"/>
      <c r="OX73" s="126"/>
      <c r="OY73" s="126"/>
      <c r="OZ73" s="126"/>
      <c r="PA73" s="126"/>
      <c r="PB73" s="126"/>
      <c r="PC73" s="126"/>
      <c r="PD73" s="126"/>
      <c r="PE73" s="126"/>
      <c r="PF73" s="126"/>
      <c r="PG73" s="126"/>
      <c r="PH73" s="126"/>
      <c r="PI73" s="126"/>
      <c r="PJ73" s="126"/>
      <c r="PK73" s="126"/>
      <c r="PL73" s="126"/>
      <c r="PM73" s="126"/>
      <c r="PN73" s="126"/>
      <c r="PO73" s="126"/>
      <c r="PP73" s="126"/>
      <c r="PQ73" s="126"/>
      <c r="PR73" s="126"/>
      <c r="PS73" s="126"/>
      <c r="PT73" s="126"/>
      <c r="PU73" s="126"/>
      <c r="PV73" s="126"/>
      <c r="PW73" s="126"/>
      <c r="PX73" s="126"/>
      <c r="PY73" s="126"/>
      <c r="PZ73" s="126"/>
      <c r="QA73" s="126"/>
      <c r="QB73" s="126"/>
      <c r="QC73" s="126"/>
      <c r="QD73" s="126"/>
      <c r="QE73" s="126"/>
      <c r="QF73" s="126"/>
      <c r="QG73" s="126"/>
      <c r="QH73" s="126"/>
      <c r="QI73" s="126"/>
      <c r="QJ73" s="126"/>
      <c r="QK73" s="126"/>
      <c r="QL73" s="126"/>
      <c r="QM73" s="126"/>
      <c r="QN73" s="126"/>
      <c r="QO73" s="126"/>
      <c r="QP73" s="126"/>
      <c r="QQ73" s="126"/>
      <c r="QR73" s="126"/>
      <c r="QS73" s="126"/>
      <c r="QT73" s="126"/>
      <c r="QU73" s="126"/>
      <c r="QV73" s="126"/>
      <c r="QW73" s="126"/>
      <c r="QX73" s="126"/>
      <c r="QY73" s="126"/>
      <c r="QZ73" s="126"/>
      <c r="RA73" s="126"/>
      <c r="RB73" s="126"/>
      <c r="RC73" s="126"/>
      <c r="RD73" s="126"/>
      <c r="RE73" s="126"/>
      <c r="RF73" s="126"/>
      <c r="RG73" s="126"/>
      <c r="RH73" s="126"/>
      <c r="RI73" s="126"/>
      <c r="RJ73" s="126"/>
      <c r="RK73" s="126"/>
      <c r="RL73" s="126"/>
      <c r="RM73" s="126"/>
      <c r="RN73" s="126"/>
      <c r="RO73" s="126"/>
      <c r="RP73" s="126"/>
      <c r="RQ73" s="126"/>
      <c r="RR73" s="126"/>
      <c r="RS73" s="126"/>
      <c r="RT73" s="126"/>
      <c r="RU73" s="126"/>
      <c r="RV73" s="126"/>
      <c r="RW73" s="126"/>
      <c r="RX73" s="126"/>
      <c r="RY73" s="126"/>
      <c r="RZ73" s="126"/>
      <c r="SA73" s="126"/>
      <c r="SB73" s="126"/>
      <c r="SC73" s="126"/>
      <c r="SD73" s="126"/>
      <c r="SE73" s="126"/>
      <c r="SF73" s="126"/>
      <c r="SG73" s="126"/>
      <c r="SH73" s="126"/>
      <c r="SI73" s="126"/>
      <c r="SJ73" s="126"/>
      <c r="SK73" s="126"/>
      <c r="SL73" s="126"/>
      <c r="SM73" s="126"/>
      <c r="SN73" s="126"/>
      <c r="SO73" s="126"/>
      <c r="SP73" s="126"/>
      <c r="SQ73" s="126"/>
      <c r="SR73" s="126"/>
      <c r="SS73" s="126"/>
      <c r="ST73" s="126"/>
      <c r="SU73" s="126"/>
      <c r="SV73" s="126"/>
      <c r="SW73" s="126"/>
      <c r="SX73" s="126"/>
      <c r="SY73" s="126"/>
      <c r="SZ73" s="126"/>
      <c r="TA73" s="126"/>
      <c r="TB73" s="126"/>
      <c r="TC73" s="126"/>
      <c r="TD73" s="126"/>
      <c r="TE73" s="126"/>
      <c r="TF73" s="126"/>
      <c r="TG73" s="126"/>
      <c r="TH73" s="126"/>
      <c r="TI73" s="126"/>
      <c r="TJ73" s="126"/>
      <c r="TK73" s="126"/>
      <c r="TL73" s="126"/>
      <c r="TM73" s="126"/>
      <c r="TN73" s="126"/>
      <c r="TO73" s="126"/>
      <c r="TP73" s="126"/>
      <c r="TQ73" s="126"/>
      <c r="TR73" s="126"/>
      <c r="TS73" s="126"/>
      <c r="TT73" s="126"/>
      <c r="TU73" s="126"/>
      <c r="TV73" s="126"/>
      <c r="TW73" s="126"/>
      <c r="TX73" s="126"/>
      <c r="TY73" s="126"/>
      <c r="TZ73" s="126"/>
      <c r="UA73" s="126"/>
      <c r="UB73" s="126"/>
      <c r="UC73" s="126"/>
      <c r="UD73" s="126"/>
      <c r="UE73" s="126"/>
      <c r="UF73" s="126"/>
      <c r="UG73" s="126"/>
      <c r="UH73" s="126"/>
      <c r="UI73" s="126"/>
      <c r="UJ73" s="126"/>
      <c r="UK73" s="126"/>
      <c r="UL73" s="126"/>
      <c r="UM73" s="126"/>
      <c r="UN73" s="126"/>
      <c r="UO73" s="126"/>
      <c r="UP73" s="126"/>
      <c r="UQ73" s="126"/>
      <c r="UR73" s="126"/>
      <c r="US73" s="126"/>
      <c r="UT73" s="126"/>
      <c r="UU73" s="126"/>
      <c r="UV73" s="126"/>
      <c r="UW73" s="126"/>
      <c r="UX73" s="126"/>
      <c r="UY73" s="126"/>
      <c r="UZ73" s="126"/>
      <c r="VA73" s="126"/>
      <c r="VB73" s="126"/>
      <c r="VC73" s="126"/>
      <c r="VD73" s="126"/>
      <c r="VE73" s="126"/>
      <c r="VF73" s="126"/>
      <c r="VG73" s="126"/>
      <c r="VH73" s="126"/>
      <c r="VI73" s="126"/>
      <c r="VJ73" s="126"/>
      <c r="VK73" s="126"/>
      <c r="VL73" s="126"/>
      <c r="VM73" s="126"/>
      <c r="VN73" s="126"/>
      <c r="VO73" s="126"/>
      <c r="VP73" s="126"/>
      <c r="VQ73" s="126"/>
      <c r="VR73" s="126"/>
      <c r="VS73" s="126"/>
      <c r="VT73" s="126"/>
      <c r="VU73" s="126"/>
      <c r="VV73" s="126"/>
      <c r="VW73" s="126"/>
      <c r="VX73" s="126"/>
      <c r="VY73" s="126"/>
      <c r="VZ73" s="126"/>
      <c r="WA73" s="126"/>
      <c r="WB73" s="126"/>
      <c r="WC73" s="126"/>
      <c r="WD73" s="126"/>
      <c r="WE73" s="126"/>
      <c r="WF73" s="126"/>
      <c r="WG73" s="126"/>
      <c r="WH73" s="126"/>
      <c r="WI73" s="126"/>
      <c r="WJ73" s="126"/>
      <c r="WK73" s="126"/>
      <c r="WL73" s="126"/>
      <c r="WM73" s="126"/>
      <c r="WN73" s="126"/>
      <c r="WO73" s="126"/>
      <c r="WP73" s="126"/>
      <c r="WQ73" s="126"/>
      <c r="WR73" s="126"/>
      <c r="WS73" s="126"/>
      <c r="WT73" s="126"/>
      <c r="WU73" s="126"/>
      <c r="WV73" s="126"/>
      <c r="WW73" s="126"/>
      <c r="WX73" s="126"/>
      <c r="WY73" s="126"/>
      <c r="WZ73" s="126"/>
      <c r="XA73" s="126"/>
      <c r="XB73" s="126"/>
      <c r="XC73" s="126"/>
      <c r="XD73" s="126"/>
      <c r="XE73" s="126"/>
      <c r="XF73" s="126"/>
      <c r="XG73" s="126"/>
      <c r="XH73" s="126"/>
      <c r="XI73" s="126"/>
      <c r="XJ73" s="126"/>
      <c r="XK73" s="126"/>
      <c r="XL73" s="126"/>
      <c r="XM73" s="126"/>
      <c r="XN73" s="126"/>
      <c r="XO73" s="126"/>
      <c r="XP73" s="126"/>
      <c r="XQ73" s="126"/>
      <c r="XR73" s="126"/>
      <c r="XS73" s="126"/>
      <c r="XT73" s="126"/>
      <c r="XU73" s="126"/>
      <c r="XV73" s="126"/>
      <c r="XW73" s="126"/>
      <c r="XX73" s="126"/>
      <c r="XY73" s="126"/>
      <c r="XZ73" s="126"/>
      <c r="YA73" s="126"/>
      <c r="YB73" s="126"/>
      <c r="YC73" s="126"/>
      <c r="YD73" s="126"/>
      <c r="YE73" s="126"/>
      <c r="YF73" s="126"/>
      <c r="YG73" s="126"/>
      <c r="YH73" s="126"/>
      <c r="YI73" s="126"/>
      <c r="YJ73" s="126"/>
      <c r="YK73" s="126"/>
      <c r="YL73" s="126"/>
      <c r="YM73" s="126"/>
      <c r="YN73" s="126"/>
      <c r="YO73" s="126"/>
      <c r="YP73" s="126"/>
      <c r="YQ73" s="126"/>
      <c r="YR73" s="126"/>
      <c r="YS73" s="126"/>
      <c r="YT73" s="126"/>
      <c r="YU73" s="126"/>
      <c r="YV73" s="126"/>
      <c r="YW73" s="126"/>
      <c r="YX73" s="126"/>
      <c r="YY73" s="126"/>
      <c r="YZ73" s="126"/>
      <c r="ZA73" s="126"/>
      <c r="ZB73" s="126"/>
      <c r="ZC73" s="126"/>
      <c r="ZD73" s="126"/>
      <c r="ZE73" s="126"/>
      <c r="ZF73" s="126"/>
      <c r="ZG73" s="126"/>
      <c r="ZH73" s="126"/>
      <c r="ZI73" s="126"/>
      <c r="ZJ73" s="126"/>
      <c r="ZK73" s="126"/>
      <c r="ZL73" s="126"/>
      <c r="ZM73" s="126"/>
      <c r="ZN73" s="126"/>
      <c r="ZO73" s="126"/>
      <c r="ZP73" s="126"/>
      <c r="ZQ73" s="126"/>
      <c r="ZR73" s="126"/>
      <c r="ZS73" s="126"/>
      <c r="ZT73" s="126"/>
      <c r="ZU73" s="126"/>
      <c r="ZV73" s="126"/>
      <c r="ZW73" s="126"/>
      <c r="ZX73" s="126"/>
      <c r="ZY73" s="126"/>
      <c r="ZZ73" s="126"/>
    </row>
    <row r="74" spans="1:702" hidden="1" outlineLevel="1">
      <c r="A74" s="8">
        <v>42461</v>
      </c>
      <c r="B74" s="126">
        <v>3158.4204091299998</v>
      </c>
      <c r="C74" s="126">
        <v>63.239825260000003</v>
      </c>
      <c r="D74" s="126">
        <v>6.5622576500000003</v>
      </c>
      <c r="E74" s="126">
        <v>1496.6943917799999</v>
      </c>
      <c r="F74" s="126">
        <v>10.103646790000001</v>
      </c>
      <c r="G74" s="126">
        <v>10.859098210000001</v>
      </c>
      <c r="H74" s="126">
        <v>18.095945889999999</v>
      </c>
      <c r="I74" s="126">
        <v>1445.54478275</v>
      </c>
      <c r="J74" s="126">
        <v>41.16469017</v>
      </c>
      <c r="K74" s="126">
        <v>0.94393115000000005</v>
      </c>
      <c r="L74" s="126">
        <v>3.3170464000000002</v>
      </c>
      <c r="M74" s="163" t="s">
        <v>188</v>
      </c>
      <c r="N74" s="126">
        <v>1.2894917400000001</v>
      </c>
      <c r="O74" s="126">
        <v>15.01264965</v>
      </c>
      <c r="P74" s="126">
        <v>36.531793100000002</v>
      </c>
      <c r="Q74" s="126">
        <v>1.4681099999999999E-3</v>
      </c>
      <c r="R74" s="126">
        <v>4.1868051700000004</v>
      </c>
      <c r="S74" s="126">
        <v>2.8409299999999998E-2</v>
      </c>
      <c r="T74" s="126">
        <v>4.84417601</v>
      </c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  <c r="HZ74" s="126"/>
      <c r="IA74" s="126"/>
      <c r="IB74" s="126"/>
      <c r="IC74" s="126"/>
      <c r="ID74" s="126"/>
      <c r="IE74" s="126"/>
      <c r="IF74" s="126"/>
      <c r="IG74" s="126"/>
      <c r="IH74" s="126"/>
      <c r="II74" s="126"/>
      <c r="IJ74" s="126"/>
      <c r="IK74" s="126"/>
      <c r="IL74" s="126"/>
      <c r="IM74" s="126"/>
      <c r="IN74" s="126"/>
      <c r="IO74" s="126"/>
      <c r="IP74" s="126"/>
      <c r="IQ74" s="126"/>
      <c r="IR74" s="126"/>
      <c r="IS74" s="126"/>
      <c r="IT74" s="126"/>
      <c r="IU74" s="126"/>
      <c r="IV74" s="126"/>
      <c r="IW74" s="126"/>
      <c r="IX74" s="126"/>
      <c r="IY74" s="126"/>
      <c r="IZ74" s="126"/>
      <c r="JA74" s="126"/>
      <c r="JB74" s="126"/>
      <c r="JC74" s="126"/>
      <c r="JD74" s="126"/>
      <c r="JE74" s="126"/>
      <c r="JF74" s="126"/>
      <c r="JG74" s="126"/>
      <c r="JH74" s="126"/>
      <c r="JI74" s="126"/>
      <c r="JJ74" s="126"/>
      <c r="JK74" s="126"/>
      <c r="JL74" s="126"/>
      <c r="JM74" s="126"/>
      <c r="JN74" s="126"/>
      <c r="JO74" s="126"/>
      <c r="JP74" s="126"/>
      <c r="JQ74" s="126"/>
      <c r="JR74" s="126"/>
      <c r="JS74" s="126"/>
      <c r="JT74" s="126"/>
      <c r="JU74" s="126"/>
      <c r="JV74" s="126"/>
      <c r="JW74" s="126"/>
      <c r="JX74" s="126"/>
      <c r="JY74" s="126"/>
      <c r="JZ74" s="126"/>
      <c r="KA74" s="126"/>
      <c r="KB74" s="126"/>
      <c r="KC74" s="126"/>
      <c r="KD74" s="126"/>
      <c r="KE74" s="126"/>
      <c r="KF74" s="126"/>
      <c r="KG74" s="126"/>
      <c r="KH74" s="126"/>
      <c r="KI74" s="126"/>
      <c r="KJ74" s="126"/>
      <c r="KK74" s="126"/>
      <c r="KL74" s="126"/>
      <c r="KM74" s="126"/>
      <c r="KN74" s="126"/>
      <c r="KO74" s="126"/>
      <c r="KP74" s="126"/>
      <c r="KQ74" s="126"/>
      <c r="KR74" s="126"/>
      <c r="KS74" s="126"/>
      <c r="KT74" s="126"/>
      <c r="KU74" s="126"/>
      <c r="KV74" s="126"/>
      <c r="KW74" s="126"/>
      <c r="KX74" s="126"/>
      <c r="KY74" s="126"/>
      <c r="KZ74" s="126"/>
      <c r="LA74" s="126"/>
      <c r="LB74" s="126"/>
      <c r="LC74" s="126"/>
      <c r="LD74" s="126"/>
      <c r="LE74" s="126"/>
      <c r="LF74" s="126"/>
      <c r="LG74" s="126"/>
      <c r="LH74" s="126"/>
      <c r="LI74" s="126"/>
      <c r="LJ74" s="126"/>
      <c r="LK74" s="126"/>
      <c r="LL74" s="126"/>
      <c r="LM74" s="126"/>
      <c r="LN74" s="126"/>
      <c r="LO74" s="126"/>
      <c r="LP74" s="126"/>
      <c r="LQ74" s="126"/>
      <c r="LR74" s="126"/>
      <c r="LS74" s="126"/>
      <c r="LT74" s="126"/>
      <c r="LU74" s="126"/>
      <c r="LV74" s="126"/>
      <c r="LW74" s="126"/>
      <c r="LX74" s="126"/>
      <c r="LY74" s="126"/>
      <c r="LZ74" s="126"/>
      <c r="MA74" s="126"/>
      <c r="MB74" s="126"/>
      <c r="MC74" s="126"/>
      <c r="MD74" s="126"/>
      <c r="ME74" s="126"/>
      <c r="MF74" s="126"/>
      <c r="MG74" s="126"/>
      <c r="MH74" s="126"/>
      <c r="MI74" s="126"/>
      <c r="MJ74" s="126"/>
      <c r="MK74" s="126"/>
      <c r="ML74" s="126"/>
      <c r="MM74" s="126"/>
      <c r="MN74" s="126"/>
      <c r="MO74" s="126"/>
      <c r="MP74" s="126"/>
      <c r="MQ74" s="126"/>
      <c r="MR74" s="126"/>
      <c r="MS74" s="126"/>
      <c r="MT74" s="126"/>
      <c r="MU74" s="126"/>
      <c r="MV74" s="126"/>
      <c r="MW74" s="126"/>
      <c r="MX74" s="126"/>
      <c r="MY74" s="126"/>
      <c r="MZ74" s="126"/>
      <c r="NA74" s="126"/>
      <c r="NB74" s="126"/>
      <c r="NC74" s="126"/>
      <c r="ND74" s="126"/>
      <c r="NE74" s="126"/>
      <c r="NF74" s="126"/>
      <c r="NG74" s="126"/>
      <c r="NH74" s="126"/>
      <c r="NI74" s="126"/>
      <c r="NJ74" s="126"/>
      <c r="NK74" s="126"/>
      <c r="NL74" s="126"/>
      <c r="NM74" s="126"/>
      <c r="NN74" s="126"/>
      <c r="NO74" s="126"/>
      <c r="NP74" s="126"/>
      <c r="NQ74" s="126"/>
      <c r="NR74" s="126"/>
      <c r="NS74" s="126"/>
      <c r="NT74" s="126"/>
      <c r="NU74" s="126"/>
      <c r="NV74" s="126"/>
      <c r="NW74" s="126"/>
      <c r="NX74" s="126"/>
      <c r="NY74" s="126"/>
      <c r="NZ74" s="126"/>
      <c r="OA74" s="126"/>
      <c r="OB74" s="126"/>
      <c r="OC74" s="126"/>
      <c r="OD74" s="126"/>
      <c r="OE74" s="126"/>
      <c r="OF74" s="126"/>
      <c r="OG74" s="126"/>
      <c r="OH74" s="126"/>
      <c r="OI74" s="126"/>
      <c r="OJ74" s="126"/>
      <c r="OK74" s="126"/>
      <c r="OL74" s="126"/>
      <c r="OM74" s="126"/>
      <c r="ON74" s="126"/>
      <c r="OO74" s="126"/>
      <c r="OP74" s="126"/>
      <c r="OQ74" s="126"/>
      <c r="OR74" s="126"/>
      <c r="OS74" s="126"/>
      <c r="OT74" s="126"/>
      <c r="OU74" s="126"/>
      <c r="OV74" s="126"/>
      <c r="OW74" s="126"/>
      <c r="OX74" s="126"/>
      <c r="OY74" s="126"/>
      <c r="OZ74" s="126"/>
      <c r="PA74" s="126"/>
      <c r="PB74" s="126"/>
      <c r="PC74" s="126"/>
      <c r="PD74" s="126"/>
      <c r="PE74" s="126"/>
      <c r="PF74" s="126"/>
      <c r="PG74" s="126"/>
      <c r="PH74" s="126"/>
      <c r="PI74" s="126"/>
      <c r="PJ74" s="126"/>
      <c r="PK74" s="126"/>
      <c r="PL74" s="126"/>
      <c r="PM74" s="126"/>
      <c r="PN74" s="126"/>
      <c r="PO74" s="126"/>
      <c r="PP74" s="126"/>
      <c r="PQ74" s="126"/>
      <c r="PR74" s="126"/>
      <c r="PS74" s="126"/>
      <c r="PT74" s="126"/>
      <c r="PU74" s="126"/>
      <c r="PV74" s="126"/>
      <c r="PW74" s="126"/>
      <c r="PX74" s="126"/>
      <c r="PY74" s="126"/>
      <c r="PZ74" s="126"/>
      <c r="QA74" s="126"/>
      <c r="QB74" s="126"/>
      <c r="QC74" s="126"/>
      <c r="QD74" s="126"/>
      <c r="QE74" s="126"/>
      <c r="QF74" s="126"/>
      <c r="QG74" s="126"/>
      <c r="QH74" s="126"/>
      <c r="QI74" s="126"/>
      <c r="QJ74" s="126"/>
      <c r="QK74" s="126"/>
      <c r="QL74" s="126"/>
      <c r="QM74" s="126"/>
      <c r="QN74" s="126"/>
      <c r="QO74" s="126"/>
      <c r="QP74" s="126"/>
      <c r="QQ74" s="126"/>
      <c r="QR74" s="126"/>
      <c r="QS74" s="126"/>
      <c r="QT74" s="126"/>
      <c r="QU74" s="126"/>
      <c r="QV74" s="126"/>
      <c r="QW74" s="126"/>
      <c r="QX74" s="126"/>
      <c r="QY74" s="126"/>
      <c r="QZ74" s="126"/>
      <c r="RA74" s="126"/>
      <c r="RB74" s="126"/>
      <c r="RC74" s="126"/>
      <c r="RD74" s="126"/>
      <c r="RE74" s="126"/>
      <c r="RF74" s="126"/>
      <c r="RG74" s="126"/>
      <c r="RH74" s="126"/>
      <c r="RI74" s="126"/>
      <c r="RJ74" s="126"/>
      <c r="RK74" s="126"/>
      <c r="RL74" s="126"/>
      <c r="RM74" s="126"/>
      <c r="RN74" s="126"/>
      <c r="RO74" s="126"/>
      <c r="RP74" s="126"/>
      <c r="RQ74" s="126"/>
      <c r="RR74" s="126"/>
      <c r="RS74" s="126"/>
      <c r="RT74" s="126"/>
      <c r="RU74" s="126"/>
      <c r="RV74" s="126"/>
      <c r="RW74" s="126"/>
      <c r="RX74" s="126"/>
      <c r="RY74" s="126"/>
      <c r="RZ74" s="126"/>
      <c r="SA74" s="126"/>
      <c r="SB74" s="126"/>
      <c r="SC74" s="126"/>
      <c r="SD74" s="126"/>
      <c r="SE74" s="126"/>
      <c r="SF74" s="126"/>
      <c r="SG74" s="126"/>
      <c r="SH74" s="126"/>
      <c r="SI74" s="126"/>
      <c r="SJ74" s="126"/>
      <c r="SK74" s="126"/>
      <c r="SL74" s="126"/>
      <c r="SM74" s="126"/>
      <c r="SN74" s="126"/>
      <c r="SO74" s="126"/>
      <c r="SP74" s="126"/>
      <c r="SQ74" s="126"/>
      <c r="SR74" s="126"/>
      <c r="SS74" s="126"/>
      <c r="ST74" s="126"/>
      <c r="SU74" s="126"/>
      <c r="SV74" s="126"/>
      <c r="SW74" s="126"/>
      <c r="SX74" s="126"/>
      <c r="SY74" s="126"/>
      <c r="SZ74" s="126"/>
      <c r="TA74" s="126"/>
      <c r="TB74" s="126"/>
      <c r="TC74" s="126"/>
      <c r="TD74" s="126"/>
      <c r="TE74" s="126"/>
      <c r="TF74" s="126"/>
      <c r="TG74" s="126"/>
      <c r="TH74" s="126"/>
      <c r="TI74" s="126"/>
      <c r="TJ74" s="126"/>
      <c r="TK74" s="126"/>
      <c r="TL74" s="126"/>
      <c r="TM74" s="126"/>
      <c r="TN74" s="126"/>
      <c r="TO74" s="126"/>
      <c r="TP74" s="126"/>
      <c r="TQ74" s="126"/>
      <c r="TR74" s="126"/>
      <c r="TS74" s="126"/>
      <c r="TT74" s="126"/>
      <c r="TU74" s="126"/>
      <c r="TV74" s="126"/>
      <c r="TW74" s="126"/>
      <c r="TX74" s="126"/>
      <c r="TY74" s="126"/>
      <c r="TZ74" s="126"/>
      <c r="UA74" s="126"/>
      <c r="UB74" s="126"/>
      <c r="UC74" s="126"/>
      <c r="UD74" s="126"/>
      <c r="UE74" s="126"/>
      <c r="UF74" s="126"/>
      <c r="UG74" s="126"/>
      <c r="UH74" s="126"/>
      <c r="UI74" s="126"/>
      <c r="UJ74" s="126"/>
      <c r="UK74" s="126"/>
      <c r="UL74" s="126"/>
      <c r="UM74" s="126"/>
      <c r="UN74" s="126"/>
      <c r="UO74" s="126"/>
      <c r="UP74" s="126"/>
      <c r="UQ74" s="126"/>
      <c r="UR74" s="126"/>
      <c r="US74" s="126"/>
      <c r="UT74" s="126"/>
      <c r="UU74" s="126"/>
      <c r="UV74" s="126"/>
      <c r="UW74" s="126"/>
      <c r="UX74" s="126"/>
      <c r="UY74" s="126"/>
      <c r="UZ74" s="126"/>
      <c r="VA74" s="126"/>
      <c r="VB74" s="126"/>
      <c r="VC74" s="126"/>
      <c r="VD74" s="126"/>
      <c r="VE74" s="126"/>
      <c r="VF74" s="126"/>
      <c r="VG74" s="126"/>
      <c r="VH74" s="126"/>
      <c r="VI74" s="126"/>
      <c r="VJ74" s="126"/>
      <c r="VK74" s="126"/>
      <c r="VL74" s="126"/>
      <c r="VM74" s="126"/>
      <c r="VN74" s="126"/>
      <c r="VO74" s="126"/>
      <c r="VP74" s="126"/>
      <c r="VQ74" s="126"/>
      <c r="VR74" s="126"/>
      <c r="VS74" s="126"/>
      <c r="VT74" s="126"/>
      <c r="VU74" s="126"/>
      <c r="VV74" s="126"/>
      <c r="VW74" s="126"/>
      <c r="VX74" s="126"/>
      <c r="VY74" s="126"/>
      <c r="VZ74" s="126"/>
      <c r="WA74" s="126"/>
      <c r="WB74" s="126"/>
      <c r="WC74" s="126"/>
      <c r="WD74" s="126"/>
      <c r="WE74" s="126"/>
      <c r="WF74" s="126"/>
      <c r="WG74" s="126"/>
      <c r="WH74" s="126"/>
      <c r="WI74" s="126"/>
      <c r="WJ74" s="126"/>
      <c r="WK74" s="126"/>
      <c r="WL74" s="126"/>
      <c r="WM74" s="126"/>
      <c r="WN74" s="126"/>
      <c r="WO74" s="126"/>
      <c r="WP74" s="126"/>
      <c r="WQ74" s="126"/>
      <c r="WR74" s="126"/>
      <c r="WS74" s="126"/>
      <c r="WT74" s="126"/>
      <c r="WU74" s="126"/>
      <c r="WV74" s="126"/>
      <c r="WW74" s="126"/>
      <c r="WX74" s="126"/>
      <c r="WY74" s="126"/>
      <c r="WZ74" s="126"/>
      <c r="XA74" s="126"/>
      <c r="XB74" s="126"/>
      <c r="XC74" s="126"/>
      <c r="XD74" s="126"/>
      <c r="XE74" s="126"/>
      <c r="XF74" s="126"/>
      <c r="XG74" s="126"/>
      <c r="XH74" s="126"/>
      <c r="XI74" s="126"/>
      <c r="XJ74" s="126"/>
      <c r="XK74" s="126"/>
      <c r="XL74" s="126"/>
      <c r="XM74" s="126"/>
      <c r="XN74" s="126"/>
      <c r="XO74" s="126"/>
      <c r="XP74" s="126"/>
      <c r="XQ74" s="126"/>
      <c r="XR74" s="126"/>
      <c r="XS74" s="126"/>
      <c r="XT74" s="126"/>
      <c r="XU74" s="126"/>
      <c r="XV74" s="126"/>
      <c r="XW74" s="126"/>
      <c r="XX74" s="126"/>
      <c r="XY74" s="126"/>
      <c r="XZ74" s="126"/>
      <c r="YA74" s="126"/>
      <c r="YB74" s="126"/>
      <c r="YC74" s="126"/>
      <c r="YD74" s="126"/>
      <c r="YE74" s="126"/>
      <c r="YF74" s="126"/>
      <c r="YG74" s="126"/>
      <c r="YH74" s="126"/>
      <c r="YI74" s="126"/>
      <c r="YJ74" s="126"/>
      <c r="YK74" s="126"/>
      <c r="YL74" s="126"/>
      <c r="YM74" s="126"/>
      <c r="YN74" s="126"/>
      <c r="YO74" s="126"/>
      <c r="YP74" s="126"/>
      <c r="YQ74" s="126"/>
      <c r="YR74" s="126"/>
      <c r="YS74" s="126"/>
      <c r="YT74" s="126"/>
      <c r="YU74" s="126"/>
      <c r="YV74" s="126"/>
      <c r="YW74" s="126"/>
      <c r="YX74" s="126"/>
      <c r="YY74" s="126"/>
      <c r="YZ74" s="126"/>
      <c r="ZA74" s="126"/>
      <c r="ZB74" s="126"/>
      <c r="ZC74" s="126"/>
      <c r="ZD74" s="126"/>
      <c r="ZE74" s="126"/>
      <c r="ZF74" s="126"/>
      <c r="ZG74" s="126"/>
      <c r="ZH74" s="126"/>
      <c r="ZI74" s="126"/>
      <c r="ZJ74" s="126"/>
      <c r="ZK74" s="126"/>
      <c r="ZL74" s="126"/>
      <c r="ZM74" s="126"/>
      <c r="ZN74" s="126"/>
      <c r="ZO74" s="126"/>
      <c r="ZP74" s="126"/>
      <c r="ZQ74" s="126"/>
      <c r="ZR74" s="126"/>
      <c r="ZS74" s="126"/>
      <c r="ZT74" s="126"/>
      <c r="ZU74" s="126"/>
      <c r="ZV74" s="126"/>
      <c r="ZW74" s="126"/>
      <c r="ZX74" s="126"/>
      <c r="ZY74" s="126"/>
      <c r="ZZ74" s="126"/>
    </row>
    <row r="75" spans="1:702" hidden="1" outlineLevel="1">
      <c r="A75" s="8">
        <v>42491</v>
      </c>
      <c r="B75" s="126">
        <v>3159.7746631099999</v>
      </c>
      <c r="C75" s="126">
        <v>62.621532770000002</v>
      </c>
      <c r="D75" s="126">
        <v>6.56233325</v>
      </c>
      <c r="E75" s="126">
        <v>1490.8237948999999</v>
      </c>
      <c r="F75" s="126">
        <v>10.07831775</v>
      </c>
      <c r="G75" s="126">
        <v>10.84708709</v>
      </c>
      <c r="H75" s="126">
        <v>17.982795379999999</v>
      </c>
      <c r="I75" s="126">
        <v>1451.9370313500001</v>
      </c>
      <c r="J75" s="126">
        <v>42.359573670000003</v>
      </c>
      <c r="K75" s="126">
        <v>0.94410265000000004</v>
      </c>
      <c r="L75" s="126">
        <v>3.3061334699999998</v>
      </c>
      <c r="M75" s="163" t="s">
        <v>188</v>
      </c>
      <c r="N75" s="126">
        <v>1.3091443700000001</v>
      </c>
      <c r="O75" s="126">
        <v>15.160664410000001</v>
      </c>
      <c r="P75" s="126">
        <v>36.822946999999999</v>
      </c>
      <c r="Q75" s="126">
        <v>1.4695999999999999E-3</v>
      </c>
      <c r="R75" s="126">
        <v>4.1469768699999996</v>
      </c>
      <c r="S75" s="126">
        <v>2.844199E-2</v>
      </c>
      <c r="T75" s="126">
        <v>4.8423165900000003</v>
      </c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  <c r="EH75" s="126"/>
      <c r="EI75" s="126"/>
      <c r="EJ75" s="126"/>
      <c r="EK75" s="126"/>
      <c r="EL75" s="126"/>
      <c r="EM75" s="126"/>
      <c r="EN75" s="126"/>
      <c r="EO75" s="126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26"/>
      <c r="FH75" s="126"/>
      <c r="FI75" s="126"/>
      <c r="FJ75" s="126"/>
      <c r="FK75" s="126"/>
      <c r="FL75" s="126"/>
      <c r="FM75" s="126"/>
      <c r="FN75" s="126"/>
      <c r="FO75" s="126"/>
      <c r="FP75" s="126"/>
      <c r="FQ75" s="126"/>
      <c r="FR75" s="126"/>
      <c r="FS75" s="126"/>
      <c r="FT75" s="126"/>
      <c r="FU75" s="126"/>
      <c r="FV75" s="126"/>
      <c r="FW75" s="126"/>
      <c r="FX75" s="126"/>
      <c r="FY75" s="126"/>
      <c r="FZ75" s="126"/>
      <c r="GA75" s="126"/>
      <c r="GB75" s="126"/>
      <c r="GC75" s="126"/>
      <c r="GD75" s="126"/>
      <c r="GE75" s="126"/>
      <c r="GF75" s="126"/>
      <c r="GG75" s="126"/>
      <c r="GH75" s="126"/>
      <c r="GI75" s="126"/>
      <c r="GJ75" s="126"/>
      <c r="GK75" s="126"/>
      <c r="GL75" s="126"/>
      <c r="GM75" s="126"/>
      <c r="GN75" s="126"/>
      <c r="GO75" s="126"/>
      <c r="GP75" s="126"/>
      <c r="GQ75" s="126"/>
      <c r="GR75" s="126"/>
      <c r="GS75" s="126"/>
      <c r="GT75" s="126"/>
      <c r="GU75" s="126"/>
      <c r="GV75" s="126"/>
      <c r="GW75" s="126"/>
      <c r="GX75" s="126"/>
      <c r="GY75" s="126"/>
      <c r="GZ75" s="126"/>
      <c r="HA75" s="126"/>
      <c r="HB75" s="126"/>
      <c r="HC75" s="126"/>
      <c r="HD75" s="126"/>
      <c r="HE75" s="126"/>
      <c r="HF75" s="126"/>
      <c r="HG75" s="126"/>
      <c r="HH75" s="126"/>
      <c r="HI75" s="126"/>
      <c r="HJ75" s="126"/>
      <c r="HK75" s="126"/>
      <c r="HL75" s="126"/>
      <c r="HM75" s="126"/>
      <c r="HN75" s="126"/>
      <c r="HO75" s="126"/>
      <c r="HP75" s="126"/>
      <c r="HQ75" s="126"/>
      <c r="HR75" s="126"/>
      <c r="HS75" s="126"/>
      <c r="HT75" s="126"/>
      <c r="HU75" s="126"/>
      <c r="HV75" s="126"/>
      <c r="HW75" s="126"/>
      <c r="HX75" s="126"/>
      <c r="HY75" s="126"/>
      <c r="HZ75" s="126"/>
      <c r="IA75" s="126"/>
      <c r="IB75" s="126"/>
      <c r="IC75" s="126"/>
      <c r="ID75" s="126"/>
      <c r="IE75" s="126"/>
      <c r="IF75" s="126"/>
      <c r="IG75" s="126"/>
      <c r="IH75" s="126"/>
      <c r="II75" s="126"/>
      <c r="IJ75" s="126"/>
      <c r="IK75" s="126"/>
      <c r="IL75" s="126"/>
      <c r="IM75" s="126"/>
      <c r="IN75" s="126"/>
      <c r="IO75" s="126"/>
      <c r="IP75" s="126"/>
      <c r="IQ75" s="126"/>
      <c r="IR75" s="126"/>
      <c r="IS75" s="126"/>
      <c r="IT75" s="126"/>
      <c r="IU75" s="126"/>
      <c r="IV75" s="126"/>
      <c r="IW75" s="126"/>
      <c r="IX75" s="126"/>
      <c r="IY75" s="126"/>
      <c r="IZ75" s="126"/>
      <c r="JA75" s="126"/>
      <c r="JB75" s="126"/>
      <c r="JC75" s="126"/>
      <c r="JD75" s="126"/>
      <c r="JE75" s="126"/>
      <c r="JF75" s="126"/>
      <c r="JG75" s="126"/>
      <c r="JH75" s="126"/>
      <c r="JI75" s="126"/>
      <c r="JJ75" s="126"/>
      <c r="JK75" s="126"/>
      <c r="JL75" s="126"/>
      <c r="JM75" s="126"/>
      <c r="JN75" s="126"/>
      <c r="JO75" s="126"/>
      <c r="JP75" s="126"/>
      <c r="JQ75" s="126"/>
      <c r="JR75" s="126"/>
      <c r="JS75" s="126"/>
      <c r="JT75" s="126"/>
      <c r="JU75" s="126"/>
      <c r="JV75" s="126"/>
      <c r="JW75" s="126"/>
      <c r="JX75" s="126"/>
      <c r="JY75" s="126"/>
      <c r="JZ75" s="126"/>
      <c r="KA75" s="126"/>
      <c r="KB75" s="126"/>
      <c r="KC75" s="126"/>
      <c r="KD75" s="126"/>
      <c r="KE75" s="126"/>
      <c r="KF75" s="126"/>
      <c r="KG75" s="126"/>
      <c r="KH75" s="126"/>
      <c r="KI75" s="126"/>
      <c r="KJ75" s="126"/>
      <c r="KK75" s="126"/>
      <c r="KL75" s="126"/>
      <c r="KM75" s="126"/>
      <c r="KN75" s="126"/>
      <c r="KO75" s="126"/>
      <c r="KP75" s="126"/>
      <c r="KQ75" s="126"/>
      <c r="KR75" s="126"/>
      <c r="KS75" s="126"/>
      <c r="KT75" s="126"/>
      <c r="KU75" s="126"/>
      <c r="KV75" s="126"/>
      <c r="KW75" s="126"/>
      <c r="KX75" s="126"/>
      <c r="KY75" s="126"/>
      <c r="KZ75" s="126"/>
      <c r="LA75" s="126"/>
      <c r="LB75" s="126"/>
      <c r="LC75" s="126"/>
      <c r="LD75" s="126"/>
      <c r="LE75" s="126"/>
      <c r="LF75" s="126"/>
      <c r="LG75" s="126"/>
      <c r="LH75" s="126"/>
      <c r="LI75" s="126"/>
      <c r="LJ75" s="126"/>
      <c r="LK75" s="126"/>
      <c r="LL75" s="126"/>
      <c r="LM75" s="126"/>
      <c r="LN75" s="126"/>
      <c r="LO75" s="126"/>
      <c r="LP75" s="126"/>
      <c r="LQ75" s="126"/>
      <c r="LR75" s="126"/>
      <c r="LS75" s="126"/>
      <c r="LT75" s="126"/>
      <c r="LU75" s="126"/>
      <c r="LV75" s="126"/>
      <c r="LW75" s="126"/>
      <c r="LX75" s="126"/>
      <c r="LY75" s="126"/>
      <c r="LZ75" s="126"/>
      <c r="MA75" s="126"/>
      <c r="MB75" s="126"/>
      <c r="MC75" s="126"/>
      <c r="MD75" s="126"/>
      <c r="ME75" s="126"/>
      <c r="MF75" s="126"/>
      <c r="MG75" s="126"/>
      <c r="MH75" s="126"/>
      <c r="MI75" s="126"/>
      <c r="MJ75" s="126"/>
      <c r="MK75" s="126"/>
      <c r="ML75" s="126"/>
      <c r="MM75" s="126"/>
      <c r="MN75" s="126"/>
      <c r="MO75" s="126"/>
      <c r="MP75" s="126"/>
      <c r="MQ75" s="126"/>
      <c r="MR75" s="126"/>
      <c r="MS75" s="126"/>
      <c r="MT75" s="126"/>
      <c r="MU75" s="126"/>
      <c r="MV75" s="126"/>
      <c r="MW75" s="126"/>
      <c r="MX75" s="126"/>
      <c r="MY75" s="126"/>
      <c r="MZ75" s="126"/>
      <c r="NA75" s="126"/>
      <c r="NB75" s="126"/>
      <c r="NC75" s="126"/>
      <c r="ND75" s="126"/>
      <c r="NE75" s="126"/>
      <c r="NF75" s="126"/>
      <c r="NG75" s="126"/>
      <c r="NH75" s="126"/>
      <c r="NI75" s="126"/>
      <c r="NJ75" s="126"/>
      <c r="NK75" s="126"/>
      <c r="NL75" s="126"/>
      <c r="NM75" s="126"/>
      <c r="NN75" s="126"/>
      <c r="NO75" s="126"/>
      <c r="NP75" s="126"/>
      <c r="NQ75" s="126"/>
      <c r="NR75" s="126"/>
      <c r="NS75" s="126"/>
      <c r="NT75" s="126"/>
      <c r="NU75" s="126"/>
      <c r="NV75" s="126"/>
      <c r="NW75" s="126"/>
      <c r="NX75" s="126"/>
      <c r="NY75" s="126"/>
      <c r="NZ75" s="126"/>
      <c r="OA75" s="126"/>
      <c r="OB75" s="126"/>
      <c r="OC75" s="126"/>
      <c r="OD75" s="126"/>
      <c r="OE75" s="126"/>
      <c r="OF75" s="126"/>
      <c r="OG75" s="126"/>
      <c r="OH75" s="126"/>
      <c r="OI75" s="126"/>
      <c r="OJ75" s="126"/>
      <c r="OK75" s="126"/>
      <c r="OL75" s="126"/>
      <c r="OM75" s="126"/>
      <c r="ON75" s="126"/>
      <c r="OO75" s="126"/>
      <c r="OP75" s="126"/>
      <c r="OQ75" s="126"/>
      <c r="OR75" s="126"/>
      <c r="OS75" s="126"/>
      <c r="OT75" s="126"/>
      <c r="OU75" s="126"/>
      <c r="OV75" s="126"/>
      <c r="OW75" s="126"/>
      <c r="OX75" s="126"/>
      <c r="OY75" s="126"/>
      <c r="OZ75" s="126"/>
      <c r="PA75" s="126"/>
      <c r="PB75" s="126"/>
      <c r="PC75" s="126"/>
      <c r="PD75" s="126"/>
      <c r="PE75" s="126"/>
      <c r="PF75" s="126"/>
      <c r="PG75" s="126"/>
      <c r="PH75" s="126"/>
      <c r="PI75" s="126"/>
      <c r="PJ75" s="126"/>
      <c r="PK75" s="126"/>
      <c r="PL75" s="126"/>
      <c r="PM75" s="126"/>
      <c r="PN75" s="126"/>
      <c r="PO75" s="126"/>
      <c r="PP75" s="126"/>
      <c r="PQ75" s="126"/>
      <c r="PR75" s="126"/>
      <c r="PS75" s="126"/>
      <c r="PT75" s="126"/>
      <c r="PU75" s="126"/>
      <c r="PV75" s="126"/>
      <c r="PW75" s="126"/>
      <c r="PX75" s="126"/>
      <c r="PY75" s="126"/>
      <c r="PZ75" s="126"/>
      <c r="QA75" s="126"/>
      <c r="QB75" s="126"/>
      <c r="QC75" s="126"/>
      <c r="QD75" s="126"/>
      <c r="QE75" s="126"/>
      <c r="QF75" s="126"/>
      <c r="QG75" s="126"/>
      <c r="QH75" s="126"/>
      <c r="QI75" s="126"/>
      <c r="QJ75" s="126"/>
      <c r="QK75" s="126"/>
      <c r="QL75" s="126"/>
      <c r="QM75" s="126"/>
      <c r="QN75" s="126"/>
      <c r="QO75" s="126"/>
      <c r="QP75" s="126"/>
      <c r="QQ75" s="126"/>
      <c r="QR75" s="126"/>
      <c r="QS75" s="126"/>
      <c r="QT75" s="126"/>
      <c r="QU75" s="126"/>
      <c r="QV75" s="126"/>
      <c r="QW75" s="126"/>
      <c r="QX75" s="126"/>
      <c r="QY75" s="126"/>
      <c r="QZ75" s="126"/>
      <c r="RA75" s="126"/>
      <c r="RB75" s="126"/>
      <c r="RC75" s="126"/>
      <c r="RD75" s="126"/>
      <c r="RE75" s="126"/>
      <c r="RF75" s="126"/>
      <c r="RG75" s="126"/>
      <c r="RH75" s="126"/>
      <c r="RI75" s="126"/>
      <c r="RJ75" s="126"/>
      <c r="RK75" s="126"/>
      <c r="RL75" s="126"/>
      <c r="RM75" s="126"/>
      <c r="RN75" s="126"/>
      <c r="RO75" s="126"/>
      <c r="RP75" s="126"/>
      <c r="RQ75" s="126"/>
      <c r="RR75" s="126"/>
      <c r="RS75" s="126"/>
      <c r="RT75" s="126"/>
      <c r="RU75" s="126"/>
      <c r="RV75" s="126"/>
      <c r="RW75" s="126"/>
      <c r="RX75" s="126"/>
      <c r="RY75" s="126"/>
      <c r="RZ75" s="126"/>
      <c r="SA75" s="126"/>
      <c r="SB75" s="126"/>
      <c r="SC75" s="126"/>
      <c r="SD75" s="126"/>
      <c r="SE75" s="126"/>
      <c r="SF75" s="126"/>
      <c r="SG75" s="126"/>
      <c r="SH75" s="126"/>
      <c r="SI75" s="126"/>
      <c r="SJ75" s="126"/>
      <c r="SK75" s="126"/>
      <c r="SL75" s="126"/>
      <c r="SM75" s="126"/>
      <c r="SN75" s="126"/>
      <c r="SO75" s="126"/>
      <c r="SP75" s="126"/>
      <c r="SQ75" s="126"/>
      <c r="SR75" s="126"/>
      <c r="SS75" s="126"/>
      <c r="ST75" s="126"/>
      <c r="SU75" s="126"/>
      <c r="SV75" s="126"/>
      <c r="SW75" s="126"/>
      <c r="SX75" s="126"/>
      <c r="SY75" s="126"/>
      <c r="SZ75" s="126"/>
      <c r="TA75" s="126"/>
      <c r="TB75" s="126"/>
      <c r="TC75" s="126"/>
      <c r="TD75" s="126"/>
      <c r="TE75" s="126"/>
      <c r="TF75" s="126"/>
      <c r="TG75" s="126"/>
      <c r="TH75" s="126"/>
      <c r="TI75" s="126"/>
      <c r="TJ75" s="126"/>
      <c r="TK75" s="126"/>
      <c r="TL75" s="126"/>
      <c r="TM75" s="126"/>
      <c r="TN75" s="126"/>
      <c r="TO75" s="126"/>
      <c r="TP75" s="126"/>
      <c r="TQ75" s="126"/>
      <c r="TR75" s="126"/>
      <c r="TS75" s="126"/>
      <c r="TT75" s="126"/>
      <c r="TU75" s="126"/>
      <c r="TV75" s="126"/>
      <c r="TW75" s="126"/>
      <c r="TX75" s="126"/>
      <c r="TY75" s="126"/>
      <c r="TZ75" s="126"/>
      <c r="UA75" s="126"/>
      <c r="UB75" s="126"/>
      <c r="UC75" s="126"/>
      <c r="UD75" s="126"/>
      <c r="UE75" s="126"/>
      <c r="UF75" s="126"/>
      <c r="UG75" s="126"/>
      <c r="UH75" s="126"/>
      <c r="UI75" s="126"/>
      <c r="UJ75" s="126"/>
      <c r="UK75" s="126"/>
      <c r="UL75" s="126"/>
      <c r="UM75" s="126"/>
      <c r="UN75" s="126"/>
      <c r="UO75" s="126"/>
      <c r="UP75" s="126"/>
      <c r="UQ75" s="126"/>
      <c r="UR75" s="126"/>
      <c r="US75" s="126"/>
      <c r="UT75" s="126"/>
      <c r="UU75" s="126"/>
      <c r="UV75" s="126"/>
      <c r="UW75" s="126"/>
      <c r="UX75" s="126"/>
      <c r="UY75" s="126"/>
      <c r="UZ75" s="126"/>
      <c r="VA75" s="126"/>
      <c r="VB75" s="126"/>
      <c r="VC75" s="126"/>
      <c r="VD75" s="126"/>
      <c r="VE75" s="126"/>
      <c r="VF75" s="126"/>
      <c r="VG75" s="126"/>
      <c r="VH75" s="126"/>
      <c r="VI75" s="126"/>
      <c r="VJ75" s="126"/>
      <c r="VK75" s="126"/>
      <c r="VL75" s="126"/>
      <c r="VM75" s="126"/>
      <c r="VN75" s="126"/>
      <c r="VO75" s="126"/>
      <c r="VP75" s="126"/>
      <c r="VQ75" s="126"/>
      <c r="VR75" s="126"/>
      <c r="VS75" s="126"/>
      <c r="VT75" s="126"/>
      <c r="VU75" s="126"/>
      <c r="VV75" s="126"/>
      <c r="VW75" s="126"/>
      <c r="VX75" s="126"/>
      <c r="VY75" s="126"/>
      <c r="VZ75" s="126"/>
      <c r="WA75" s="126"/>
      <c r="WB75" s="126"/>
      <c r="WC75" s="126"/>
      <c r="WD75" s="126"/>
      <c r="WE75" s="126"/>
      <c r="WF75" s="126"/>
      <c r="WG75" s="126"/>
      <c r="WH75" s="126"/>
      <c r="WI75" s="126"/>
      <c r="WJ75" s="126"/>
      <c r="WK75" s="126"/>
      <c r="WL75" s="126"/>
      <c r="WM75" s="126"/>
      <c r="WN75" s="126"/>
      <c r="WO75" s="126"/>
      <c r="WP75" s="126"/>
      <c r="WQ75" s="126"/>
      <c r="WR75" s="126"/>
      <c r="WS75" s="126"/>
      <c r="WT75" s="126"/>
      <c r="WU75" s="126"/>
      <c r="WV75" s="126"/>
      <c r="WW75" s="126"/>
      <c r="WX75" s="126"/>
      <c r="WY75" s="126"/>
      <c r="WZ75" s="126"/>
      <c r="XA75" s="126"/>
      <c r="XB75" s="126"/>
      <c r="XC75" s="126"/>
      <c r="XD75" s="126"/>
      <c r="XE75" s="126"/>
      <c r="XF75" s="126"/>
      <c r="XG75" s="126"/>
      <c r="XH75" s="126"/>
      <c r="XI75" s="126"/>
      <c r="XJ75" s="126"/>
      <c r="XK75" s="126"/>
      <c r="XL75" s="126"/>
      <c r="XM75" s="126"/>
      <c r="XN75" s="126"/>
      <c r="XO75" s="126"/>
      <c r="XP75" s="126"/>
      <c r="XQ75" s="126"/>
      <c r="XR75" s="126"/>
      <c r="XS75" s="126"/>
      <c r="XT75" s="126"/>
      <c r="XU75" s="126"/>
      <c r="XV75" s="126"/>
      <c r="XW75" s="126"/>
      <c r="XX75" s="126"/>
      <c r="XY75" s="126"/>
      <c r="XZ75" s="126"/>
      <c r="YA75" s="126"/>
      <c r="YB75" s="126"/>
      <c r="YC75" s="126"/>
      <c r="YD75" s="126"/>
      <c r="YE75" s="126"/>
      <c r="YF75" s="126"/>
      <c r="YG75" s="126"/>
      <c r="YH75" s="126"/>
      <c r="YI75" s="126"/>
      <c r="YJ75" s="126"/>
      <c r="YK75" s="126"/>
      <c r="YL75" s="126"/>
      <c r="YM75" s="126"/>
      <c r="YN75" s="126"/>
      <c r="YO75" s="126"/>
      <c r="YP75" s="126"/>
      <c r="YQ75" s="126"/>
      <c r="YR75" s="126"/>
      <c r="YS75" s="126"/>
      <c r="YT75" s="126"/>
      <c r="YU75" s="126"/>
      <c r="YV75" s="126"/>
      <c r="YW75" s="126"/>
      <c r="YX75" s="126"/>
      <c r="YY75" s="126"/>
      <c r="YZ75" s="126"/>
      <c r="ZA75" s="126"/>
      <c r="ZB75" s="126"/>
      <c r="ZC75" s="126"/>
      <c r="ZD75" s="126"/>
      <c r="ZE75" s="126"/>
      <c r="ZF75" s="126"/>
      <c r="ZG75" s="126"/>
      <c r="ZH75" s="126"/>
      <c r="ZI75" s="126"/>
      <c r="ZJ75" s="126"/>
      <c r="ZK75" s="126"/>
      <c r="ZL75" s="126"/>
      <c r="ZM75" s="126"/>
      <c r="ZN75" s="126"/>
      <c r="ZO75" s="126"/>
      <c r="ZP75" s="126"/>
      <c r="ZQ75" s="126"/>
      <c r="ZR75" s="126"/>
      <c r="ZS75" s="126"/>
      <c r="ZT75" s="126"/>
      <c r="ZU75" s="126"/>
      <c r="ZV75" s="126"/>
      <c r="ZW75" s="126"/>
      <c r="ZX75" s="126"/>
      <c r="ZY75" s="126"/>
      <c r="ZZ75" s="126"/>
    </row>
    <row r="76" spans="1:702" hidden="1" outlineLevel="1">
      <c r="A76" s="8">
        <v>42522</v>
      </c>
      <c r="B76" s="126">
        <v>1829.9210281600001</v>
      </c>
      <c r="C76" s="126">
        <v>65.830555239999995</v>
      </c>
      <c r="D76" s="126">
        <v>6.4412140500000001</v>
      </c>
      <c r="E76" s="126">
        <v>177.31858387</v>
      </c>
      <c r="F76" s="126">
        <v>9.0633944</v>
      </c>
      <c r="G76" s="126">
        <v>10.838106659999999</v>
      </c>
      <c r="H76" s="126">
        <v>15.745251420000001</v>
      </c>
      <c r="I76" s="126">
        <v>1441.3678724599999</v>
      </c>
      <c r="J76" s="126">
        <v>42.395853359999997</v>
      </c>
      <c r="K76" s="126">
        <v>0.94405667000000004</v>
      </c>
      <c r="L76" s="126">
        <v>3.3574754499999999</v>
      </c>
      <c r="M76" s="163" t="s">
        <v>188</v>
      </c>
      <c r="N76" s="126">
        <v>1.34839262</v>
      </c>
      <c r="O76" s="126">
        <v>15.14923203</v>
      </c>
      <c r="P76" s="126">
        <v>31.362772159999999</v>
      </c>
      <c r="Q76" s="126">
        <v>1.4682300000000001E-3</v>
      </c>
      <c r="R76" s="126">
        <v>3.9446029500000002</v>
      </c>
      <c r="S76" s="126">
        <v>2.8409299999999998E-2</v>
      </c>
      <c r="T76" s="126">
        <v>4.7837872900000002</v>
      </c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  <c r="EH76" s="126"/>
      <c r="EI76" s="126"/>
      <c r="EJ76" s="126"/>
      <c r="EK76" s="126"/>
      <c r="EL76" s="126"/>
      <c r="EM76" s="126"/>
      <c r="EN76" s="126"/>
      <c r="EO76" s="126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126"/>
      <c r="FE76" s="126"/>
      <c r="FF76" s="126"/>
      <c r="FG76" s="126"/>
      <c r="FH76" s="126"/>
      <c r="FI76" s="126"/>
      <c r="FJ76" s="126"/>
      <c r="FK76" s="126"/>
      <c r="FL76" s="126"/>
      <c r="FM76" s="126"/>
      <c r="FN76" s="126"/>
      <c r="FO76" s="126"/>
      <c r="FP76" s="126"/>
      <c r="FQ76" s="126"/>
      <c r="FR76" s="126"/>
      <c r="FS76" s="126"/>
      <c r="FT76" s="126"/>
      <c r="FU76" s="126"/>
      <c r="FV76" s="126"/>
      <c r="FW76" s="126"/>
      <c r="FX76" s="126"/>
      <c r="FY76" s="126"/>
      <c r="FZ76" s="126"/>
      <c r="GA76" s="126"/>
      <c r="GB76" s="126"/>
      <c r="GC76" s="126"/>
      <c r="GD76" s="126"/>
      <c r="GE76" s="126"/>
      <c r="GF76" s="126"/>
      <c r="GG76" s="126"/>
      <c r="GH76" s="126"/>
      <c r="GI76" s="126"/>
      <c r="GJ76" s="126"/>
      <c r="GK76" s="126"/>
      <c r="GL76" s="126"/>
      <c r="GM76" s="126"/>
      <c r="GN76" s="126"/>
      <c r="GO76" s="126"/>
      <c r="GP76" s="126"/>
      <c r="GQ76" s="126"/>
      <c r="GR76" s="126"/>
      <c r="GS76" s="126"/>
      <c r="GT76" s="126"/>
      <c r="GU76" s="126"/>
      <c r="GV76" s="126"/>
      <c r="GW76" s="126"/>
      <c r="GX76" s="126"/>
      <c r="GY76" s="126"/>
      <c r="GZ76" s="126"/>
      <c r="HA76" s="126"/>
      <c r="HB76" s="126"/>
      <c r="HC76" s="126"/>
      <c r="HD76" s="126"/>
      <c r="HE76" s="126"/>
      <c r="HF76" s="126"/>
      <c r="HG76" s="126"/>
      <c r="HH76" s="126"/>
      <c r="HI76" s="126"/>
      <c r="HJ76" s="126"/>
      <c r="HK76" s="126"/>
      <c r="HL76" s="126"/>
      <c r="HM76" s="126"/>
      <c r="HN76" s="126"/>
      <c r="HO76" s="126"/>
      <c r="HP76" s="126"/>
      <c r="HQ76" s="126"/>
      <c r="HR76" s="126"/>
      <c r="HS76" s="126"/>
      <c r="HT76" s="126"/>
      <c r="HU76" s="126"/>
      <c r="HV76" s="126"/>
      <c r="HW76" s="126"/>
      <c r="HX76" s="126"/>
      <c r="HY76" s="126"/>
      <c r="HZ76" s="126"/>
      <c r="IA76" s="126"/>
      <c r="IB76" s="126"/>
      <c r="IC76" s="126"/>
      <c r="ID76" s="126"/>
      <c r="IE76" s="126"/>
      <c r="IF76" s="126"/>
      <c r="IG76" s="126"/>
      <c r="IH76" s="126"/>
      <c r="II76" s="126"/>
      <c r="IJ76" s="126"/>
      <c r="IK76" s="126"/>
      <c r="IL76" s="126"/>
      <c r="IM76" s="126"/>
      <c r="IN76" s="126"/>
      <c r="IO76" s="126"/>
      <c r="IP76" s="126"/>
      <c r="IQ76" s="126"/>
      <c r="IR76" s="126"/>
      <c r="IS76" s="126"/>
      <c r="IT76" s="126"/>
      <c r="IU76" s="126"/>
      <c r="IV76" s="126"/>
      <c r="IW76" s="126"/>
      <c r="IX76" s="126"/>
      <c r="IY76" s="126"/>
      <c r="IZ76" s="126"/>
      <c r="JA76" s="126"/>
      <c r="JB76" s="126"/>
      <c r="JC76" s="126"/>
      <c r="JD76" s="126"/>
      <c r="JE76" s="126"/>
      <c r="JF76" s="126"/>
      <c r="JG76" s="126"/>
      <c r="JH76" s="126"/>
      <c r="JI76" s="126"/>
      <c r="JJ76" s="126"/>
      <c r="JK76" s="126"/>
      <c r="JL76" s="126"/>
      <c r="JM76" s="126"/>
      <c r="JN76" s="126"/>
      <c r="JO76" s="126"/>
      <c r="JP76" s="126"/>
      <c r="JQ76" s="126"/>
      <c r="JR76" s="126"/>
      <c r="JS76" s="126"/>
      <c r="JT76" s="126"/>
      <c r="JU76" s="126"/>
      <c r="JV76" s="126"/>
      <c r="JW76" s="126"/>
      <c r="JX76" s="126"/>
      <c r="JY76" s="126"/>
      <c r="JZ76" s="126"/>
      <c r="KA76" s="126"/>
      <c r="KB76" s="126"/>
      <c r="KC76" s="126"/>
      <c r="KD76" s="126"/>
      <c r="KE76" s="126"/>
      <c r="KF76" s="126"/>
      <c r="KG76" s="126"/>
      <c r="KH76" s="126"/>
      <c r="KI76" s="126"/>
      <c r="KJ76" s="126"/>
      <c r="KK76" s="126"/>
      <c r="KL76" s="126"/>
      <c r="KM76" s="126"/>
      <c r="KN76" s="126"/>
      <c r="KO76" s="126"/>
      <c r="KP76" s="126"/>
      <c r="KQ76" s="126"/>
      <c r="KR76" s="126"/>
      <c r="KS76" s="126"/>
      <c r="KT76" s="126"/>
      <c r="KU76" s="126"/>
      <c r="KV76" s="126"/>
      <c r="KW76" s="126"/>
      <c r="KX76" s="126"/>
      <c r="KY76" s="126"/>
      <c r="KZ76" s="126"/>
      <c r="LA76" s="126"/>
      <c r="LB76" s="126"/>
      <c r="LC76" s="126"/>
      <c r="LD76" s="126"/>
      <c r="LE76" s="126"/>
      <c r="LF76" s="126"/>
      <c r="LG76" s="126"/>
      <c r="LH76" s="126"/>
      <c r="LI76" s="126"/>
      <c r="LJ76" s="126"/>
      <c r="LK76" s="126"/>
      <c r="LL76" s="126"/>
      <c r="LM76" s="126"/>
      <c r="LN76" s="126"/>
      <c r="LO76" s="126"/>
      <c r="LP76" s="126"/>
      <c r="LQ76" s="126"/>
      <c r="LR76" s="126"/>
      <c r="LS76" s="126"/>
      <c r="LT76" s="126"/>
      <c r="LU76" s="126"/>
      <c r="LV76" s="126"/>
      <c r="LW76" s="126"/>
      <c r="LX76" s="126"/>
      <c r="LY76" s="126"/>
      <c r="LZ76" s="126"/>
      <c r="MA76" s="126"/>
      <c r="MB76" s="126"/>
      <c r="MC76" s="126"/>
      <c r="MD76" s="126"/>
      <c r="ME76" s="126"/>
      <c r="MF76" s="126"/>
      <c r="MG76" s="126"/>
      <c r="MH76" s="126"/>
      <c r="MI76" s="126"/>
      <c r="MJ76" s="126"/>
      <c r="MK76" s="126"/>
      <c r="ML76" s="126"/>
      <c r="MM76" s="126"/>
      <c r="MN76" s="126"/>
      <c r="MO76" s="126"/>
      <c r="MP76" s="126"/>
      <c r="MQ76" s="126"/>
      <c r="MR76" s="126"/>
      <c r="MS76" s="126"/>
      <c r="MT76" s="126"/>
      <c r="MU76" s="126"/>
      <c r="MV76" s="126"/>
      <c r="MW76" s="126"/>
      <c r="MX76" s="126"/>
      <c r="MY76" s="126"/>
      <c r="MZ76" s="126"/>
      <c r="NA76" s="126"/>
      <c r="NB76" s="126"/>
      <c r="NC76" s="126"/>
      <c r="ND76" s="126"/>
      <c r="NE76" s="126"/>
      <c r="NF76" s="126"/>
      <c r="NG76" s="126"/>
      <c r="NH76" s="126"/>
      <c r="NI76" s="126"/>
      <c r="NJ76" s="126"/>
      <c r="NK76" s="126"/>
      <c r="NL76" s="126"/>
      <c r="NM76" s="126"/>
      <c r="NN76" s="126"/>
      <c r="NO76" s="126"/>
      <c r="NP76" s="126"/>
      <c r="NQ76" s="126"/>
      <c r="NR76" s="126"/>
      <c r="NS76" s="126"/>
      <c r="NT76" s="126"/>
      <c r="NU76" s="126"/>
      <c r="NV76" s="126"/>
      <c r="NW76" s="126"/>
      <c r="NX76" s="126"/>
      <c r="NY76" s="126"/>
      <c r="NZ76" s="126"/>
      <c r="OA76" s="126"/>
      <c r="OB76" s="126"/>
      <c r="OC76" s="126"/>
      <c r="OD76" s="126"/>
      <c r="OE76" s="126"/>
      <c r="OF76" s="126"/>
      <c r="OG76" s="126"/>
      <c r="OH76" s="126"/>
      <c r="OI76" s="126"/>
      <c r="OJ76" s="126"/>
      <c r="OK76" s="126"/>
      <c r="OL76" s="126"/>
      <c r="OM76" s="126"/>
      <c r="ON76" s="126"/>
      <c r="OO76" s="126"/>
      <c r="OP76" s="126"/>
      <c r="OQ76" s="126"/>
      <c r="OR76" s="126"/>
      <c r="OS76" s="126"/>
      <c r="OT76" s="126"/>
      <c r="OU76" s="126"/>
      <c r="OV76" s="126"/>
      <c r="OW76" s="126"/>
      <c r="OX76" s="126"/>
      <c r="OY76" s="126"/>
      <c r="OZ76" s="126"/>
      <c r="PA76" s="126"/>
      <c r="PB76" s="126"/>
      <c r="PC76" s="126"/>
      <c r="PD76" s="126"/>
      <c r="PE76" s="126"/>
      <c r="PF76" s="126"/>
      <c r="PG76" s="126"/>
      <c r="PH76" s="126"/>
      <c r="PI76" s="126"/>
      <c r="PJ76" s="126"/>
      <c r="PK76" s="126"/>
      <c r="PL76" s="126"/>
      <c r="PM76" s="126"/>
      <c r="PN76" s="126"/>
      <c r="PO76" s="126"/>
      <c r="PP76" s="126"/>
      <c r="PQ76" s="126"/>
      <c r="PR76" s="126"/>
      <c r="PS76" s="126"/>
      <c r="PT76" s="126"/>
      <c r="PU76" s="126"/>
      <c r="PV76" s="126"/>
      <c r="PW76" s="126"/>
      <c r="PX76" s="126"/>
      <c r="PY76" s="126"/>
      <c r="PZ76" s="126"/>
      <c r="QA76" s="126"/>
      <c r="QB76" s="126"/>
      <c r="QC76" s="126"/>
      <c r="QD76" s="126"/>
      <c r="QE76" s="126"/>
      <c r="QF76" s="126"/>
      <c r="QG76" s="126"/>
      <c r="QH76" s="126"/>
      <c r="QI76" s="126"/>
      <c r="QJ76" s="126"/>
      <c r="QK76" s="126"/>
      <c r="QL76" s="126"/>
      <c r="QM76" s="126"/>
      <c r="QN76" s="126"/>
      <c r="QO76" s="126"/>
      <c r="QP76" s="126"/>
      <c r="QQ76" s="126"/>
      <c r="QR76" s="126"/>
      <c r="QS76" s="126"/>
      <c r="QT76" s="126"/>
      <c r="QU76" s="126"/>
      <c r="QV76" s="126"/>
      <c r="QW76" s="126"/>
      <c r="QX76" s="126"/>
      <c r="QY76" s="126"/>
      <c r="QZ76" s="126"/>
      <c r="RA76" s="126"/>
      <c r="RB76" s="126"/>
      <c r="RC76" s="126"/>
      <c r="RD76" s="126"/>
      <c r="RE76" s="126"/>
      <c r="RF76" s="126"/>
      <c r="RG76" s="126"/>
      <c r="RH76" s="126"/>
      <c r="RI76" s="126"/>
      <c r="RJ76" s="126"/>
      <c r="RK76" s="126"/>
      <c r="RL76" s="126"/>
      <c r="RM76" s="126"/>
      <c r="RN76" s="126"/>
      <c r="RO76" s="126"/>
      <c r="RP76" s="126"/>
      <c r="RQ76" s="126"/>
      <c r="RR76" s="126"/>
      <c r="RS76" s="126"/>
      <c r="RT76" s="126"/>
      <c r="RU76" s="126"/>
      <c r="RV76" s="126"/>
      <c r="RW76" s="126"/>
      <c r="RX76" s="126"/>
      <c r="RY76" s="126"/>
      <c r="RZ76" s="126"/>
      <c r="SA76" s="126"/>
      <c r="SB76" s="126"/>
      <c r="SC76" s="126"/>
      <c r="SD76" s="126"/>
      <c r="SE76" s="126"/>
      <c r="SF76" s="126"/>
      <c r="SG76" s="126"/>
      <c r="SH76" s="126"/>
      <c r="SI76" s="126"/>
      <c r="SJ76" s="126"/>
      <c r="SK76" s="126"/>
      <c r="SL76" s="126"/>
      <c r="SM76" s="126"/>
      <c r="SN76" s="126"/>
      <c r="SO76" s="126"/>
      <c r="SP76" s="126"/>
      <c r="SQ76" s="126"/>
      <c r="SR76" s="126"/>
      <c r="SS76" s="126"/>
      <c r="ST76" s="126"/>
      <c r="SU76" s="126"/>
      <c r="SV76" s="126"/>
      <c r="SW76" s="126"/>
      <c r="SX76" s="126"/>
      <c r="SY76" s="126"/>
      <c r="SZ76" s="126"/>
      <c r="TA76" s="126"/>
      <c r="TB76" s="126"/>
      <c r="TC76" s="126"/>
      <c r="TD76" s="126"/>
      <c r="TE76" s="126"/>
      <c r="TF76" s="126"/>
      <c r="TG76" s="126"/>
      <c r="TH76" s="126"/>
      <c r="TI76" s="126"/>
      <c r="TJ76" s="126"/>
      <c r="TK76" s="126"/>
      <c r="TL76" s="126"/>
      <c r="TM76" s="126"/>
      <c r="TN76" s="126"/>
      <c r="TO76" s="126"/>
      <c r="TP76" s="126"/>
      <c r="TQ76" s="126"/>
      <c r="TR76" s="126"/>
      <c r="TS76" s="126"/>
      <c r="TT76" s="126"/>
      <c r="TU76" s="126"/>
      <c r="TV76" s="126"/>
      <c r="TW76" s="126"/>
      <c r="TX76" s="126"/>
      <c r="TY76" s="126"/>
      <c r="TZ76" s="126"/>
      <c r="UA76" s="126"/>
      <c r="UB76" s="126"/>
      <c r="UC76" s="126"/>
      <c r="UD76" s="126"/>
      <c r="UE76" s="126"/>
      <c r="UF76" s="126"/>
      <c r="UG76" s="126"/>
      <c r="UH76" s="126"/>
      <c r="UI76" s="126"/>
      <c r="UJ76" s="126"/>
      <c r="UK76" s="126"/>
      <c r="UL76" s="126"/>
      <c r="UM76" s="126"/>
      <c r="UN76" s="126"/>
      <c r="UO76" s="126"/>
      <c r="UP76" s="126"/>
      <c r="UQ76" s="126"/>
      <c r="UR76" s="126"/>
      <c r="US76" s="126"/>
      <c r="UT76" s="126"/>
      <c r="UU76" s="126"/>
      <c r="UV76" s="126"/>
      <c r="UW76" s="126"/>
      <c r="UX76" s="126"/>
      <c r="UY76" s="126"/>
      <c r="UZ76" s="126"/>
      <c r="VA76" s="126"/>
      <c r="VB76" s="126"/>
      <c r="VC76" s="126"/>
      <c r="VD76" s="126"/>
      <c r="VE76" s="126"/>
      <c r="VF76" s="126"/>
      <c r="VG76" s="126"/>
      <c r="VH76" s="126"/>
      <c r="VI76" s="126"/>
      <c r="VJ76" s="126"/>
      <c r="VK76" s="126"/>
      <c r="VL76" s="126"/>
      <c r="VM76" s="126"/>
      <c r="VN76" s="126"/>
      <c r="VO76" s="126"/>
      <c r="VP76" s="126"/>
      <c r="VQ76" s="126"/>
      <c r="VR76" s="126"/>
      <c r="VS76" s="126"/>
      <c r="VT76" s="126"/>
      <c r="VU76" s="126"/>
      <c r="VV76" s="126"/>
      <c r="VW76" s="126"/>
      <c r="VX76" s="126"/>
      <c r="VY76" s="126"/>
      <c r="VZ76" s="126"/>
      <c r="WA76" s="126"/>
      <c r="WB76" s="126"/>
      <c r="WC76" s="126"/>
      <c r="WD76" s="126"/>
      <c r="WE76" s="126"/>
      <c r="WF76" s="126"/>
      <c r="WG76" s="126"/>
      <c r="WH76" s="126"/>
      <c r="WI76" s="126"/>
      <c r="WJ76" s="126"/>
      <c r="WK76" s="126"/>
      <c r="WL76" s="126"/>
      <c r="WM76" s="126"/>
      <c r="WN76" s="126"/>
      <c r="WO76" s="126"/>
      <c r="WP76" s="126"/>
      <c r="WQ76" s="126"/>
      <c r="WR76" s="126"/>
      <c r="WS76" s="126"/>
      <c r="WT76" s="126"/>
      <c r="WU76" s="126"/>
      <c r="WV76" s="126"/>
      <c r="WW76" s="126"/>
      <c r="WX76" s="126"/>
      <c r="WY76" s="126"/>
      <c r="WZ76" s="126"/>
      <c r="XA76" s="126"/>
      <c r="XB76" s="126"/>
      <c r="XC76" s="126"/>
      <c r="XD76" s="126"/>
      <c r="XE76" s="126"/>
      <c r="XF76" s="126"/>
      <c r="XG76" s="126"/>
      <c r="XH76" s="126"/>
      <c r="XI76" s="126"/>
      <c r="XJ76" s="126"/>
      <c r="XK76" s="126"/>
      <c r="XL76" s="126"/>
      <c r="XM76" s="126"/>
      <c r="XN76" s="126"/>
      <c r="XO76" s="126"/>
      <c r="XP76" s="126"/>
      <c r="XQ76" s="126"/>
      <c r="XR76" s="126"/>
      <c r="XS76" s="126"/>
      <c r="XT76" s="126"/>
      <c r="XU76" s="126"/>
      <c r="XV76" s="126"/>
      <c r="XW76" s="126"/>
      <c r="XX76" s="126"/>
      <c r="XY76" s="126"/>
      <c r="XZ76" s="126"/>
      <c r="YA76" s="126"/>
      <c r="YB76" s="126"/>
      <c r="YC76" s="126"/>
      <c r="YD76" s="126"/>
      <c r="YE76" s="126"/>
      <c r="YF76" s="126"/>
      <c r="YG76" s="126"/>
      <c r="YH76" s="126"/>
      <c r="YI76" s="126"/>
      <c r="YJ76" s="126"/>
      <c r="YK76" s="126"/>
      <c r="YL76" s="126"/>
      <c r="YM76" s="126"/>
      <c r="YN76" s="126"/>
      <c r="YO76" s="126"/>
      <c r="YP76" s="126"/>
      <c r="YQ76" s="126"/>
      <c r="YR76" s="126"/>
      <c r="YS76" s="126"/>
      <c r="YT76" s="126"/>
      <c r="YU76" s="126"/>
      <c r="YV76" s="126"/>
      <c r="YW76" s="126"/>
      <c r="YX76" s="126"/>
      <c r="YY76" s="126"/>
      <c r="YZ76" s="126"/>
      <c r="ZA76" s="126"/>
      <c r="ZB76" s="126"/>
      <c r="ZC76" s="126"/>
      <c r="ZD76" s="126"/>
      <c r="ZE76" s="126"/>
      <c r="ZF76" s="126"/>
      <c r="ZG76" s="126"/>
      <c r="ZH76" s="126"/>
      <c r="ZI76" s="126"/>
      <c r="ZJ76" s="126"/>
      <c r="ZK76" s="126"/>
      <c r="ZL76" s="126"/>
      <c r="ZM76" s="126"/>
      <c r="ZN76" s="126"/>
      <c r="ZO76" s="126"/>
      <c r="ZP76" s="126"/>
      <c r="ZQ76" s="126"/>
      <c r="ZR76" s="126"/>
      <c r="ZS76" s="126"/>
      <c r="ZT76" s="126"/>
      <c r="ZU76" s="126"/>
      <c r="ZV76" s="126"/>
      <c r="ZW76" s="126"/>
      <c r="ZX76" s="126"/>
      <c r="ZY76" s="126"/>
      <c r="ZZ76" s="126"/>
    </row>
    <row r="77" spans="1:702" hidden="1" outlineLevel="1">
      <c r="A77" s="8">
        <v>42552</v>
      </c>
      <c r="B77" s="126">
        <v>1842.28967543</v>
      </c>
      <c r="C77" s="126">
        <v>69.839209109999999</v>
      </c>
      <c r="D77" s="126">
        <v>6.440836</v>
      </c>
      <c r="E77" s="126">
        <v>178.14027977000001</v>
      </c>
      <c r="F77" s="126">
        <v>8.6986842499999995</v>
      </c>
      <c r="G77" s="126">
        <v>10.82420552</v>
      </c>
      <c r="H77" s="126">
        <v>15.79525827</v>
      </c>
      <c r="I77" s="126">
        <v>1447.8622057499999</v>
      </c>
      <c r="J77" s="126">
        <v>43.407412190000002</v>
      </c>
      <c r="K77" s="126">
        <v>0.94385470999999999</v>
      </c>
      <c r="L77" s="126">
        <v>3.2314617999999999</v>
      </c>
      <c r="M77" s="163" t="s">
        <v>188</v>
      </c>
      <c r="N77" s="126">
        <v>1.2886874500000001</v>
      </c>
      <c r="O77" s="126">
        <v>15.52170285</v>
      </c>
      <c r="P77" s="126">
        <v>31.547524249999999</v>
      </c>
      <c r="Q77" s="126">
        <v>1.4611299999999999E-3</v>
      </c>
      <c r="R77" s="126">
        <v>3.9452655499999998</v>
      </c>
      <c r="S77" s="126">
        <v>2.8245849999999999E-2</v>
      </c>
      <c r="T77" s="126">
        <v>4.7733809799999998</v>
      </c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6"/>
      <c r="FG77" s="126"/>
      <c r="FH77" s="126"/>
      <c r="FI77" s="126"/>
      <c r="FJ77" s="126"/>
      <c r="FK77" s="126"/>
      <c r="FL77" s="126"/>
      <c r="FM77" s="126"/>
      <c r="FN77" s="126"/>
      <c r="FO77" s="126"/>
      <c r="FP77" s="126"/>
      <c r="FQ77" s="126"/>
      <c r="FR77" s="126"/>
      <c r="FS77" s="126"/>
      <c r="FT77" s="126"/>
      <c r="FU77" s="126"/>
      <c r="FV77" s="126"/>
      <c r="FW77" s="126"/>
      <c r="FX77" s="126"/>
      <c r="FY77" s="126"/>
      <c r="FZ77" s="126"/>
      <c r="GA77" s="126"/>
      <c r="GB77" s="126"/>
      <c r="GC77" s="126"/>
      <c r="GD77" s="126"/>
      <c r="GE77" s="126"/>
      <c r="GF77" s="126"/>
      <c r="GG77" s="126"/>
      <c r="GH77" s="126"/>
      <c r="GI77" s="126"/>
      <c r="GJ77" s="126"/>
      <c r="GK77" s="126"/>
      <c r="GL77" s="126"/>
      <c r="GM77" s="126"/>
      <c r="GN77" s="126"/>
      <c r="GO77" s="126"/>
      <c r="GP77" s="126"/>
      <c r="GQ77" s="126"/>
      <c r="GR77" s="126"/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6"/>
      <c r="HV77" s="126"/>
      <c r="HW77" s="126"/>
      <c r="HX77" s="126"/>
      <c r="HY77" s="126"/>
      <c r="HZ77" s="126"/>
      <c r="IA77" s="126"/>
      <c r="IB77" s="126"/>
      <c r="IC77" s="126"/>
      <c r="ID77" s="126"/>
      <c r="IE77" s="126"/>
      <c r="IF77" s="126"/>
      <c r="IG77" s="126"/>
      <c r="IH77" s="126"/>
      <c r="II77" s="126"/>
      <c r="IJ77" s="126"/>
      <c r="IK77" s="126"/>
      <c r="IL77" s="126"/>
      <c r="IM77" s="126"/>
      <c r="IN77" s="126"/>
      <c r="IO77" s="126"/>
      <c r="IP77" s="126"/>
      <c r="IQ77" s="126"/>
      <c r="IR77" s="126"/>
      <c r="IS77" s="126"/>
      <c r="IT77" s="126"/>
      <c r="IU77" s="126"/>
      <c r="IV77" s="126"/>
      <c r="IW77" s="126"/>
      <c r="IX77" s="126"/>
      <c r="IY77" s="126"/>
      <c r="IZ77" s="126"/>
      <c r="JA77" s="126"/>
      <c r="JB77" s="126"/>
      <c r="JC77" s="126"/>
      <c r="JD77" s="126"/>
      <c r="JE77" s="126"/>
      <c r="JF77" s="126"/>
      <c r="JG77" s="126"/>
      <c r="JH77" s="126"/>
      <c r="JI77" s="126"/>
      <c r="JJ77" s="126"/>
      <c r="JK77" s="126"/>
      <c r="JL77" s="126"/>
      <c r="JM77" s="126"/>
      <c r="JN77" s="126"/>
      <c r="JO77" s="126"/>
      <c r="JP77" s="126"/>
      <c r="JQ77" s="126"/>
      <c r="JR77" s="126"/>
      <c r="JS77" s="126"/>
      <c r="JT77" s="126"/>
      <c r="JU77" s="126"/>
      <c r="JV77" s="126"/>
      <c r="JW77" s="126"/>
      <c r="JX77" s="126"/>
      <c r="JY77" s="126"/>
      <c r="JZ77" s="126"/>
      <c r="KA77" s="126"/>
      <c r="KB77" s="126"/>
      <c r="KC77" s="126"/>
      <c r="KD77" s="126"/>
      <c r="KE77" s="126"/>
      <c r="KF77" s="126"/>
      <c r="KG77" s="126"/>
      <c r="KH77" s="126"/>
      <c r="KI77" s="126"/>
      <c r="KJ77" s="126"/>
      <c r="KK77" s="126"/>
      <c r="KL77" s="126"/>
      <c r="KM77" s="126"/>
      <c r="KN77" s="126"/>
      <c r="KO77" s="126"/>
      <c r="KP77" s="126"/>
      <c r="KQ77" s="126"/>
      <c r="KR77" s="126"/>
      <c r="KS77" s="126"/>
      <c r="KT77" s="126"/>
      <c r="KU77" s="126"/>
      <c r="KV77" s="126"/>
      <c r="KW77" s="126"/>
      <c r="KX77" s="126"/>
      <c r="KY77" s="126"/>
      <c r="KZ77" s="126"/>
      <c r="LA77" s="126"/>
      <c r="LB77" s="126"/>
      <c r="LC77" s="126"/>
      <c r="LD77" s="126"/>
      <c r="LE77" s="126"/>
      <c r="LF77" s="126"/>
      <c r="LG77" s="126"/>
      <c r="LH77" s="126"/>
      <c r="LI77" s="126"/>
      <c r="LJ77" s="126"/>
      <c r="LK77" s="126"/>
      <c r="LL77" s="126"/>
      <c r="LM77" s="126"/>
      <c r="LN77" s="126"/>
      <c r="LO77" s="126"/>
      <c r="LP77" s="126"/>
      <c r="LQ77" s="126"/>
      <c r="LR77" s="126"/>
      <c r="LS77" s="126"/>
      <c r="LT77" s="126"/>
      <c r="LU77" s="126"/>
      <c r="LV77" s="126"/>
      <c r="LW77" s="126"/>
      <c r="LX77" s="126"/>
      <c r="LY77" s="126"/>
      <c r="LZ77" s="126"/>
      <c r="MA77" s="126"/>
      <c r="MB77" s="126"/>
      <c r="MC77" s="126"/>
      <c r="MD77" s="126"/>
      <c r="ME77" s="126"/>
      <c r="MF77" s="126"/>
      <c r="MG77" s="126"/>
      <c r="MH77" s="126"/>
      <c r="MI77" s="126"/>
      <c r="MJ77" s="126"/>
      <c r="MK77" s="126"/>
      <c r="ML77" s="126"/>
      <c r="MM77" s="126"/>
      <c r="MN77" s="126"/>
      <c r="MO77" s="126"/>
      <c r="MP77" s="126"/>
      <c r="MQ77" s="126"/>
      <c r="MR77" s="126"/>
      <c r="MS77" s="126"/>
      <c r="MT77" s="126"/>
      <c r="MU77" s="126"/>
      <c r="MV77" s="126"/>
      <c r="MW77" s="126"/>
      <c r="MX77" s="126"/>
      <c r="MY77" s="126"/>
      <c r="MZ77" s="126"/>
      <c r="NA77" s="126"/>
      <c r="NB77" s="126"/>
      <c r="NC77" s="126"/>
      <c r="ND77" s="126"/>
      <c r="NE77" s="126"/>
      <c r="NF77" s="126"/>
      <c r="NG77" s="126"/>
      <c r="NH77" s="126"/>
      <c r="NI77" s="126"/>
      <c r="NJ77" s="126"/>
      <c r="NK77" s="126"/>
      <c r="NL77" s="126"/>
      <c r="NM77" s="126"/>
      <c r="NN77" s="126"/>
      <c r="NO77" s="126"/>
      <c r="NP77" s="126"/>
      <c r="NQ77" s="126"/>
      <c r="NR77" s="126"/>
      <c r="NS77" s="126"/>
      <c r="NT77" s="126"/>
      <c r="NU77" s="126"/>
      <c r="NV77" s="126"/>
      <c r="NW77" s="126"/>
      <c r="NX77" s="126"/>
      <c r="NY77" s="126"/>
      <c r="NZ77" s="126"/>
      <c r="OA77" s="126"/>
      <c r="OB77" s="126"/>
      <c r="OC77" s="126"/>
      <c r="OD77" s="126"/>
      <c r="OE77" s="126"/>
      <c r="OF77" s="126"/>
      <c r="OG77" s="126"/>
      <c r="OH77" s="126"/>
      <c r="OI77" s="126"/>
      <c r="OJ77" s="126"/>
      <c r="OK77" s="126"/>
      <c r="OL77" s="126"/>
      <c r="OM77" s="126"/>
      <c r="ON77" s="126"/>
      <c r="OO77" s="126"/>
      <c r="OP77" s="126"/>
      <c r="OQ77" s="126"/>
      <c r="OR77" s="126"/>
      <c r="OS77" s="126"/>
      <c r="OT77" s="126"/>
      <c r="OU77" s="126"/>
      <c r="OV77" s="126"/>
      <c r="OW77" s="126"/>
      <c r="OX77" s="126"/>
      <c r="OY77" s="126"/>
      <c r="OZ77" s="126"/>
      <c r="PA77" s="126"/>
      <c r="PB77" s="126"/>
      <c r="PC77" s="126"/>
      <c r="PD77" s="126"/>
      <c r="PE77" s="126"/>
      <c r="PF77" s="126"/>
      <c r="PG77" s="126"/>
      <c r="PH77" s="126"/>
      <c r="PI77" s="126"/>
      <c r="PJ77" s="126"/>
      <c r="PK77" s="126"/>
      <c r="PL77" s="126"/>
      <c r="PM77" s="126"/>
      <c r="PN77" s="126"/>
      <c r="PO77" s="126"/>
      <c r="PP77" s="126"/>
      <c r="PQ77" s="126"/>
      <c r="PR77" s="126"/>
      <c r="PS77" s="126"/>
      <c r="PT77" s="126"/>
      <c r="PU77" s="126"/>
      <c r="PV77" s="126"/>
      <c r="PW77" s="126"/>
      <c r="PX77" s="126"/>
      <c r="PY77" s="126"/>
      <c r="PZ77" s="126"/>
      <c r="QA77" s="126"/>
      <c r="QB77" s="126"/>
      <c r="QC77" s="126"/>
      <c r="QD77" s="126"/>
      <c r="QE77" s="126"/>
      <c r="QF77" s="126"/>
      <c r="QG77" s="126"/>
      <c r="QH77" s="126"/>
      <c r="QI77" s="126"/>
      <c r="QJ77" s="126"/>
      <c r="QK77" s="126"/>
      <c r="QL77" s="126"/>
      <c r="QM77" s="126"/>
      <c r="QN77" s="126"/>
      <c r="QO77" s="126"/>
      <c r="QP77" s="126"/>
      <c r="QQ77" s="126"/>
      <c r="QR77" s="126"/>
      <c r="QS77" s="126"/>
      <c r="QT77" s="126"/>
      <c r="QU77" s="126"/>
      <c r="QV77" s="126"/>
      <c r="QW77" s="126"/>
      <c r="QX77" s="126"/>
      <c r="QY77" s="126"/>
      <c r="QZ77" s="126"/>
      <c r="RA77" s="126"/>
      <c r="RB77" s="126"/>
      <c r="RC77" s="126"/>
      <c r="RD77" s="126"/>
      <c r="RE77" s="126"/>
      <c r="RF77" s="126"/>
      <c r="RG77" s="126"/>
      <c r="RH77" s="126"/>
      <c r="RI77" s="126"/>
      <c r="RJ77" s="126"/>
      <c r="RK77" s="126"/>
      <c r="RL77" s="126"/>
      <c r="RM77" s="126"/>
      <c r="RN77" s="126"/>
      <c r="RO77" s="126"/>
      <c r="RP77" s="126"/>
      <c r="RQ77" s="126"/>
      <c r="RR77" s="126"/>
      <c r="RS77" s="126"/>
      <c r="RT77" s="126"/>
      <c r="RU77" s="126"/>
      <c r="RV77" s="126"/>
      <c r="RW77" s="126"/>
      <c r="RX77" s="126"/>
      <c r="RY77" s="126"/>
      <c r="RZ77" s="126"/>
      <c r="SA77" s="126"/>
      <c r="SB77" s="126"/>
      <c r="SC77" s="126"/>
      <c r="SD77" s="126"/>
      <c r="SE77" s="126"/>
      <c r="SF77" s="126"/>
      <c r="SG77" s="126"/>
      <c r="SH77" s="126"/>
      <c r="SI77" s="126"/>
      <c r="SJ77" s="126"/>
      <c r="SK77" s="126"/>
      <c r="SL77" s="126"/>
      <c r="SM77" s="126"/>
      <c r="SN77" s="126"/>
      <c r="SO77" s="126"/>
      <c r="SP77" s="126"/>
      <c r="SQ77" s="126"/>
      <c r="SR77" s="126"/>
      <c r="SS77" s="126"/>
      <c r="ST77" s="126"/>
      <c r="SU77" s="126"/>
      <c r="SV77" s="126"/>
      <c r="SW77" s="126"/>
      <c r="SX77" s="126"/>
      <c r="SY77" s="126"/>
      <c r="SZ77" s="126"/>
      <c r="TA77" s="126"/>
      <c r="TB77" s="126"/>
      <c r="TC77" s="126"/>
      <c r="TD77" s="126"/>
      <c r="TE77" s="126"/>
      <c r="TF77" s="126"/>
      <c r="TG77" s="126"/>
      <c r="TH77" s="126"/>
      <c r="TI77" s="126"/>
      <c r="TJ77" s="126"/>
      <c r="TK77" s="126"/>
      <c r="TL77" s="126"/>
      <c r="TM77" s="126"/>
      <c r="TN77" s="126"/>
      <c r="TO77" s="126"/>
      <c r="TP77" s="126"/>
      <c r="TQ77" s="126"/>
      <c r="TR77" s="126"/>
      <c r="TS77" s="126"/>
      <c r="TT77" s="126"/>
      <c r="TU77" s="126"/>
      <c r="TV77" s="126"/>
      <c r="TW77" s="126"/>
      <c r="TX77" s="126"/>
      <c r="TY77" s="126"/>
      <c r="TZ77" s="126"/>
      <c r="UA77" s="126"/>
      <c r="UB77" s="126"/>
      <c r="UC77" s="126"/>
      <c r="UD77" s="126"/>
      <c r="UE77" s="126"/>
      <c r="UF77" s="126"/>
      <c r="UG77" s="126"/>
      <c r="UH77" s="126"/>
      <c r="UI77" s="126"/>
      <c r="UJ77" s="126"/>
      <c r="UK77" s="126"/>
      <c r="UL77" s="126"/>
      <c r="UM77" s="126"/>
      <c r="UN77" s="126"/>
      <c r="UO77" s="126"/>
      <c r="UP77" s="126"/>
      <c r="UQ77" s="126"/>
      <c r="UR77" s="126"/>
      <c r="US77" s="126"/>
      <c r="UT77" s="126"/>
      <c r="UU77" s="126"/>
      <c r="UV77" s="126"/>
      <c r="UW77" s="126"/>
      <c r="UX77" s="126"/>
      <c r="UY77" s="126"/>
      <c r="UZ77" s="126"/>
      <c r="VA77" s="126"/>
      <c r="VB77" s="126"/>
      <c r="VC77" s="126"/>
      <c r="VD77" s="126"/>
      <c r="VE77" s="126"/>
      <c r="VF77" s="126"/>
      <c r="VG77" s="126"/>
      <c r="VH77" s="126"/>
      <c r="VI77" s="126"/>
      <c r="VJ77" s="126"/>
      <c r="VK77" s="126"/>
      <c r="VL77" s="126"/>
      <c r="VM77" s="126"/>
      <c r="VN77" s="126"/>
      <c r="VO77" s="126"/>
      <c r="VP77" s="126"/>
      <c r="VQ77" s="126"/>
      <c r="VR77" s="126"/>
      <c r="VS77" s="126"/>
      <c r="VT77" s="126"/>
      <c r="VU77" s="126"/>
      <c r="VV77" s="126"/>
      <c r="VW77" s="126"/>
      <c r="VX77" s="126"/>
      <c r="VY77" s="126"/>
      <c r="VZ77" s="126"/>
      <c r="WA77" s="126"/>
      <c r="WB77" s="126"/>
      <c r="WC77" s="126"/>
      <c r="WD77" s="126"/>
      <c r="WE77" s="126"/>
      <c r="WF77" s="126"/>
      <c r="WG77" s="126"/>
      <c r="WH77" s="126"/>
      <c r="WI77" s="126"/>
      <c r="WJ77" s="126"/>
      <c r="WK77" s="126"/>
      <c r="WL77" s="126"/>
      <c r="WM77" s="126"/>
      <c r="WN77" s="126"/>
      <c r="WO77" s="126"/>
      <c r="WP77" s="126"/>
      <c r="WQ77" s="126"/>
      <c r="WR77" s="126"/>
      <c r="WS77" s="126"/>
      <c r="WT77" s="126"/>
      <c r="WU77" s="126"/>
      <c r="WV77" s="126"/>
      <c r="WW77" s="126"/>
      <c r="WX77" s="126"/>
      <c r="WY77" s="126"/>
      <c r="WZ77" s="126"/>
      <c r="XA77" s="126"/>
      <c r="XB77" s="126"/>
      <c r="XC77" s="126"/>
      <c r="XD77" s="126"/>
      <c r="XE77" s="126"/>
      <c r="XF77" s="126"/>
      <c r="XG77" s="126"/>
      <c r="XH77" s="126"/>
      <c r="XI77" s="126"/>
      <c r="XJ77" s="126"/>
      <c r="XK77" s="126"/>
      <c r="XL77" s="126"/>
      <c r="XM77" s="126"/>
      <c r="XN77" s="126"/>
      <c r="XO77" s="126"/>
      <c r="XP77" s="126"/>
      <c r="XQ77" s="126"/>
      <c r="XR77" s="126"/>
      <c r="XS77" s="126"/>
      <c r="XT77" s="126"/>
      <c r="XU77" s="126"/>
      <c r="XV77" s="126"/>
      <c r="XW77" s="126"/>
      <c r="XX77" s="126"/>
      <c r="XY77" s="126"/>
      <c r="XZ77" s="126"/>
      <c r="YA77" s="126"/>
      <c r="YB77" s="126"/>
      <c r="YC77" s="126"/>
      <c r="YD77" s="126"/>
      <c r="YE77" s="126"/>
      <c r="YF77" s="126"/>
      <c r="YG77" s="126"/>
      <c r="YH77" s="126"/>
      <c r="YI77" s="126"/>
      <c r="YJ77" s="126"/>
      <c r="YK77" s="126"/>
      <c r="YL77" s="126"/>
      <c r="YM77" s="126"/>
      <c r="YN77" s="126"/>
      <c r="YO77" s="126"/>
      <c r="YP77" s="126"/>
      <c r="YQ77" s="126"/>
      <c r="YR77" s="126"/>
      <c r="YS77" s="126"/>
      <c r="YT77" s="126"/>
      <c r="YU77" s="126"/>
      <c r="YV77" s="126"/>
      <c r="YW77" s="126"/>
      <c r="YX77" s="126"/>
      <c r="YY77" s="126"/>
      <c r="YZ77" s="126"/>
      <c r="ZA77" s="126"/>
      <c r="ZB77" s="126"/>
      <c r="ZC77" s="126"/>
      <c r="ZD77" s="126"/>
      <c r="ZE77" s="126"/>
      <c r="ZF77" s="126"/>
      <c r="ZG77" s="126"/>
      <c r="ZH77" s="126"/>
      <c r="ZI77" s="126"/>
      <c r="ZJ77" s="126"/>
      <c r="ZK77" s="126"/>
      <c r="ZL77" s="126"/>
      <c r="ZM77" s="126"/>
      <c r="ZN77" s="126"/>
      <c r="ZO77" s="126"/>
      <c r="ZP77" s="126"/>
      <c r="ZQ77" s="126"/>
      <c r="ZR77" s="126"/>
      <c r="ZS77" s="126"/>
      <c r="ZT77" s="126"/>
      <c r="ZU77" s="126"/>
      <c r="ZV77" s="126"/>
      <c r="ZW77" s="126"/>
      <c r="ZX77" s="126"/>
      <c r="ZY77" s="126"/>
      <c r="ZZ77" s="126"/>
    </row>
    <row r="78" spans="1:702" hidden="1" outlineLevel="1">
      <c r="A78" s="8">
        <v>42583</v>
      </c>
      <c r="B78" s="126">
        <v>1780.4188271</v>
      </c>
      <c r="C78" s="126">
        <v>83.621283950000006</v>
      </c>
      <c r="D78" s="126">
        <v>6.4453810100000002</v>
      </c>
      <c r="E78" s="126">
        <v>184.33058306999999</v>
      </c>
      <c r="F78" s="126">
        <v>8.3344679100000008</v>
      </c>
      <c r="G78" s="126">
        <v>10.81905916</v>
      </c>
      <c r="H78" s="126">
        <v>13.687963140000001</v>
      </c>
      <c r="I78" s="126">
        <v>1367.39711766</v>
      </c>
      <c r="J78" s="126">
        <v>44.046189040000002</v>
      </c>
      <c r="K78" s="126">
        <v>0.91460264999999996</v>
      </c>
      <c r="L78" s="126">
        <v>3.2302077699999998</v>
      </c>
      <c r="M78" s="163" t="s">
        <v>188</v>
      </c>
      <c r="N78" s="126">
        <v>1.3189520800000001</v>
      </c>
      <c r="O78" s="126">
        <v>15.441196939999999</v>
      </c>
      <c r="P78" s="126">
        <v>31.9073618</v>
      </c>
      <c r="Q78" s="126">
        <v>1.70863E-3</v>
      </c>
      <c r="R78" s="126">
        <v>3.9575643899999999</v>
      </c>
      <c r="S78" s="126">
        <v>2.9924550000000001E-2</v>
      </c>
      <c r="T78" s="126">
        <v>4.9352633499999996</v>
      </c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6"/>
      <c r="FG78" s="126"/>
      <c r="FH78" s="126"/>
      <c r="FI78" s="126"/>
      <c r="FJ78" s="126"/>
      <c r="FK78" s="126"/>
      <c r="FL78" s="126"/>
      <c r="FM78" s="126"/>
      <c r="FN78" s="126"/>
      <c r="FO78" s="126"/>
      <c r="FP78" s="126"/>
      <c r="FQ78" s="126"/>
      <c r="FR78" s="126"/>
      <c r="FS78" s="126"/>
      <c r="FT78" s="126"/>
      <c r="FU78" s="126"/>
      <c r="FV78" s="126"/>
      <c r="FW78" s="126"/>
      <c r="FX78" s="126"/>
      <c r="FY78" s="126"/>
      <c r="FZ78" s="126"/>
      <c r="GA78" s="126"/>
      <c r="GB78" s="126"/>
      <c r="GC78" s="126"/>
      <c r="GD78" s="126"/>
      <c r="GE78" s="126"/>
      <c r="GF78" s="126"/>
      <c r="GG78" s="126"/>
      <c r="GH78" s="126"/>
      <c r="GI78" s="126"/>
      <c r="GJ78" s="126"/>
      <c r="GK78" s="126"/>
      <c r="GL78" s="126"/>
      <c r="GM78" s="126"/>
      <c r="GN78" s="126"/>
      <c r="GO78" s="126"/>
      <c r="GP78" s="126"/>
      <c r="GQ78" s="126"/>
      <c r="GR78" s="126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6"/>
      <c r="HV78" s="126"/>
      <c r="HW78" s="126"/>
      <c r="HX78" s="126"/>
      <c r="HY78" s="126"/>
      <c r="HZ78" s="126"/>
      <c r="IA78" s="126"/>
      <c r="IB78" s="126"/>
      <c r="IC78" s="126"/>
      <c r="ID78" s="126"/>
      <c r="IE78" s="126"/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  <c r="IP78" s="126"/>
      <c r="IQ78" s="126"/>
      <c r="IR78" s="126"/>
      <c r="IS78" s="126"/>
      <c r="IT78" s="126"/>
      <c r="IU78" s="126"/>
      <c r="IV78" s="126"/>
      <c r="IW78" s="126"/>
      <c r="IX78" s="126"/>
      <c r="IY78" s="126"/>
      <c r="IZ78" s="12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126"/>
      <c r="JL78" s="126"/>
      <c r="JM78" s="126"/>
      <c r="JN78" s="126"/>
      <c r="JO78" s="126"/>
      <c r="JP78" s="126"/>
      <c r="JQ78" s="126"/>
      <c r="JR78" s="126"/>
      <c r="JS78" s="126"/>
      <c r="JT78" s="126"/>
      <c r="JU78" s="126"/>
      <c r="JV78" s="126"/>
      <c r="JW78" s="126"/>
      <c r="JX78" s="126"/>
      <c r="JY78" s="126"/>
      <c r="JZ78" s="126"/>
      <c r="KA78" s="126"/>
      <c r="KB78" s="126"/>
      <c r="KC78" s="126"/>
      <c r="KD78" s="126"/>
      <c r="KE78" s="126"/>
      <c r="KF78" s="126"/>
      <c r="KG78" s="126"/>
      <c r="KH78" s="126"/>
      <c r="KI78" s="126"/>
      <c r="KJ78" s="126"/>
      <c r="KK78" s="126"/>
      <c r="KL78" s="126"/>
      <c r="KM78" s="126"/>
      <c r="KN78" s="126"/>
      <c r="KO78" s="126"/>
      <c r="KP78" s="126"/>
      <c r="KQ78" s="126"/>
      <c r="KR78" s="126"/>
      <c r="KS78" s="126"/>
      <c r="KT78" s="126"/>
      <c r="KU78" s="126"/>
      <c r="KV78" s="126"/>
      <c r="KW78" s="126"/>
      <c r="KX78" s="126"/>
      <c r="KY78" s="126"/>
      <c r="KZ78" s="126"/>
      <c r="LA78" s="126"/>
      <c r="LB78" s="126"/>
      <c r="LC78" s="126"/>
      <c r="LD78" s="126"/>
      <c r="LE78" s="126"/>
      <c r="LF78" s="126"/>
      <c r="LG78" s="126"/>
      <c r="LH78" s="126"/>
      <c r="LI78" s="126"/>
      <c r="LJ78" s="126"/>
      <c r="LK78" s="126"/>
      <c r="LL78" s="126"/>
      <c r="LM78" s="126"/>
      <c r="LN78" s="126"/>
      <c r="LO78" s="126"/>
      <c r="LP78" s="126"/>
      <c r="LQ78" s="126"/>
      <c r="LR78" s="126"/>
      <c r="LS78" s="126"/>
      <c r="LT78" s="126"/>
      <c r="LU78" s="126"/>
      <c r="LV78" s="126"/>
      <c r="LW78" s="126"/>
      <c r="LX78" s="126"/>
      <c r="LY78" s="126"/>
      <c r="LZ78" s="126"/>
      <c r="MA78" s="126"/>
      <c r="MB78" s="126"/>
      <c r="MC78" s="126"/>
      <c r="MD78" s="126"/>
      <c r="ME78" s="126"/>
      <c r="MF78" s="126"/>
      <c r="MG78" s="126"/>
      <c r="MH78" s="126"/>
      <c r="MI78" s="126"/>
      <c r="MJ78" s="126"/>
      <c r="MK78" s="126"/>
      <c r="ML78" s="126"/>
      <c r="MM78" s="126"/>
      <c r="MN78" s="126"/>
      <c r="MO78" s="126"/>
      <c r="MP78" s="126"/>
      <c r="MQ78" s="126"/>
      <c r="MR78" s="126"/>
      <c r="MS78" s="126"/>
      <c r="MT78" s="126"/>
      <c r="MU78" s="126"/>
      <c r="MV78" s="126"/>
      <c r="MW78" s="126"/>
      <c r="MX78" s="126"/>
      <c r="MY78" s="126"/>
      <c r="MZ78" s="126"/>
      <c r="NA78" s="126"/>
      <c r="NB78" s="126"/>
      <c r="NC78" s="126"/>
      <c r="ND78" s="126"/>
      <c r="NE78" s="126"/>
      <c r="NF78" s="126"/>
      <c r="NG78" s="126"/>
      <c r="NH78" s="126"/>
      <c r="NI78" s="126"/>
      <c r="NJ78" s="126"/>
      <c r="NK78" s="126"/>
      <c r="NL78" s="126"/>
      <c r="NM78" s="126"/>
      <c r="NN78" s="126"/>
      <c r="NO78" s="126"/>
      <c r="NP78" s="126"/>
      <c r="NQ78" s="126"/>
      <c r="NR78" s="126"/>
      <c r="NS78" s="126"/>
      <c r="NT78" s="126"/>
      <c r="NU78" s="126"/>
      <c r="NV78" s="126"/>
      <c r="NW78" s="126"/>
      <c r="NX78" s="126"/>
      <c r="NY78" s="126"/>
      <c r="NZ78" s="126"/>
      <c r="OA78" s="126"/>
      <c r="OB78" s="126"/>
      <c r="OC78" s="126"/>
      <c r="OD78" s="126"/>
      <c r="OE78" s="126"/>
      <c r="OF78" s="126"/>
      <c r="OG78" s="126"/>
      <c r="OH78" s="126"/>
      <c r="OI78" s="126"/>
      <c r="OJ78" s="126"/>
      <c r="OK78" s="126"/>
      <c r="OL78" s="126"/>
      <c r="OM78" s="126"/>
      <c r="ON78" s="126"/>
      <c r="OO78" s="126"/>
      <c r="OP78" s="126"/>
      <c r="OQ78" s="126"/>
      <c r="OR78" s="126"/>
      <c r="OS78" s="126"/>
      <c r="OT78" s="126"/>
      <c r="OU78" s="126"/>
      <c r="OV78" s="126"/>
      <c r="OW78" s="126"/>
      <c r="OX78" s="126"/>
      <c r="OY78" s="126"/>
      <c r="OZ78" s="126"/>
      <c r="PA78" s="126"/>
      <c r="PB78" s="126"/>
      <c r="PC78" s="126"/>
      <c r="PD78" s="126"/>
      <c r="PE78" s="126"/>
      <c r="PF78" s="126"/>
      <c r="PG78" s="126"/>
      <c r="PH78" s="126"/>
      <c r="PI78" s="126"/>
      <c r="PJ78" s="126"/>
      <c r="PK78" s="126"/>
      <c r="PL78" s="126"/>
      <c r="PM78" s="126"/>
      <c r="PN78" s="126"/>
      <c r="PO78" s="126"/>
      <c r="PP78" s="126"/>
      <c r="PQ78" s="126"/>
      <c r="PR78" s="126"/>
      <c r="PS78" s="126"/>
      <c r="PT78" s="126"/>
      <c r="PU78" s="126"/>
      <c r="PV78" s="126"/>
      <c r="PW78" s="126"/>
      <c r="PX78" s="126"/>
      <c r="PY78" s="126"/>
      <c r="PZ78" s="126"/>
      <c r="QA78" s="126"/>
      <c r="QB78" s="126"/>
      <c r="QC78" s="126"/>
      <c r="QD78" s="126"/>
      <c r="QE78" s="126"/>
      <c r="QF78" s="126"/>
      <c r="QG78" s="126"/>
      <c r="QH78" s="126"/>
      <c r="QI78" s="126"/>
      <c r="QJ78" s="126"/>
      <c r="QK78" s="126"/>
      <c r="QL78" s="126"/>
      <c r="QM78" s="126"/>
      <c r="QN78" s="126"/>
      <c r="QO78" s="126"/>
      <c r="QP78" s="126"/>
      <c r="QQ78" s="126"/>
      <c r="QR78" s="126"/>
      <c r="QS78" s="126"/>
      <c r="QT78" s="126"/>
      <c r="QU78" s="126"/>
      <c r="QV78" s="126"/>
      <c r="QW78" s="126"/>
      <c r="QX78" s="126"/>
      <c r="QY78" s="126"/>
      <c r="QZ78" s="126"/>
      <c r="RA78" s="126"/>
      <c r="RB78" s="126"/>
      <c r="RC78" s="126"/>
      <c r="RD78" s="126"/>
      <c r="RE78" s="126"/>
      <c r="RF78" s="126"/>
      <c r="RG78" s="126"/>
      <c r="RH78" s="126"/>
      <c r="RI78" s="126"/>
      <c r="RJ78" s="126"/>
      <c r="RK78" s="126"/>
      <c r="RL78" s="126"/>
      <c r="RM78" s="126"/>
      <c r="RN78" s="126"/>
      <c r="RO78" s="126"/>
      <c r="RP78" s="126"/>
      <c r="RQ78" s="126"/>
      <c r="RR78" s="126"/>
      <c r="RS78" s="126"/>
      <c r="RT78" s="126"/>
      <c r="RU78" s="126"/>
      <c r="RV78" s="126"/>
      <c r="RW78" s="126"/>
      <c r="RX78" s="126"/>
      <c r="RY78" s="126"/>
      <c r="RZ78" s="126"/>
      <c r="SA78" s="126"/>
      <c r="SB78" s="126"/>
      <c r="SC78" s="126"/>
      <c r="SD78" s="126"/>
      <c r="SE78" s="126"/>
      <c r="SF78" s="126"/>
      <c r="SG78" s="126"/>
      <c r="SH78" s="126"/>
      <c r="SI78" s="126"/>
      <c r="SJ78" s="126"/>
      <c r="SK78" s="126"/>
      <c r="SL78" s="126"/>
      <c r="SM78" s="126"/>
      <c r="SN78" s="126"/>
      <c r="SO78" s="126"/>
      <c r="SP78" s="126"/>
      <c r="SQ78" s="126"/>
      <c r="SR78" s="126"/>
      <c r="SS78" s="126"/>
      <c r="ST78" s="126"/>
      <c r="SU78" s="126"/>
      <c r="SV78" s="126"/>
      <c r="SW78" s="126"/>
      <c r="SX78" s="126"/>
      <c r="SY78" s="126"/>
      <c r="SZ78" s="126"/>
      <c r="TA78" s="126"/>
      <c r="TB78" s="126"/>
      <c r="TC78" s="126"/>
      <c r="TD78" s="126"/>
      <c r="TE78" s="126"/>
      <c r="TF78" s="126"/>
      <c r="TG78" s="126"/>
      <c r="TH78" s="126"/>
      <c r="TI78" s="126"/>
      <c r="TJ78" s="126"/>
      <c r="TK78" s="126"/>
      <c r="TL78" s="126"/>
      <c r="TM78" s="126"/>
      <c r="TN78" s="126"/>
      <c r="TO78" s="126"/>
      <c r="TP78" s="126"/>
      <c r="TQ78" s="126"/>
      <c r="TR78" s="126"/>
      <c r="TS78" s="126"/>
      <c r="TT78" s="126"/>
      <c r="TU78" s="126"/>
      <c r="TV78" s="126"/>
      <c r="TW78" s="126"/>
      <c r="TX78" s="126"/>
      <c r="TY78" s="126"/>
      <c r="TZ78" s="126"/>
      <c r="UA78" s="126"/>
      <c r="UB78" s="126"/>
      <c r="UC78" s="126"/>
      <c r="UD78" s="126"/>
      <c r="UE78" s="126"/>
      <c r="UF78" s="126"/>
      <c r="UG78" s="126"/>
      <c r="UH78" s="126"/>
      <c r="UI78" s="126"/>
      <c r="UJ78" s="126"/>
      <c r="UK78" s="126"/>
      <c r="UL78" s="126"/>
      <c r="UM78" s="126"/>
      <c r="UN78" s="126"/>
      <c r="UO78" s="126"/>
      <c r="UP78" s="126"/>
      <c r="UQ78" s="126"/>
      <c r="UR78" s="126"/>
      <c r="US78" s="126"/>
      <c r="UT78" s="126"/>
      <c r="UU78" s="126"/>
      <c r="UV78" s="126"/>
      <c r="UW78" s="126"/>
      <c r="UX78" s="126"/>
      <c r="UY78" s="126"/>
      <c r="UZ78" s="126"/>
      <c r="VA78" s="126"/>
      <c r="VB78" s="126"/>
      <c r="VC78" s="126"/>
      <c r="VD78" s="126"/>
      <c r="VE78" s="126"/>
      <c r="VF78" s="126"/>
      <c r="VG78" s="126"/>
      <c r="VH78" s="126"/>
      <c r="VI78" s="126"/>
      <c r="VJ78" s="126"/>
      <c r="VK78" s="126"/>
      <c r="VL78" s="126"/>
      <c r="VM78" s="126"/>
      <c r="VN78" s="126"/>
      <c r="VO78" s="126"/>
      <c r="VP78" s="126"/>
      <c r="VQ78" s="126"/>
      <c r="VR78" s="126"/>
      <c r="VS78" s="126"/>
      <c r="VT78" s="126"/>
      <c r="VU78" s="126"/>
      <c r="VV78" s="126"/>
      <c r="VW78" s="126"/>
      <c r="VX78" s="126"/>
      <c r="VY78" s="126"/>
      <c r="VZ78" s="126"/>
      <c r="WA78" s="126"/>
      <c r="WB78" s="126"/>
      <c r="WC78" s="126"/>
      <c r="WD78" s="126"/>
      <c r="WE78" s="126"/>
      <c r="WF78" s="126"/>
      <c r="WG78" s="126"/>
      <c r="WH78" s="126"/>
      <c r="WI78" s="126"/>
      <c r="WJ78" s="126"/>
      <c r="WK78" s="126"/>
      <c r="WL78" s="126"/>
      <c r="WM78" s="126"/>
      <c r="WN78" s="126"/>
      <c r="WO78" s="126"/>
      <c r="WP78" s="126"/>
      <c r="WQ78" s="126"/>
      <c r="WR78" s="126"/>
      <c r="WS78" s="126"/>
      <c r="WT78" s="126"/>
      <c r="WU78" s="126"/>
      <c r="WV78" s="126"/>
      <c r="WW78" s="126"/>
      <c r="WX78" s="126"/>
      <c r="WY78" s="126"/>
      <c r="WZ78" s="126"/>
      <c r="XA78" s="126"/>
      <c r="XB78" s="126"/>
      <c r="XC78" s="126"/>
      <c r="XD78" s="126"/>
      <c r="XE78" s="126"/>
      <c r="XF78" s="126"/>
      <c r="XG78" s="126"/>
      <c r="XH78" s="126"/>
      <c r="XI78" s="126"/>
      <c r="XJ78" s="126"/>
      <c r="XK78" s="126"/>
      <c r="XL78" s="126"/>
      <c r="XM78" s="126"/>
      <c r="XN78" s="126"/>
      <c r="XO78" s="126"/>
      <c r="XP78" s="126"/>
      <c r="XQ78" s="126"/>
      <c r="XR78" s="126"/>
      <c r="XS78" s="126"/>
      <c r="XT78" s="126"/>
      <c r="XU78" s="126"/>
      <c r="XV78" s="126"/>
      <c r="XW78" s="126"/>
      <c r="XX78" s="126"/>
      <c r="XY78" s="126"/>
      <c r="XZ78" s="126"/>
      <c r="YA78" s="126"/>
      <c r="YB78" s="126"/>
      <c r="YC78" s="126"/>
      <c r="YD78" s="126"/>
      <c r="YE78" s="126"/>
      <c r="YF78" s="126"/>
      <c r="YG78" s="126"/>
      <c r="YH78" s="126"/>
      <c r="YI78" s="126"/>
      <c r="YJ78" s="126"/>
      <c r="YK78" s="126"/>
      <c r="YL78" s="126"/>
      <c r="YM78" s="126"/>
      <c r="YN78" s="126"/>
      <c r="YO78" s="126"/>
      <c r="YP78" s="126"/>
      <c r="YQ78" s="126"/>
      <c r="YR78" s="126"/>
      <c r="YS78" s="126"/>
      <c r="YT78" s="126"/>
      <c r="YU78" s="126"/>
      <c r="YV78" s="126"/>
      <c r="YW78" s="126"/>
      <c r="YX78" s="126"/>
      <c r="YY78" s="126"/>
      <c r="YZ78" s="126"/>
      <c r="ZA78" s="126"/>
      <c r="ZB78" s="126"/>
      <c r="ZC78" s="126"/>
      <c r="ZD78" s="126"/>
      <c r="ZE78" s="126"/>
      <c r="ZF78" s="126"/>
      <c r="ZG78" s="126"/>
      <c r="ZH78" s="126"/>
      <c r="ZI78" s="126"/>
      <c r="ZJ78" s="126"/>
      <c r="ZK78" s="126"/>
      <c r="ZL78" s="126"/>
      <c r="ZM78" s="126"/>
      <c r="ZN78" s="126"/>
      <c r="ZO78" s="126"/>
      <c r="ZP78" s="126"/>
      <c r="ZQ78" s="126"/>
      <c r="ZR78" s="126"/>
      <c r="ZS78" s="126"/>
      <c r="ZT78" s="126"/>
      <c r="ZU78" s="126"/>
      <c r="ZV78" s="126"/>
      <c r="ZW78" s="126"/>
      <c r="ZX78" s="126"/>
      <c r="ZY78" s="126"/>
      <c r="ZZ78" s="126"/>
    </row>
    <row r="79" spans="1:702" hidden="1" outlineLevel="1">
      <c r="A79" s="8">
        <v>42614</v>
      </c>
      <c r="B79" s="126">
        <v>1781.89140262</v>
      </c>
      <c r="C79" s="126">
        <v>83.097571520000002</v>
      </c>
      <c r="D79" s="126">
        <v>6.4412896599999998</v>
      </c>
      <c r="E79" s="126">
        <v>186.07217349999999</v>
      </c>
      <c r="F79" s="126">
        <v>7.9698595399999999</v>
      </c>
      <c r="G79" s="126">
        <v>10.80625382</v>
      </c>
      <c r="H79" s="126">
        <v>13.723255</v>
      </c>
      <c r="I79" s="126">
        <v>1367.82024649</v>
      </c>
      <c r="J79" s="126">
        <v>43.638297860000002</v>
      </c>
      <c r="K79" s="126">
        <v>0.91014344999999996</v>
      </c>
      <c r="L79" s="126">
        <v>3.2233040499999999</v>
      </c>
      <c r="M79" s="163" t="s">
        <v>188</v>
      </c>
      <c r="N79" s="126">
        <v>1.31289593</v>
      </c>
      <c r="O79" s="126">
        <v>15.69501876</v>
      </c>
      <c r="P79" s="126">
        <v>32.210245759999999</v>
      </c>
      <c r="Q79" s="126">
        <v>1.4699400000000001E-3</v>
      </c>
      <c r="R79" s="126">
        <v>3.9606984399999998</v>
      </c>
      <c r="S79" s="126">
        <v>2.844197E-2</v>
      </c>
      <c r="T79" s="126">
        <v>4.9802369300000002</v>
      </c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/>
      <c r="FS79" s="126"/>
      <c r="FT79" s="126"/>
      <c r="FU79" s="126"/>
      <c r="FV79" s="126"/>
      <c r="FW79" s="126"/>
      <c r="FX79" s="126"/>
      <c r="FY79" s="126"/>
      <c r="FZ79" s="126"/>
      <c r="GA79" s="126"/>
      <c r="GB79" s="126"/>
      <c r="GC79" s="126"/>
      <c r="GD79" s="126"/>
      <c r="GE79" s="126"/>
      <c r="GF79" s="126"/>
      <c r="GG79" s="126"/>
      <c r="GH79" s="126"/>
      <c r="GI79" s="126"/>
      <c r="GJ79" s="126"/>
      <c r="GK79" s="126"/>
      <c r="GL79" s="126"/>
      <c r="GM79" s="126"/>
      <c r="GN79" s="126"/>
      <c r="GO79" s="126"/>
      <c r="GP79" s="126"/>
      <c r="GQ79" s="126"/>
      <c r="GR79" s="126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6"/>
      <c r="HV79" s="126"/>
      <c r="HW79" s="126"/>
      <c r="HX79" s="126"/>
      <c r="HY79" s="126"/>
      <c r="HZ79" s="126"/>
      <c r="IA79" s="126"/>
      <c r="IB79" s="126"/>
      <c r="IC79" s="126"/>
      <c r="ID79" s="126"/>
      <c r="IE79" s="126"/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  <c r="IP79" s="126"/>
      <c r="IQ79" s="126"/>
      <c r="IR79" s="126"/>
      <c r="IS79" s="126"/>
      <c r="IT79" s="126"/>
      <c r="IU79" s="126"/>
      <c r="IV79" s="126"/>
      <c r="IW79" s="126"/>
      <c r="IX79" s="126"/>
      <c r="IY79" s="126"/>
      <c r="IZ79" s="12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126"/>
      <c r="JL79" s="126"/>
      <c r="JM79" s="126"/>
      <c r="JN79" s="126"/>
      <c r="JO79" s="126"/>
      <c r="JP79" s="126"/>
      <c r="JQ79" s="126"/>
      <c r="JR79" s="126"/>
      <c r="JS79" s="126"/>
      <c r="JT79" s="126"/>
      <c r="JU79" s="126"/>
      <c r="JV79" s="126"/>
      <c r="JW79" s="126"/>
      <c r="JX79" s="126"/>
      <c r="JY79" s="126"/>
      <c r="JZ79" s="126"/>
      <c r="KA79" s="126"/>
      <c r="KB79" s="126"/>
      <c r="KC79" s="126"/>
      <c r="KD79" s="126"/>
      <c r="KE79" s="126"/>
      <c r="KF79" s="126"/>
      <c r="KG79" s="126"/>
      <c r="KH79" s="126"/>
      <c r="KI79" s="126"/>
      <c r="KJ79" s="126"/>
      <c r="KK79" s="126"/>
      <c r="KL79" s="126"/>
      <c r="KM79" s="126"/>
      <c r="KN79" s="126"/>
      <c r="KO79" s="126"/>
      <c r="KP79" s="126"/>
      <c r="KQ79" s="126"/>
      <c r="KR79" s="126"/>
      <c r="KS79" s="126"/>
      <c r="KT79" s="126"/>
      <c r="KU79" s="126"/>
      <c r="KV79" s="126"/>
      <c r="KW79" s="126"/>
      <c r="KX79" s="126"/>
      <c r="KY79" s="126"/>
      <c r="KZ79" s="126"/>
      <c r="LA79" s="126"/>
      <c r="LB79" s="126"/>
      <c r="LC79" s="126"/>
      <c r="LD79" s="126"/>
      <c r="LE79" s="126"/>
      <c r="LF79" s="126"/>
      <c r="LG79" s="126"/>
      <c r="LH79" s="126"/>
      <c r="LI79" s="126"/>
      <c r="LJ79" s="126"/>
      <c r="LK79" s="126"/>
      <c r="LL79" s="126"/>
      <c r="LM79" s="126"/>
      <c r="LN79" s="126"/>
      <c r="LO79" s="126"/>
      <c r="LP79" s="126"/>
      <c r="LQ79" s="126"/>
      <c r="LR79" s="126"/>
      <c r="LS79" s="126"/>
      <c r="LT79" s="126"/>
      <c r="LU79" s="126"/>
      <c r="LV79" s="126"/>
      <c r="LW79" s="126"/>
      <c r="LX79" s="126"/>
      <c r="LY79" s="126"/>
      <c r="LZ79" s="126"/>
      <c r="MA79" s="126"/>
      <c r="MB79" s="126"/>
      <c r="MC79" s="126"/>
      <c r="MD79" s="126"/>
      <c r="ME79" s="126"/>
      <c r="MF79" s="126"/>
      <c r="MG79" s="126"/>
      <c r="MH79" s="126"/>
      <c r="MI79" s="126"/>
      <c r="MJ79" s="126"/>
      <c r="MK79" s="126"/>
      <c r="ML79" s="126"/>
      <c r="MM79" s="126"/>
      <c r="MN79" s="126"/>
      <c r="MO79" s="126"/>
      <c r="MP79" s="126"/>
      <c r="MQ79" s="126"/>
      <c r="MR79" s="126"/>
      <c r="MS79" s="126"/>
      <c r="MT79" s="126"/>
      <c r="MU79" s="126"/>
      <c r="MV79" s="126"/>
      <c r="MW79" s="126"/>
      <c r="MX79" s="126"/>
      <c r="MY79" s="126"/>
      <c r="MZ79" s="126"/>
      <c r="NA79" s="126"/>
      <c r="NB79" s="126"/>
      <c r="NC79" s="126"/>
      <c r="ND79" s="126"/>
      <c r="NE79" s="126"/>
      <c r="NF79" s="126"/>
      <c r="NG79" s="126"/>
      <c r="NH79" s="126"/>
      <c r="NI79" s="126"/>
      <c r="NJ79" s="126"/>
      <c r="NK79" s="126"/>
      <c r="NL79" s="126"/>
      <c r="NM79" s="126"/>
      <c r="NN79" s="126"/>
      <c r="NO79" s="126"/>
      <c r="NP79" s="126"/>
      <c r="NQ79" s="126"/>
      <c r="NR79" s="126"/>
      <c r="NS79" s="126"/>
      <c r="NT79" s="126"/>
      <c r="NU79" s="126"/>
      <c r="NV79" s="126"/>
      <c r="NW79" s="126"/>
      <c r="NX79" s="126"/>
      <c r="NY79" s="126"/>
      <c r="NZ79" s="126"/>
      <c r="OA79" s="126"/>
      <c r="OB79" s="126"/>
      <c r="OC79" s="126"/>
      <c r="OD79" s="126"/>
      <c r="OE79" s="126"/>
      <c r="OF79" s="126"/>
      <c r="OG79" s="126"/>
      <c r="OH79" s="126"/>
      <c r="OI79" s="126"/>
      <c r="OJ79" s="126"/>
      <c r="OK79" s="126"/>
      <c r="OL79" s="126"/>
      <c r="OM79" s="126"/>
      <c r="ON79" s="126"/>
      <c r="OO79" s="126"/>
      <c r="OP79" s="126"/>
      <c r="OQ79" s="126"/>
      <c r="OR79" s="126"/>
      <c r="OS79" s="126"/>
      <c r="OT79" s="126"/>
      <c r="OU79" s="126"/>
      <c r="OV79" s="126"/>
      <c r="OW79" s="126"/>
      <c r="OX79" s="126"/>
      <c r="OY79" s="126"/>
      <c r="OZ79" s="126"/>
      <c r="PA79" s="126"/>
      <c r="PB79" s="126"/>
      <c r="PC79" s="126"/>
      <c r="PD79" s="126"/>
      <c r="PE79" s="126"/>
      <c r="PF79" s="126"/>
      <c r="PG79" s="126"/>
      <c r="PH79" s="126"/>
      <c r="PI79" s="126"/>
      <c r="PJ79" s="126"/>
      <c r="PK79" s="126"/>
      <c r="PL79" s="126"/>
      <c r="PM79" s="126"/>
      <c r="PN79" s="126"/>
      <c r="PO79" s="126"/>
      <c r="PP79" s="126"/>
      <c r="PQ79" s="126"/>
      <c r="PR79" s="126"/>
      <c r="PS79" s="126"/>
      <c r="PT79" s="126"/>
      <c r="PU79" s="126"/>
      <c r="PV79" s="126"/>
      <c r="PW79" s="126"/>
      <c r="PX79" s="126"/>
      <c r="PY79" s="126"/>
      <c r="PZ79" s="126"/>
      <c r="QA79" s="126"/>
      <c r="QB79" s="126"/>
      <c r="QC79" s="126"/>
      <c r="QD79" s="126"/>
      <c r="QE79" s="126"/>
      <c r="QF79" s="126"/>
      <c r="QG79" s="126"/>
      <c r="QH79" s="126"/>
      <c r="QI79" s="126"/>
      <c r="QJ79" s="126"/>
      <c r="QK79" s="126"/>
      <c r="QL79" s="126"/>
      <c r="QM79" s="126"/>
      <c r="QN79" s="126"/>
      <c r="QO79" s="126"/>
      <c r="QP79" s="126"/>
      <c r="QQ79" s="126"/>
      <c r="QR79" s="126"/>
      <c r="QS79" s="126"/>
      <c r="QT79" s="126"/>
      <c r="QU79" s="126"/>
      <c r="QV79" s="126"/>
      <c r="QW79" s="126"/>
      <c r="QX79" s="126"/>
      <c r="QY79" s="126"/>
      <c r="QZ79" s="126"/>
      <c r="RA79" s="126"/>
      <c r="RB79" s="126"/>
      <c r="RC79" s="126"/>
      <c r="RD79" s="126"/>
      <c r="RE79" s="126"/>
      <c r="RF79" s="126"/>
      <c r="RG79" s="126"/>
      <c r="RH79" s="126"/>
      <c r="RI79" s="126"/>
      <c r="RJ79" s="126"/>
      <c r="RK79" s="126"/>
      <c r="RL79" s="126"/>
      <c r="RM79" s="126"/>
      <c r="RN79" s="126"/>
      <c r="RO79" s="126"/>
      <c r="RP79" s="126"/>
      <c r="RQ79" s="126"/>
      <c r="RR79" s="126"/>
      <c r="RS79" s="126"/>
      <c r="RT79" s="126"/>
      <c r="RU79" s="126"/>
      <c r="RV79" s="126"/>
      <c r="RW79" s="126"/>
      <c r="RX79" s="126"/>
      <c r="RY79" s="126"/>
      <c r="RZ79" s="126"/>
      <c r="SA79" s="126"/>
      <c r="SB79" s="126"/>
      <c r="SC79" s="126"/>
      <c r="SD79" s="126"/>
      <c r="SE79" s="126"/>
      <c r="SF79" s="126"/>
      <c r="SG79" s="126"/>
      <c r="SH79" s="126"/>
      <c r="SI79" s="126"/>
      <c r="SJ79" s="126"/>
      <c r="SK79" s="126"/>
      <c r="SL79" s="126"/>
      <c r="SM79" s="126"/>
      <c r="SN79" s="126"/>
      <c r="SO79" s="126"/>
      <c r="SP79" s="126"/>
      <c r="SQ79" s="126"/>
      <c r="SR79" s="126"/>
      <c r="SS79" s="126"/>
      <c r="ST79" s="126"/>
      <c r="SU79" s="126"/>
      <c r="SV79" s="126"/>
      <c r="SW79" s="126"/>
      <c r="SX79" s="126"/>
      <c r="SY79" s="126"/>
      <c r="SZ79" s="126"/>
      <c r="TA79" s="126"/>
      <c r="TB79" s="126"/>
      <c r="TC79" s="126"/>
      <c r="TD79" s="126"/>
      <c r="TE79" s="126"/>
      <c r="TF79" s="126"/>
      <c r="TG79" s="126"/>
      <c r="TH79" s="126"/>
      <c r="TI79" s="126"/>
      <c r="TJ79" s="126"/>
      <c r="TK79" s="126"/>
      <c r="TL79" s="126"/>
      <c r="TM79" s="126"/>
      <c r="TN79" s="126"/>
      <c r="TO79" s="126"/>
      <c r="TP79" s="126"/>
      <c r="TQ79" s="126"/>
      <c r="TR79" s="126"/>
      <c r="TS79" s="126"/>
      <c r="TT79" s="126"/>
      <c r="TU79" s="126"/>
      <c r="TV79" s="126"/>
      <c r="TW79" s="126"/>
      <c r="TX79" s="126"/>
      <c r="TY79" s="126"/>
      <c r="TZ79" s="126"/>
      <c r="UA79" s="126"/>
      <c r="UB79" s="126"/>
      <c r="UC79" s="126"/>
      <c r="UD79" s="126"/>
      <c r="UE79" s="126"/>
      <c r="UF79" s="126"/>
      <c r="UG79" s="126"/>
      <c r="UH79" s="126"/>
      <c r="UI79" s="126"/>
      <c r="UJ79" s="126"/>
      <c r="UK79" s="126"/>
      <c r="UL79" s="126"/>
      <c r="UM79" s="126"/>
      <c r="UN79" s="126"/>
      <c r="UO79" s="126"/>
      <c r="UP79" s="126"/>
      <c r="UQ79" s="126"/>
      <c r="UR79" s="126"/>
      <c r="US79" s="126"/>
      <c r="UT79" s="126"/>
      <c r="UU79" s="126"/>
      <c r="UV79" s="126"/>
      <c r="UW79" s="126"/>
      <c r="UX79" s="126"/>
      <c r="UY79" s="126"/>
      <c r="UZ79" s="126"/>
      <c r="VA79" s="126"/>
      <c r="VB79" s="126"/>
      <c r="VC79" s="126"/>
      <c r="VD79" s="126"/>
      <c r="VE79" s="126"/>
      <c r="VF79" s="126"/>
      <c r="VG79" s="126"/>
      <c r="VH79" s="126"/>
      <c r="VI79" s="126"/>
      <c r="VJ79" s="126"/>
      <c r="VK79" s="126"/>
      <c r="VL79" s="126"/>
      <c r="VM79" s="126"/>
      <c r="VN79" s="126"/>
      <c r="VO79" s="126"/>
      <c r="VP79" s="126"/>
      <c r="VQ79" s="126"/>
      <c r="VR79" s="126"/>
      <c r="VS79" s="126"/>
      <c r="VT79" s="126"/>
      <c r="VU79" s="126"/>
      <c r="VV79" s="126"/>
      <c r="VW79" s="126"/>
      <c r="VX79" s="126"/>
      <c r="VY79" s="126"/>
      <c r="VZ79" s="126"/>
      <c r="WA79" s="126"/>
      <c r="WB79" s="126"/>
      <c r="WC79" s="126"/>
      <c r="WD79" s="126"/>
      <c r="WE79" s="126"/>
      <c r="WF79" s="126"/>
      <c r="WG79" s="126"/>
      <c r="WH79" s="126"/>
      <c r="WI79" s="126"/>
      <c r="WJ79" s="126"/>
      <c r="WK79" s="126"/>
      <c r="WL79" s="126"/>
      <c r="WM79" s="126"/>
      <c r="WN79" s="126"/>
      <c r="WO79" s="126"/>
      <c r="WP79" s="126"/>
      <c r="WQ79" s="126"/>
      <c r="WR79" s="126"/>
      <c r="WS79" s="126"/>
      <c r="WT79" s="126"/>
      <c r="WU79" s="126"/>
      <c r="WV79" s="126"/>
      <c r="WW79" s="126"/>
      <c r="WX79" s="126"/>
      <c r="WY79" s="126"/>
      <c r="WZ79" s="126"/>
      <c r="XA79" s="126"/>
      <c r="XB79" s="126"/>
      <c r="XC79" s="126"/>
      <c r="XD79" s="126"/>
      <c r="XE79" s="126"/>
      <c r="XF79" s="126"/>
      <c r="XG79" s="126"/>
      <c r="XH79" s="126"/>
      <c r="XI79" s="126"/>
      <c r="XJ79" s="126"/>
      <c r="XK79" s="126"/>
      <c r="XL79" s="126"/>
      <c r="XM79" s="126"/>
      <c r="XN79" s="126"/>
      <c r="XO79" s="126"/>
      <c r="XP79" s="126"/>
      <c r="XQ79" s="126"/>
      <c r="XR79" s="126"/>
      <c r="XS79" s="126"/>
      <c r="XT79" s="126"/>
      <c r="XU79" s="126"/>
      <c r="XV79" s="126"/>
      <c r="XW79" s="126"/>
      <c r="XX79" s="126"/>
      <c r="XY79" s="126"/>
      <c r="XZ79" s="126"/>
      <c r="YA79" s="126"/>
      <c r="YB79" s="126"/>
      <c r="YC79" s="126"/>
      <c r="YD79" s="126"/>
      <c r="YE79" s="126"/>
      <c r="YF79" s="126"/>
      <c r="YG79" s="126"/>
      <c r="YH79" s="126"/>
      <c r="YI79" s="126"/>
      <c r="YJ79" s="126"/>
      <c r="YK79" s="126"/>
      <c r="YL79" s="126"/>
      <c r="YM79" s="126"/>
      <c r="YN79" s="126"/>
      <c r="YO79" s="126"/>
      <c r="YP79" s="126"/>
      <c r="YQ79" s="126"/>
      <c r="YR79" s="126"/>
      <c r="YS79" s="126"/>
      <c r="YT79" s="126"/>
      <c r="YU79" s="126"/>
      <c r="YV79" s="126"/>
      <c r="YW79" s="126"/>
      <c r="YX79" s="126"/>
      <c r="YY79" s="126"/>
      <c r="YZ79" s="126"/>
      <c r="ZA79" s="126"/>
      <c r="ZB79" s="126"/>
      <c r="ZC79" s="126"/>
      <c r="ZD79" s="126"/>
      <c r="ZE79" s="126"/>
      <c r="ZF79" s="126"/>
      <c r="ZG79" s="126"/>
      <c r="ZH79" s="126"/>
      <c r="ZI79" s="126"/>
      <c r="ZJ79" s="126"/>
      <c r="ZK79" s="126"/>
      <c r="ZL79" s="126"/>
      <c r="ZM79" s="126"/>
      <c r="ZN79" s="126"/>
      <c r="ZO79" s="126"/>
      <c r="ZP79" s="126"/>
      <c r="ZQ79" s="126"/>
      <c r="ZR79" s="126"/>
      <c r="ZS79" s="126"/>
      <c r="ZT79" s="126"/>
      <c r="ZU79" s="126"/>
      <c r="ZV79" s="126"/>
      <c r="ZW79" s="126"/>
      <c r="ZX79" s="126"/>
      <c r="ZY79" s="126"/>
      <c r="ZZ79" s="126"/>
    </row>
    <row r="80" spans="1:702" hidden="1" outlineLevel="1">
      <c r="A80" s="8">
        <v>42644</v>
      </c>
      <c r="B80" s="126">
        <v>1620.6934370700001</v>
      </c>
      <c r="C80" s="126">
        <v>80.889913379999996</v>
      </c>
      <c r="D80" s="126">
        <v>6.4410628499999998</v>
      </c>
      <c r="E80" s="126">
        <v>182.24636894</v>
      </c>
      <c r="F80" s="126">
        <v>7.60957157</v>
      </c>
      <c r="G80" s="126">
        <v>8.4615309599999993</v>
      </c>
      <c r="H80" s="126">
        <v>13.204380560000001</v>
      </c>
      <c r="I80" s="126">
        <v>1214.0476412400001</v>
      </c>
      <c r="J80" s="126">
        <v>44.140731870000003</v>
      </c>
      <c r="K80" s="126">
        <v>0.91005824000000002</v>
      </c>
      <c r="L80" s="126">
        <v>3.2228077599999998</v>
      </c>
      <c r="M80" s="163" t="s">
        <v>188</v>
      </c>
      <c r="N80" s="126">
        <v>1.38311611</v>
      </c>
      <c r="O80" s="126">
        <v>16.70703352</v>
      </c>
      <c r="P80" s="126">
        <v>32.54339427</v>
      </c>
      <c r="Q80" s="126">
        <v>1.46572E-3</v>
      </c>
      <c r="R80" s="126">
        <v>3.9528271699999999</v>
      </c>
      <c r="S80" s="126">
        <v>2.8343920000000002E-2</v>
      </c>
      <c r="T80" s="126">
        <v>4.9031889900000003</v>
      </c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26"/>
      <c r="FI80" s="126"/>
      <c r="FJ80" s="126"/>
      <c r="FK80" s="126"/>
      <c r="FL80" s="126"/>
      <c r="FM80" s="126"/>
      <c r="FN80" s="126"/>
      <c r="FO80" s="126"/>
      <c r="FP80" s="126"/>
      <c r="FQ80" s="126"/>
      <c r="FR80" s="126"/>
      <c r="FS80" s="126"/>
      <c r="FT80" s="126"/>
      <c r="FU80" s="126"/>
      <c r="FV80" s="126"/>
      <c r="FW80" s="126"/>
      <c r="FX80" s="126"/>
      <c r="FY80" s="126"/>
      <c r="FZ80" s="126"/>
      <c r="GA80" s="126"/>
      <c r="GB80" s="126"/>
      <c r="GC80" s="126"/>
      <c r="GD80" s="126"/>
      <c r="GE80" s="126"/>
      <c r="GF80" s="126"/>
      <c r="GG80" s="126"/>
      <c r="GH80" s="126"/>
      <c r="GI80" s="126"/>
      <c r="GJ80" s="126"/>
      <c r="GK80" s="126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6"/>
      <c r="HV80" s="126"/>
      <c r="HW80" s="126"/>
      <c r="HX80" s="126"/>
      <c r="HY80" s="126"/>
      <c r="HZ80" s="126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126"/>
      <c r="JL80" s="126"/>
      <c r="JM80" s="126"/>
      <c r="JN80" s="126"/>
      <c r="JO80" s="126"/>
      <c r="JP80" s="126"/>
      <c r="JQ80" s="126"/>
      <c r="JR80" s="126"/>
      <c r="JS80" s="126"/>
      <c r="JT80" s="126"/>
      <c r="JU80" s="126"/>
      <c r="JV80" s="126"/>
      <c r="JW80" s="126"/>
      <c r="JX80" s="126"/>
      <c r="JY80" s="126"/>
      <c r="JZ80" s="126"/>
      <c r="KA80" s="126"/>
      <c r="KB80" s="126"/>
      <c r="KC80" s="126"/>
      <c r="KD80" s="126"/>
      <c r="KE80" s="126"/>
      <c r="KF80" s="126"/>
      <c r="KG80" s="126"/>
      <c r="KH80" s="126"/>
      <c r="KI80" s="126"/>
      <c r="KJ80" s="126"/>
      <c r="KK80" s="126"/>
      <c r="KL80" s="126"/>
      <c r="KM80" s="126"/>
      <c r="KN80" s="126"/>
      <c r="KO80" s="126"/>
      <c r="KP80" s="126"/>
      <c r="KQ80" s="126"/>
      <c r="KR80" s="126"/>
      <c r="KS80" s="126"/>
      <c r="KT80" s="126"/>
      <c r="KU80" s="126"/>
      <c r="KV80" s="126"/>
      <c r="KW80" s="126"/>
      <c r="KX80" s="126"/>
      <c r="KY80" s="126"/>
      <c r="KZ80" s="126"/>
      <c r="LA80" s="126"/>
      <c r="LB80" s="126"/>
      <c r="LC80" s="126"/>
      <c r="LD80" s="126"/>
      <c r="LE80" s="126"/>
      <c r="LF80" s="126"/>
      <c r="LG80" s="126"/>
      <c r="LH80" s="126"/>
      <c r="LI80" s="126"/>
      <c r="LJ80" s="126"/>
      <c r="LK80" s="126"/>
      <c r="LL80" s="126"/>
      <c r="LM80" s="126"/>
      <c r="LN80" s="126"/>
      <c r="LO80" s="126"/>
      <c r="LP80" s="126"/>
      <c r="LQ80" s="126"/>
      <c r="LR80" s="126"/>
      <c r="LS80" s="126"/>
      <c r="LT80" s="126"/>
      <c r="LU80" s="126"/>
      <c r="LV80" s="126"/>
      <c r="LW80" s="126"/>
      <c r="LX80" s="126"/>
      <c r="LY80" s="126"/>
      <c r="LZ80" s="126"/>
      <c r="MA80" s="126"/>
      <c r="MB80" s="126"/>
      <c r="MC80" s="126"/>
      <c r="MD80" s="126"/>
      <c r="ME80" s="126"/>
      <c r="MF80" s="126"/>
      <c r="MG80" s="126"/>
      <c r="MH80" s="126"/>
      <c r="MI80" s="126"/>
      <c r="MJ80" s="126"/>
      <c r="MK80" s="126"/>
      <c r="ML80" s="126"/>
      <c r="MM80" s="126"/>
      <c r="MN80" s="126"/>
      <c r="MO80" s="126"/>
      <c r="MP80" s="126"/>
      <c r="MQ80" s="126"/>
      <c r="MR80" s="126"/>
      <c r="MS80" s="126"/>
      <c r="MT80" s="126"/>
      <c r="MU80" s="126"/>
      <c r="MV80" s="126"/>
      <c r="MW80" s="126"/>
      <c r="MX80" s="126"/>
      <c r="MY80" s="126"/>
      <c r="MZ80" s="126"/>
      <c r="NA80" s="126"/>
      <c r="NB80" s="126"/>
      <c r="NC80" s="126"/>
      <c r="ND80" s="126"/>
      <c r="NE80" s="126"/>
      <c r="NF80" s="126"/>
      <c r="NG80" s="126"/>
      <c r="NH80" s="126"/>
      <c r="NI80" s="126"/>
      <c r="NJ80" s="126"/>
      <c r="NK80" s="126"/>
      <c r="NL80" s="126"/>
      <c r="NM80" s="126"/>
      <c r="NN80" s="126"/>
      <c r="NO80" s="126"/>
      <c r="NP80" s="126"/>
      <c r="NQ80" s="126"/>
      <c r="NR80" s="126"/>
      <c r="NS80" s="126"/>
      <c r="NT80" s="126"/>
      <c r="NU80" s="126"/>
      <c r="NV80" s="126"/>
      <c r="NW80" s="126"/>
      <c r="NX80" s="126"/>
      <c r="NY80" s="126"/>
      <c r="NZ80" s="126"/>
      <c r="OA80" s="126"/>
      <c r="OB80" s="126"/>
      <c r="OC80" s="126"/>
      <c r="OD80" s="126"/>
      <c r="OE80" s="126"/>
      <c r="OF80" s="126"/>
      <c r="OG80" s="126"/>
      <c r="OH80" s="126"/>
      <c r="OI80" s="126"/>
      <c r="OJ80" s="126"/>
      <c r="OK80" s="126"/>
      <c r="OL80" s="126"/>
      <c r="OM80" s="126"/>
      <c r="ON80" s="126"/>
      <c r="OO80" s="126"/>
      <c r="OP80" s="126"/>
      <c r="OQ80" s="126"/>
      <c r="OR80" s="126"/>
      <c r="OS80" s="126"/>
      <c r="OT80" s="126"/>
      <c r="OU80" s="126"/>
      <c r="OV80" s="126"/>
      <c r="OW80" s="126"/>
      <c r="OX80" s="126"/>
      <c r="OY80" s="126"/>
      <c r="OZ80" s="126"/>
      <c r="PA80" s="126"/>
      <c r="PB80" s="126"/>
      <c r="PC80" s="126"/>
      <c r="PD80" s="126"/>
      <c r="PE80" s="126"/>
      <c r="PF80" s="126"/>
      <c r="PG80" s="126"/>
      <c r="PH80" s="126"/>
      <c r="PI80" s="126"/>
      <c r="PJ80" s="126"/>
      <c r="PK80" s="126"/>
      <c r="PL80" s="126"/>
      <c r="PM80" s="126"/>
      <c r="PN80" s="126"/>
      <c r="PO80" s="126"/>
      <c r="PP80" s="126"/>
      <c r="PQ80" s="126"/>
      <c r="PR80" s="126"/>
      <c r="PS80" s="126"/>
      <c r="PT80" s="126"/>
      <c r="PU80" s="126"/>
      <c r="PV80" s="126"/>
      <c r="PW80" s="126"/>
      <c r="PX80" s="126"/>
      <c r="PY80" s="126"/>
      <c r="PZ80" s="126"/>
      <c r="QA80" s="126"/>
      <c r="QB80" s="126"/>
      <c r="QC80" s="126"/>
      <c r="QD80" s="126"/>
      <c r="QE80" s="126"/>
      <c r="QF80" s="126"/>
      <c r="QG80" s="126"/>
      <c r="QH80" s="126"/>
      <c r="QI80" s="126"/>
      <c r="QJ80" s="126"/>
      <c r="QK80" s="126"/>
      <c r="QL80" s="126"/>
      <c r="QM80" s="126"/>
      <c r="QN80" s="126"/>
      <c r="QO80" s="126"/>
      <c r="QP80" s="126"/>
      <c r="QQ80" s="126"/>
      <c r="QR80" s="126"/>
      <c r="QS80" s="126"/>
      <c r="QT80" s="126"/>
      <c r="QU80" s="126"/>
      <c r="QV80" s="126"/>
      <c r="QW80" s="126"/>
      <c r="QX80" s="126"/>
      <c r="QY80" s="126"/>
      <c r="QZ80" s="126"/>
      <c r="RA80" s="126"/>
      <c r="RB80" s="126"/>
      <c r="RC80" s="126"/>
      <c r="RD80" s="126"/>
      <c r="RE80" s="126"/>
      <c r="RF80" s="126"/>
      <c r="RG80" s="126"/>
      <c r="RH80" s="126"/>
      <c r="RI80" s="126"/>
      <c r="RJ80" s="126"/>
      <c r="RK80" s="126"/>
      <c r="RL80" s="126"/>
      <c r="RM80" s="126"/>
      <c r="RN80" s="126"/>
      <c r="RO80" s="126"/>
      <c r="RP80" s="126"/>
      <c r="RQ80" s="126"/>
      <c r="RR80" s="126"/>
      <c r="RS80" s="126"/>
      <c r="RT80" s="126"/>
      <c r="RU80" s="126"/>
      <c r="RV80" s="126"/>
      <c r="RW80" s="126"/>
      <c r="RX80" s="126"/>
      <c r="RY80" s="126"/>
      <c r="RZ80" s="126"/>
      <c r="SA80" s="126"/>
      <c r="SB80" s="126"/>
      <c r="SC80" s="126"/>
      <c r="SD80" s="126"/>
      <c r="SE80" s="126"/>
      <c r="SF80" s="126"/>
      <c r="SG80" s="126"/>
      <c r="SH80" s="126"/>
      <c r="SI80" s="126"/>
      <c r="SJ80" s="126"/>
      <c r="SK80" s="126"/>
      <c r="SL80" s="126"/>
      <c r="SM80" s="126"/>
      <c r="SN80" s="126"/>
      <c r="SO80" s="126"/>
      <c r="SP80" s="126"/>
      <c r="SQ80" s="126"/>
      <c r="SR80" s="126"/>
      <c r="SS80" s="126"/>
      <c r="ST80" s="126"/>
      <c r="SU80" s="126"/>
      <c r="SV80" s="126"/>
      <c r="SW80" s="126"/>
      <c r="SX80" s="126"/>
      <c r="SY80" s="126"/>
      <c r="SZ80" s="126"/>
      <c r="TA80" s="126"/>
      <c r="TB80" s="126"/>
      <c r="TC80" s="126"/>
      <c r="TD80" s="126"/>
      <c r="TE80" s="126"/>
      <c r="TF80" s="126"/>
      <c r="TG80" s="126"/>
      <c r="TH80" s="126"/>
      <c r="TI80" s="126"/>
      <c r="TJ80" s="126"/>
      <c r="TK80" s="126"/>
      <c r="TL80" s="126"/>
      <c r="TM80" s="126"/>
      <c r="TN80" s="126"/>
      <c r="TO80" s="126"/>
      <c r="TP80" s="126"/>
      <c r="TQ80" s="126"/>
      <c r="TR80" s="126"/>
      <c r="TS80" s="126"/>
      <c r="TT80" s="126"/>
      <c r="TU80" s="126"/>
      <c r="TV80" s="126"/>
      <c r="TW80" s="126"/>
      <c r="TX80" s="126"/>
      <c r="TY80" s="126"/>
      <c r="TZ80" s="126"/>
      <c r="UA80" s="126"/>
      <c r="UB80" s="126"/>
      <c r="UC80" s="126"/>
      <c r="UD80" s="126"/>
      <c r="UE80" s="126"/>
      <c r="UF80" s="126"/>
      <c r="UG80" s="126"/>
      <c r="UH80" s="126"/>
      <c r="UI80" s="126"/>
      <c r="UJ80" s="126"/>
      <c r="UK80" s="126"/>
      <c r="UL80" s="126"/>
      <c r="UM80" s="126"/>
      <c r="UN80" s="126"/>
      <c r="UO80" s="126"/>
      <c r="UP80" s="126"/>
      <c r="UQ80" s="126"/>
      <c r="UR80" s="126"/>
      <c r="US80" s="126"/>
      <c r="UT80" s="126"/>
      <c r="UU80" s="126"/>
      <c r="UV80" s="126"/>
      <c r="UW80" s="126"/>
      <c r="UX80" s="126"/>
      <c r="UY80" s="126"/>
      <c r="UZ80" s="126"/>
      <c r="VA80" s="126"/>
      <c r="VB80" s="126"/>
      <c r="VC80" s="126"/>
      <c r="VD80" s="126"/>
      <c r="VE80" s="126"/>
      <c r="VF80" s="126"/>
      <c r="VG80" s="126"/>
      <c r="VH80" s="126"/>
      <c r="VI80" s="126"/>
      <c r="VJ80" s="126"/>
      <c r="VK80" s="126"/>
      <c r="VL80" s="126"/>
      <c r="VM80" s="126"/>
      <c r="VN80" s="126"/>
      <c r="VO80" s="126"/>
      <c r="VP80" s="126"/>
      <c r="VQ80" s="126"/>
      <c r="VR80" s="126"/>
      <c r="VS80" s="126"/>
      <c r="VT80" s="126"/>
      <c r="VU80" s="126"/>
      <c r="VV80" s="126"/>
      <c r="VW80" s="126"/>
      <c r="VX80" s="126"/>
      <c r="VY80" s="126"/>
      <c r="VZ80" s="126"/>
      <c r="WA80" s="126"/>
      <c r="WB80" s="126"/>
      <c r="WC80" s="126"/>
      <c r="WD80" s="126"/>
      <c r="WE80" s="126"/>
      <c r="WF80" s="126"/>
      <c r="WG80" s="126"/>
      <c r="WH80" s="126"/>
      <c r="WI80" s="126"/>
      <c r="WJ80" s="126"/>
      <c r="WK80" s="126"/>
      <c r="WL80" s="126"/>
      <c r="WM80" s="126"/>
      <c r="WN80" s="126"/>
      <c r="WO80" s="126"/>
      <c r="WP80" s="126"/>
      <c r="WQ80" s="126"/>
      <c r="WR80" s="126"/>
      <c r="WS80" s="126"/>
      <c r="WT80" s="126"/>
      <c r="WU80" s="126"/>
      <c r="WV80" s="126"/>
      <c r="WW80" s="126"/>
      <c r="WX80" s="126"/>
      <c r="WY80" s="126"/>
      <c r="WZ80" s="126"/>
      <c r="XA80" s="126"/>
      <c r="XB80" s="126"/>
      <c r="XC80" s="126"/>
      <c r="XD80" s="126"/>
      <c r="XE80" s="126"/>
      <c r="XF80" s="126"/>
      <c r="XG80" s="126"/>
      <c r="XH80" s="126"/>
      <c r="XI80" s="126"/>
      <c r="XJ80" s="126"/>
      <c r="XK80" s="126"/>
      <c r="XL80" s="126"/>
      <c r="XM80" s="126"/>
      <c r="XN80" s="126"/>
      <c r="XO80" s="126"/>
      <c r="XP80" s="126"/>
      <c r="XQ80" s="126"/>
      <c r="XR80" s="126"/>
      <c r="XS80" s="126"/>
      <c r="XT80" s="126"/>
      <c r="XU80" s="126"/>
      <c r="XV80" s="126"/>
      <c r="XW80" s="126"/>
      <c r="XX80" s="126"/>
      <c r="XY80" s="126"/>
      <c r="XZ80" s="126"/>
      <c r="YA80" s="126"/>
      <c r="YB80" s="126"/>
      <c r="YC80" s="126"/>
      <c r="YD80" s="126"/>
      <c r="YE80" s="126"/>
      <c r="YF80" s="126"/>
      <c r="YG80" s="126"/>
      <c r="YH80" s="126"/>
      <c r="YI80" s="126"/>
      <c r="YJ80" s="126"/>
      <c r="YK80" s="126"/>
      <c r="YL80" s="126"/>
      <c r="YM80" s="126"/>
      <c r="YN80" s="126"/>
      <c r="YO80" s="126"/>
      <c r="YP80" s="126"/>
      <c r="YQ80" s="126"/>
      <c r="YR80" s="126"/>
      <c r="YS80" s="126"/>
      <c r="YT80" s="126"/>
      <c r="YU80" s="126"/>
      <c r="YV80" s="126"/>
      <c r="YW80" s="126"/>
      <c r="YX80" s="126"/>
      <c r="YY80" s="126"/>
      <c r="YZ80" s="126"/>
      <c r="ZA80" s="126"/>
      <c r="ZB80" s="126"/>
      <c r="ZC80" s="126"/>
      <c r="ZD80" s="126"/>
      <c r="ZE80" s="126"/>
      <c r="ZF80" s="126"/>
      <c r="ZG80" s="126"/>
      <c r="ZH80" s="126"/>
      <c r="ZI80" s="126"/>
      <c r="ZJ80" s="126"/>
      <c r="ZK80" s="126"/>
      <c r="ZL80" s="126"/>
      <c r="ZM80" s="126"/>
      <c r="ZN80" s="126"/>
      <c r="ZO80" s="126"/>
      <c r="ZP80" s="126"/>
      <c r="ZQ80" s="126"/>
      <c r="ZR80" s="126"/>
      <c r="ZS80" s="126"/>
      <c r="ZT80" s="126"/>
      <c r="ZU80" s="126"/>
      <c r="ZV80" s="126"/>
      <c r="ZW80" s="126"/>
      <c r="ZX80" s="126"/>
      <c r="ZY80" s="126"/>
      <c r="ZZ80" s="126"/>
    </row>
    <row r="81" spans="1:702" hidden="1" outlineLevel="1">
      <c r="A81" s="8">
        <v>42675</v>
      </c>
      <c r="B81" s="126">
        <v>579.82265665</v>
      </c>
      <c r="C81" s="126">
        <v>79.026457179999994</v>
      </c>
      <c r="D81" s="126">
        <v>6.4412896599999998</v>
      </c>
      <c r="E81" s="126">
        <v>183.12025227999999</v>
      </c>
      <c r="F81" s="126">
        <v>7.2462233700000001</v>
      </c>
      <c r="G81" s="126">
        <v>8.4552760800000009</v>
      </c>
      <c r="H81" s="126">
        <v>13.187013220000001</v>
      </c>
      <c r="I81" s="126">
        <v>174.40698531000001</v>
      </c>
      <c r="J81" s="126">
        <v>44.250031890000002</v>
      </c>
      <c r="K81" s="126">
        <v>0.91030838000000003</v>
      </c>
      <c r="L81" s="126">
        <v>3.22311893</v>
      </c>
      <c r="M81" s="163" t="s">
        <v>188</v>
      </c>
      <c r="N81" s="126">
        <v>1.4014211599999999</v>
      </c>
      <c r="O81" s="126">
        <v>16.826624219999999</v>
      </c>
      <c r="P81" s="126">
        <v>32.869366839999998</v>
      </c>
      <c r="Q81" s="126">
        <v>1.4701200000000001E-3</v>
      </c>
      <c r="R81" s="126">
        <v>3.5311937499999999</v>
      </c>
      <c r="S81" s="126">
        <v>2.844197E-2</v>
      </c>
      <c r="T81" s="126">
        <v>4.8971822899999999</v>
      </c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  <c r="EH81" s="126"/>
      <c r="EI81" s="126"/>
      <c r="EJ81" s="126"/>
      <c r="EK81" s="126"/>
      <c r="EL81" s="126"/>
      <c r="EM81" s="126"/>
      <c r="EN81" s="126"/>
      <c r="EO81" s="126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6"/>
      <c r="FF81" s="126"/>
      <c r="FG81" s="126"/>
      <c r="FH81" s="126"/>
      <c r="FI81" s="126"/>
      <c r="FJ81" s="126"/>
      <c r="FK81" s="126"/>
      <c r="FL81" s="126"/>
      <c r="FM81" s="126"/>
      <c r="FN81" s="126"/>
      <c r="FO81" s="126"/>
      <c r="FP81" s="126"/>
      <c r="FQ81" s="126"/>
      <c r="FR81" s="126"/>
      <c r="FS81" s="126"/>
      <c r="FT81" s="126"/>
      <c r="FU81" s="126"/>
      <c r="FV81" s="126"/>
      <c r="FW81" s="126"/>
      <c r="FX81" s="126"/>
      <c r="FY81" s="126"/>
      <c r="FZ81" s="126"/>
      <c r="GA81" s="126"/>
      <c r="GB81" s="126"/>
      <c r="GC81" s="126"/>
      <c r="GD81" s="126"/>
      <c r="GE81" s="126"/>
      <c r="GF81" s="126"/>
      <c r="GG81" s="126"/>
      <c r="GH81" s="126"/>
      <c r="GI81" s="126"/>
      <c r="GJ81" s="126"/>
      <c r="GK81" s="126"/>
      <c r="GL81" s="126"/>
      <c r="GM81" s="126"/>
      <c r="GN81" s="126"/>
      <c r="GO81" s="126"/>
      <c r="GP81" s="126"/>
      <c r="GQ81" s="126"/>
      <c r="GR81" s="126"/>
      <c r="GS81" s="126"/>
      <c r="GT81" s="126"/>
      <c r="GU81" s="126"/>
      <c r="GV81" s="126"/>
      <c r="GW81" s="126"/>
      <c r="GX81" s="126"/>
      <c r="GY81" s="126"/>
      <c r="GZ81" s="126"/>
      <c r="HA81" s="126"/>
      <c r="HB81" s="126"/>
      <c r="HC81" s="126"/>
      <c r="HD81" s="126"/>
      <c r="HE81" s="126"/>
      <c r="HF81" s="126"/>
      <c r="HG81" s="126"/>
      <c r="HH81" s="126"/>
      <c r="HI81" s="126"/>
      <c r="HJ81" s="126"/>
      <c r="HK81" s="126"/>
      <c r="HL81" s="126"/>
      <c r="HM81" s="126"/>
      <c r="HN81" s="126"/>
      <c r="HO81" s="126"/>
      <c r="HP81" s="126"/>
      <c r="HQ81" s="126"/>
      <c r="HR81" s="126"/>
      <c r="HS81" s="126"/>
      <c r="HT81" s="126"/>
      <c r="HU81" s="126"/>
      <c r="HV81" s="126"/>
      <c r="HW81" s="126"/>
      <c r="HX81" s="126"/>
      <c r="HY81" s="126"/>
      <c r="HZ81" s="126"/>
      <c r="IA81" s="126"/>
      <c r="IB81" s="126"/>
      <c r="IC81" s="126"/>
      <c r="ID81" s="126"/>
      <c r="IE81" s="126"/>
      <c r="IF81" s="126"/>
      <c r="IG81" s="126"/>
      <c r="IH81" s="126"/>
      <c r="II81" s="126"/>
      <c r="IJ81" s="126"/>
      <c r="IK81" s="126"/>
      <c r="IL81" s="126"/>
      <c r="IM81" s="126"/>
      <c r="IN81" s="126"/>
      <c r="IO81" s="126"/>
      <c r="IP81" s="126"/>
      <c r="IQ81" s="126"/>
      <c r="IR81" s="126"/>
      <c r="IS81" s="126"/>
      <c r="IT81" s="126"/>
      <c r="IU81" s="126"/>
      <c r="IV81" s="126"/>
      <c r="IW81" s="126"/>
      <c r="IX81" s="126"/>
      <c r="IY81" s="126"/>
      <c r="IZ81" s="126"/>
      <c r="JA81" s="126"/>
      <c r="JB81" s="126"/>
      <c r="JC81" s="126"/>
      <c r="JD81" s="126"/>
      <c r="JE81" s="126"/>
      <c r="JF81" s="126"/>
      <c r="JG81" s="126"/>
      <c r="JH81" s="126"/>
      <c r="JI81" s="126"/>
      <c r="JJ81" s="126"/>
      <c r="JK81" s="126"/>
      <c r="JL81" s="126"/>
      <c r="JM81" s="126"/>
      <c r="JN81" s="126"/>
      <c r="JO81" s="126"/>
      <c r="JP81" s="126"/>
      <c r="JQ81" s="126"/>
      <c r="JR81" s="126"/>
      <c r="JS81" s="126"/>
      <c r="JT81" s="126"/>
      <c r="JU81" s="126"/>
      <c r="JV81" s="126"/>
      <c r="JW81" s="126"/>
      <c r="JX81" s="126"/>
      <c r="JY81" s="126"/>
      <c r="JZ81" s="126"/>
      <c r="KA81" s="126"/>
      <c r="KB81" s="126"/>
      <c r="KC81" s="126"/>
      <c r="KD81" s="126"/>
      <c r="KE81" s="126"/>
      <c r="KF81" s="126"/>
      <c r="KG81" s="126"/>
      <c r="KH81" s="126"/>
      <c r="KI81" s="126"/>
      <c r="KJ81" s="126"/>
      <c r="KK81" s="126"/>
      <c r="KL81" s="126"/>
      <c r="KM81" s="126"/>
      <c r="KN81" s="126"/>
      <c r="KO81" s="126"/>
      <c r="KP81" s="126"/>
      <c r="KQ81" s="126"/>
      <c r="KR81" s="126"/>
      <c r="KS81" s="126"/>
      <c r="KT81" s="126"/>
      <c r="KU81" s="126"/>
      <c r="KV81" s="126"/>
      <c r="KW81" s="126"/>
      <c r="KX81" s="126"/>
      <c r="KY81" s="126"/>
      <c r="KZ81" s="126"/>
      <c r="LA81" s="126"/>
      <c r="LB81" s="126"/>
      <c r="LC81" s="126"/>
      <c r="LD81" s="126"/>
      <c r="LE81" s="126"/>
      <c r="LF81" s="126"/>
      <c r="LG81" s="126"/>
      <c r="LH81" s="126"/>
      <c r="LI81" s="126"/>
      <c r="LJ81" s="126"/>
      <c r="LK81" s="126"/>
      <c r="LL81" s="126"/>
      <c r="LM81" s="126"/>
      <c r="LN81" s="126"/>
      <c r="LO81" s="126"/>
      <c r="LP81" s="126"/>
      <c r="LQ81" s="126"/>
      <c r="LR81" s="126"/>
      <c r="LS81" s="126"/>
      <c r="LT81" s="126"/>
      <c r="LU81" s="126"/>
      <c r="LV81" s="126"/>
      <c r="LW81" s="126"/>
      <c r="LX81" s="126"/>
      <c r="LY81" s="126"/>
      <c r="LZ81" s="126"/>
      <c r="MA81" s="126"/>
      <c r="MB81" s="126"/>
      <c r="MC81" s="126"/>
      <c r="MD81" s="126"/>
      <c r="ME81" s="126"/>
      <c r="MF81" s="126"/>
      <c r="MG81" s="126"/>
      <c r="MH81" s="126"/>
      <c r="MI81" s="126"/>
      <c r="MJ81" s="126"/>
      <c r="MK81" s="126"/>
      <c r="ML81" s="126"/>
      <c r="MM81" s="126"/>
      <c r="MN81" s="126"/>
      <c r="MO81" s="126"/>
      <c r="MP81" s="126"/>
      <c r="MQ81" s="126"/>
      <c r="MR81" s="126"/>
      <c r="MS81" s="126"/>
      <c r="MT81" s="126"/>
      <c r="MU81" s="126"/>
      <c r="MV81" s="126"/>
      <c r="MW81" s="126"/>
      <c r="MX81" s="126"/>
      <c r="MY81" s="126"/>
      <c r="MZ81" s="126"/>
      <c r="NA81" s="126"/>
      <c r="NB81" s="126"/>
      <c r="NC81" s="126"/>
      <c r="ND81" s="126"/>
      <c r="NE81" s="126"/>
      <c r="NF81" s="126"/>
      <c r="NG81" s="126"/>
      <c r="NH81" s="126"/>
      <c r="NI81" s="126"/>
      <c r="NJ81" s="126"/>
      <c r="NK81" s="126"/>
      <c r="NL81" s="126"/>
      <c r="NM81" s="126"/>
      <c r="NN81" s="126"/>
      <c r="NO81" s="126"/>
      <c r="NP81" s="126"/>
      <c r="NQ81" s="126"/>
      <c r="NR81" s="126"/>
      <c r="NS81" s="126"/>
      <c r="NT81" s="126"/>
      <c r="NU81" s="126"/>
      <c r="NV81" s="126"/>
      <c r="NW81" s="126"/>
      <c r="NX81" s="126"/>
      <c r="NY81" s="126"/>
      <c r="NZ81" s="126"/>
      <c r="OA81" s="126"/>
      <c r="OB81" s="126"/>
      <c r="OC81" s="126"/>
      <c r="OD81" s="126"/>
      <c r="OE81" s="126"/>
      <c r="OF81" s="126"/>
      <c r="OG81" s="126"/>
      <c r="OH81" s="126"/>
      <c r="OI81" s="126"/>
      <c r="OJ81" s="126"/>
      <c r="OK81" s="126"/>
      <c r="OL81" s="126"/>
      <c r="OM81" s="126"/>
      <c r="ON81" s="126"/>
      <c r="OO81" s="126"/>
      <c r="OP81" s="126"/>
      <c r="OQ81" s="126"/>
      <c r="OR81" s="126"/>
      <c r="OS81" s="126"/>
      <c r="OT81" s="126"/>
      <c r="OU81" s="126"/>
      <c r="OV81" s="126"/>
      <c r="OW81" s="126"/>
      <c r="OX81" s="126"/>
      <c r="OY81" s="126"/>
      <c r="OZ81" s="126"/>
      <c r="PA81" s="126"/>
      <c r="PB81" s="126"/>
      <c r="PC81" s="126"/>
      <c r="PD81" s="126"/>
      <c r="PE81" s="126"/>
      <c r="PF81" s="126"/>
      <c r="PG81" s="126"/>
      <c r="PH81" s="126"/>
      <c r="PI81" s="126"/>
      <c r="PJ81" s="126"/>
      <c r="PK81" s="126"/>
      <c r="PL81" s="126"/>
      <c r="PM81" s="126"/>
      <c r="PN81" s="126"/>
      <c r="PO81" s="126"/>
      <c r="PP81" s="126"/>
      <c r="PQ81" s="126"/>
      <c r="PR81" s="126"/>
      <c r="PS81" s="126"/>
      <c r="PT81" s="126"/>
      <c r="PU81" s="126"/>
      <c r="PV81" s="126"/>
      <c r="PW81" s="126"/>
      <c r="PX81" s="126"/>
      <c r="PY81" s="126"/>
      <c r="PZ81" s="126"/>
      <c r="QA81" s="126"/>
      <c r="QB81" s="126"/>
      <c r="QC81" s="126"/>
      <c r="QD81" s="126"/>
      <c r="QE81" s="126"/>
      <c r="QF81" s="126"/>
      <c r="QG81" s="126"/>
      <c r="QH81" s="126"/>
      <c r="QI81" s="126"/>
      <c r="QJ81" s="126"/>
      <c r="QK81" s="126"/>
      <c r="QL81" s="126"/>
      <c r="QM81" s="126"/>
      <c r="QN81" s="126"/>
      <c r="QO81" s="126"/>
      <c r="QP81" s="126"/>
      <c r="QQ81" s="126"/>
      <c r="QR81" s="126"/>
      <c r="QS81" s="126"/>
      <c r="QT81" s="126"/>
      <c r="QU81" s="126"/>
      <c r="QV81" s="126"/>
      <c r="QW81" s="126"/>
      <c r="QX81" s="126"/>
      <c r="QY81" s="126"/>
      <c r="QZ81" s="126"/>
      <c r="RA81" s="126"/>
      <c r="RB81" s="126"/>
      <c r="RC81" s="126"/>
      <c r="RD81" s="126"/>
      <c r="RE81" s="126"/>
      <c r="RF81" s="126"/>
      <c r="RG81" s="126"/>
      <c r="RH81" s="126"/>
      <c r="RI81" s="126"/>
      <c r="RJ81" s="126"/>
      <c r="RK81" s="126"/>
      <c r="RL81" s="126"/>
      <c r="RM81" s="126"/>
      <c r="RN81" s="126"/>
      <c r="RO81" s="126"/>
      <c r="RP81" s="126"/>
      <c r="RQ81" s="126"/>
      <c r="RR81" s="126"/>
      <c r="RS81" s="126"/>
      <c r="RT81" s="126"/>
      <c r="RU81" s="126"/>
      <c r="RV81" s="126"/>
      <c r="RW81" s="126"/>
      <c r="RX81" s="126"/>
      <c r="RY81" s="126"/>
      <c r="RZ81" s="126"/>
      <c r="SA81" s="126"/>
      <c r="SB81" s="126"/>
      <c r="SC81" s="126"/>
      <c r="SD81" s="126"/>
      <c r="SE81" s="126"/>
      <c r="SF81" s="126"/>
      <c r="SG81" s="126"/>
      <c r="SH81" s="126"/>
      <c r="SI81" s="126"/>
      <c r="SJ81" s="126"/>
      <c r="SK81" s="126"/>
      <c r="SL81" s="126"/>
      <c r="SM81" s="126"/>
      <c r="SN81" s="126"/>
      <c r="SO81" s="126"/>
      <c r="SP81" s="126"/>
      <c r="SQ81" s="126"/>
      <c r="SR81" s="126"/>
      <c r="SS81" s="126"/>
      <c r="ST81" s="126"/>
      <c r="SU81" s="126"/>
      <c r="SV81" s="126"/>
      <c r="SW81" s="126"/>
      <c r="SX81" s="126"/>
      <c r="SY81" s="126"/>
      <c r="SZ81" s="126"/>
      <c r="TA81" s="126"/>
      <c r="TB81" s="126"/>
      <c r="TC81" s="126"/>
      <c r="TD81" s="126"/>
      <c r="TE81" s="126"/>
      <c r="TF81" s="126"/>
      <c r="TG81" s="126"/>
      <c r="TH81" s="126"/>
      <c r="TI81" s="126"/>
      <c r="TJ81" s="126"/>
      <c r="TK81" s="126"/>
      <c r="TL81" s="126"/>
      <c r="TM81" s="126"/>
      <c r="TN81" s="126"/>
      <c r="TO81" s="126"/>
      <c r="TP81" s="126"/>
      <c r="TQ81" s="126"/>
      <c r="TR81" s="126"/>
      <c r="TS81" s="126"/>
      <c r="TT81" s="126"/>
      <c r="TU81" s="126"/>
      <c r="TV81" s="126"/>
      <c r="TW81" s="126"/>
      <c r="TX81" s="126"/>
      <c r="TY81" s="126"/>
      <c r="TZ81" s="126"/>
      <c r="UA81" s="126"/>
      <c r="UB81" s="126"/>
      <c r="UC81" s="126"/>
      <c r="UD81" s="126"/>
      <c r="UE81" s="126"/>
      <c r="UF81" s="126"/>
      <c r="UG81" s="126"/>
      <c r="UH81" s="126"/>
      <c r="UI81" s="126"/>
      <c r="UJ81" s="126"/>
      <c r="UK81" s="126"/>
      <c r="UL81" s="126"/>
      <c r="UM81" s="126"/>
      <c r="UN81" s="126"/>
      <c r="UO81" s="126"/>
      <c r="UP81" s="126"/>
      <c r="UQ81" s="126"/>
      <c r="UR81" s="126"/>
      <c r="US81" s="126"/>
      <c r="UT81" s="126"/>
      <c r="UU81" s="126"/>
      <c r="UV81" s="126"/>
      <c r="UW81" s="126"/>
      <c r="UX81" s="126"/>
      <c r="UY81" s="126"/>
      <c r="UZ81" s="126"/>
      <c r="VA81" s="126"/>
      <c r="VB81" s="126"/>
      <c r="VC81" s="126"/>
      <c r="VD81" s="126"/>
      <c r="VE81" s="126"/>
      <c r="VF81" s="126"/>
      <c r="VG81" s="126"/>
      <c r="VH81" s="126"/>
      <c r="VI81" s="126"/>
      <c r="VJ81" s="126"/>
      <c r="VK81" s="126"/>
      <c r="VL81" s="126"/>
      <c r="VM81" s="126"/>
      <c r="VN81" s="126"/>
      <c r="VO81" s="126"/>
      <c r="VP81" s="126"/>
      <c r="VQ81" s="126"/>
      <c r="VR81" s="126"/>
      <c r="VS81" s="126"/>
      <c r="VT81" s="126"/>
      <c r="VU81" s="126"/>
      <c r="VV81" s="126"/>
      <c r="VW81" s="126"/>
      <c r="VX81" s="126"/>
      <c r="VY81" s="126"/>
      <c r="VZ81" s="126"/>
      <c r="WA81" s="126"/>
      <c r="WB81" s="126"/>
      <c r="WC81" s="126"/>
      <c r="WD81" s="126"/>
      <c r="WE81" s="126"/>
      <c r="WF81" s="126"/>
      <c r="WG81" s="126"/>
      <c r="WH81" s="126"/>
      <c r="WI81" s="126"/>
      <c r="WJ81" s="126"/>
      <c r="WK81" s="126"/>
      <c r="WL81" s="126"/>
      <c r="WM81" s="126"/>
      <c r="WN81" s="126"/>
      <c r="WO81" s="126"/>
      <c r="WP81" s="126"/>
      <c r="WQ81" s="126"/>
      <c r="WR81" s="126"/>
      <c r="WS81" s="126"/>
      <c r="WT81" s="126"/>
      <c r="WU81" s="126"/>
      <c r="WV81" s="126"/>
      <c r="WW81" s="126"/>
      <c r="WX81" s="126"/>
      <c r="WY81" s="126"/>
      <c r="WZ81" s="126"/>
      <c r="XA81" s="126"/>
      <c r="XB81" s="126"/>
      <c r="XC81" s="126"/>
      <c r="XD81" s="126"/>
      <c r="XE81" s="126"/>
      <c r="XF81" s="126"/>
      <c r="XG81" s="126"/>
      <c r="XH81" s="126"/>
      <c r="XI81" s="126"/>
      <c r="XJ81" s="126"/>
      <c r="XK81" s="126"/>
      <c r="XL81" s="126"/>
      <c r="XM81" s="126"/>
      <c r="XN81" s="126"/>
      <c r="XO81" s="126"/>
      <c r="XP81" s="126"/>
      <c r="XQ81" s="126"/>
      <c r="XR81" s="126"/>
      <c r="XS81" s="126"/>
      <c r="XT81" s="126"/>
      <c r="XU81" s="126"/>
      <c r="XV81" s="126"/>
      <c r="XW81" s="126"/>
      <c r="XX81" s="126"/>
      <c r="XY81" s="126"/>
      <c r="XZ81" s="126"/>
      <c r="YA81" s="126"/>
      <c r="YB81" s="126"/>
      <c r="YC81" s="126"/>
      <c r="YD81" s="126"/>
      <c r="YE81" s="126"/>
      <c r="YF81" s="126"/>
      <c r="YG81" s="126"/>
      <c r="YH81" s="126"/>
      <c r="YI81" s="126"/>
      <c r="YJ81" s="126"/>
      <c r="YK81" s="126"/>
      <c r="YL81" s="126"/>
      <c r="YM81" s="126"/>
      <c r="YN81" s="126"/>
      <c r="YO81" s="126"/>
      <c r="YP81" s="126"/>
      <c r="YQ81" s="126"/>
      <c r="YR81" s="126"/>
      <c r="YS81" s="126"/>
      <c r="YT81" s="126"/>
      <c r="YU81" s="126"/>
      <c r="YV81" s="126"/>
      <c r="YW81" s="126"/>
      <c r="YX81" s="126"/>
      <c r="YY81" s="126"/>
      <c r="YZ81" s="126"/>
      <c r="ZA81" s="126"/>
      <c r="ZB81" s="126"/>
      <c r="ZC81" s="126"/>
      <c r="ZD81" s="126"/>
      <c r="ZE81" s="126"/>
      <c r="ZF81" s="126"/>
      <c r="ZG81" s="126"/>
      <c r="ZH81" s="126"/>
      <c r="ZI81" s="126"/>
      <c r="ZJ81" s="126"/>
      <c r="ZK81" s="126"/>
      <c r="ZL81" s="126"/>
      <c r="ZM81" s="126"/>
      <c r="ZN81" s="126"/>
      <c r="ZO81" s="126"/>
      <c r="ZP81" s="126"/>
      <c r="ZQ81" s="126"/>
      <c r="ZR81" s="126"/>
      <c r="ZS81" s="126"/>
      <c r="ZT81" s="126"/>
      <c r="ZU81" s="126"/>
      <c r="ZV81" s="126"/>
      <c r="ZW81" s="126"/>
      <c r="ZX81" s="126"/>
      <c r="ZY81" s="126"/>
      <c r="ZZ81" s="126"/>
    </row>
    <row r="82" spans="1:702" hidden="1" outlineLevel="1">
      <c r="A82" s="8">
        <v>42705</v>
      </c>
      <c r="B82" s="126">
        <v>523.57551602000001</v>
      </c>
      <c r="C82" s="126">
        <v>93.598445260000005</v>
      </c>
      <c r="D82" s="126">
        <v>2.5559633800000001</v>
      </c>
      <c r="E82" s="126">
        <v>140.42826482999999</v>
      </c>
      <c r="F82" s="126">
        <v>3.27343056</v>
      </c>
      <c r="G82" s="126">
        <v>8.4488921300000008</v>
      </c>
      <c r="H82" s="126">
        <v>10.023889820000001</v>
      </c>
      <c r="I82" s="126">
        <v>156.9784823</v>
      </c>
      <c r="J82" s="126">
        <v>44.097843660000002</v>
      </c>
      <c r="K82" s="126">
        <v>0.91001381000000003</v>
      </c>
      <c r="L82" s="126">
        <v>3.2224624799999999</v>
      </c>
      <c r="M82" s="163" t="s">
        <v>188</v>
      </c>
      <c r="N82" s="126">
        <v>1.4044148700000001</v>
      </c>
      <c r="O82" s="126">
        <v>16.67397472</v>
      </c>
      <c r="P82" s="126">
        <v>33.20928619</v>
      </c>
      <c r="Q82" s="126">
        <v>1.45875E-3</v>
      </c>
      <c r="R82" s="126">
        <v>3.5308300400000001</v>
      </c>
      <c r="S82" s="126">
        <v>2.8180480000000001E-2</v>
      </c>
      <c r="T82" s="126">
        <v>5.1896827400000003</v>
      </c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  <c r="EH82" s="126"/>
      <c r="EI82" s="126"/>
      <c r="EJ82" s="126"/>
      <c r="EK82" s="126"/>
      <c r="EL82" s="126"/>
      <c r="EM82" s="126"/>
      <c r="EN82" s="126"/>
      <c r="EO82" s="126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6"/>
      <c r="FF82" s="126"/>
      <c r="FG82" s="126"/>
      <c r="FH82" s="126"/>
      <c r="FI82" s="126"/>
      <c r="FJ82" s="126"/>
      <c r="FK82" s="126"/>
      <c r="FL82" s="126"/>
      <c r="FM82" s="126"/>
      <c r="FN82" s="126"/>
      <c r="FO82" s="126"/>
      <c r="FP82" s="126"/>
      <c r="FQ82" s="126"/>
      <c r="FR82" s="126"/>
      <c r="FS82" s="126"/>
      <c r="FT82" s="126"/>
      <c r="FU82" s="126"/>
      <c r="FV82" s="126"/>
      <c r="FW82" s="126"/>
      <c r="FX82" s="126"/>
      <c r="FY82" s="126"/>
      <c r="FZ82" s="126"/>
      <c r="GA82" s="126"/>
      <c r="GB82" s="126"/>
      <c r="GC82" s="126"/>
      <c r="GD82" s="126"/>
      <c r="GE82" s="126"/>
      <c r="GF82" s="126"/>
      <c r="GG82" s="126"/>
      <c r="GH82" s="126"/>
      <c r="GI82" s="126"/>
      <c r="GJ82" s="126"/>
      <c r="GK82" s="126"/>
      <c r="GL82" s="126"/>
      <c r="GM82" s="126"/>
      <c r="GN82" s="126"/>
      <c r="GO82" s="126"/>
      <c r="GP82" s="126"/>
      <c r="GQ82" s="126"/>
      <c r="GR82" s="126"/>
      <c r="GS82" s="126"/>
      <c r="GT82" s="126"/>
      <c r="GU82" s="126"/>
      <c r="GV82" s="126"/>
      <c r="GW82" s="126"/>
      <c r="GX82" s="126"/>
      <c r="GY82" s="126"/>
      <c r="GZ82" s="126"/>
      <c r="HA82" s="126"/>
      <c r="HB82" s="126"/>
      <c r="HC82" s="126"/>
      <c r="HD82" s="126"/>
      <c r="HE82" s="126"/>
      <c r="HF82" s="126"/>
      <c r="HG82" s="126"/>
      <c r="HH82" s="126"/>
      <c r="HI82" s="126"/>
      <c r="HJ82" s="126"/>
      <c r="HK82" s="126"/>
      <c r="HL82" s="126"/>
      <c r="HM82" s="126"/>
      <c r="HN82" s="126"/>
      <c r="HO82" s="126"/>
      <c r="HP82" s="126"/>
      <c r="HQ82" s="126"/>
      <c r="HR82" s="126"/>
      <c r="HS82" s="126"/>
      <c r="HT82" s="126"/>
      <c r="HU82" s="126"/>
      <c r="HV82" s="126"/>
      <c r="HW82" s="126"/>
      <c r="HX82" s="126"/>
      <c r="HY82" s="126"/>
      <c r="HZ82" s="126"/>
      <c r="IA82" s="126"/>
      <c r="IB82" s="126"/>
      <c r="IC82" s="126"/>
      <c r="ID82" s="126"/>
      <c r="IE82" s="126"/>
      <c r="IF82" s="126"/>
      <c r="IG82" s="126"/>
      <c r="IH82" s="126"/>
      <c r="II82" s="126"/>
      <c r="IJ82" s="126"/>
      <c r="IK82" s="126"/>
      <c r="IL82" s="126"/>
      <c r="IM82" s="126"/>
      <c r="IN82" s="126"/>
      <c r="IO82" s="126"/>
      <c r="IP82" s="126"/>
      <c r="IQ82" s="126"/>
      <c r="IR82" s="126"/>
      <c r="IS82" s="126"/>
      <c r="IT82" s="126"/>
      <c r="IU82" s="126"/>
      <c r="IV82" s="126"/>
      <c r="IW82" s="126"/>
      <c r="IX82" s="126"/>
      <c r="IY82" s="126"/>
      <c r="IZ82" s="126"/>
      <c r="JA82" s="126"/>
      <c r="JB82" s="126"/>
      <c r="JC82" s="126"/>
      <c r="JD82" s="126"/>
      <c r="JE82" s="126"/>
      <c r="JF82" s="126"/>
      <c r="JG82" s="126"/>
      <c r="JH82" s="126"/>
      <c r="JI82" s="126"/>
      <c r="JJ82" s="126"/>
      <c r="JK82" s="126"/>
      <c r="JL82" s="126"/>
      <c r="JM82" s="126"/>
      <c r="JN82" s="126"/>
      <c r="JO82" s="126"/>
      <c r="JP82" s="126"/>
      <c r="JQ82" s="126"/>
      <c r="JR82" s="126"/>
      <c r="JS82" s="126"/>
      <c r="JT82" s="126"/>
      <c r="JU82" s="126"/>
      <c r="JV82" s="126"/>
      <c r="JW82" s="126"/>
      <c r="JX82" s="126"/>
      <c r="JY82" s="126"/>
      <c r="JZ82" s="126"/>
      <c r="KA82" s="126"/>
      <c r="KB82" s="126"/>
      <c r="KC82" s="126"/>
      <c r="KD82" s="126"/>
      <c r="KE82" s="126"/>
      <c r="KF82" s="126"/>
      <c r="KG82" s="126"/>
      <c r="KH82" s="126"/>
      <c r="KI82" s="126"/>
      <c r="KJ82" s="126"/>
      <c r="KK82" s="126"/>
      <c r="KL82" s="126"/>
      <c r="KM82" s="126"/>
      <c r="KN82" s="126"/>
      <c r="KO82" s="126"/>
      <c r="KP82" s="126"/>
      <c r="KQ82" s="126"/>
      <c r="KR82" s="126"/>
      <c r="KS82" s="126"/>
      <c r="KT82" s="126"/>
      <c r="KU82" s="126"/>
      <c r="KV82" s="126"/>
      <c r="KW82" s="126"/>
      <c r="KX82" s="126"/>
      <c r="KY82" s="126"/>
      <c r="KZ82" s="126"/>
      <c r="LA82" s="126"/>
      <c r="LB82" s="126"/>
      <c r="LC82" s="126"/>
      <c r="LD82" s="126"/>
      <c r="LE82" s="126"/>
      <c r="LF82" s="126"/>
      <c r="LG82" s="126"/>
      <c r="LH82" s="126"/>
      <c r="LI82" s="126"/>
      <c r="LJ82" s="126"/>
      <c r="LK82" s="126"/>
      <c r="LL82" s="126"/>
      <c r="LM82" s="126"/>
      <c r="LN82" s="126"/>
      <c r="LO82" s="126"/>
      <c r="LP82" s="126"/>
      <c r="LQ82" s="126"/>
      <c r="LR82" s="126"/>
      <c r="LS82" s="126"/>
      <c r="LT82" s="126"/>
      <c r="LU82" s="126"/>
      <c r="LV82" s="126"/>
      <c r="LW82" s="126"/>
      <c r="LX82" s="126"/>
      <c r="LY82" s="126"/>
      <c r="LZ82" s="126"/>
      <c r="MA82" s="126"/>
      <c r="MB82" s="126"/>
      <c r="MC82" s="126"/>
      <c r="MD82" s="126"/>
      <c r="ME82" s="126"/>
      <c r="MF82" s="126"/>
      <c r="MG82" s="126"/>
      <c r="MH82" s="126"/>
      <c r="MI82" s="126"/>
      <c r="MJ82" s="126"/>
      <c r="MK82" s="126"/>
      <c r="ML82" s="126"/>
      <c r="MM82" s="126"/>
      <c r="MN82" s="126"/>
      <c r="MO82" s="126"/>
      <c r="MP82" s="126"/>
      <c r="MQ82" s="126"/>
      <c r="MR82" s="126"/>
      <c r="MS82" s="126"/>
      <c r="MT82" s="126"/>
      <c r="MU82" s="126"/>
      <c r="MV82" s="126"/>
      <c r="MW82" s="126"/>
      <c r="MX82" s="126"/>
      <c r="MY82" s="126"/>
      <c r="MZ82" s="126"/>
      <c r="NA82" s="126"/>
      <c r="NB82" s="126"/>
      <c r="NC82" s="126"/>
      <c r="ND82" s="126"/>
      <c r="NE82" s="126"/>
      <c r="NF82" s="126"/>
      <c r="NG82" s="126"/>
      <c r="NH82" s="126"/>
      <c r="NI82" s="126"/>
      <c r="NJ82" s="126"/>
      <c r="NK82" s="126"/>
      <c r="NL82" s="126"/>
      <c r="NM82" s="126"/>
      <c r="NN82" s="126"/>
      <c r="NO82" s="126"/>
      <c r="NP82" s="126"/>
      <c r="NQ82" s="126"/>
      <c r="NR82" s="126"/>
      <c r="NS82" s="126"/>
      <c r="NT82" s="126"/>
      <c r="NU82" s="126"/>
      <c r="NV82" s="126"/>
      <c r="NW82" s="126"/>
      <c r="NX82" s="126"/>
      <c r="NY82" s="126"/>
      <c r="NZ82" s="126"/>
      <c r="OA82" s="126"/>
      <c r="OB82" s="126"/>
      <c r="OC82" s="126"/>
      <c r="OD82" s="126"/>
      <c r="OE82" s="126"/>
      <c r="OF82" s="126"/>
      <c r="OG82" s="126"/>
      <c r="OH82" s="126"/>
      <c r="OI82" s="126"/>
      <c r="OJ82" s="126"/>
      <c r="OK82" s="126"/>
      <c r="OL82" s="126"/>
      <c r="OM82" s="126"/>
      <c r="ON82" s="126"/>
      <c r="OO82" s="126"/>
      <c r="OP82" s="126"/>
      <c r="OQ82" s="126"/>
      <c r="OR82" s="126"/>
      <c r="OS82" s="126"/>
      <c r="OT82" s="126"/>
      <c r="OU82" s="126"/>
      <c r="OV82" s="126"/>
      <c r="OW82" s="126"/>
      <c r="OX82" s="126"/>
      <c r="OY82" s="126"/>
      <c r="OZ82" s="126"/>
      <c r="PA82" s="126"/>
      <c r="PB82" s="126"/>
      <c r="PC82" s="126"/>
      <c r="PD82" s="126"/>
      <c r="PE82" s="126"/>
      <c r="PF82" s="126"/>
      <c r="PG82" s="126"/>
      <c r="PH82" s="126"/>
      <c r="PI82" s="126"/>
      <c r="PJ82" s="126"/>
      <c r="PK82" s="126"/>
      <c r="PL82" s="126"/>
      <c r="PM82" s="126"/>
      <c r="PN82" s="126"/>
      <c r="PO82" s="126"/>
      <c r="PP82" s="126"/>
      <c r="PQ82" s="126"/>
      <c r="PR82" s="126"/>
      <c r="PS82" s="126"/>
      <c r="PT82" s="126"/>
      <c r="PU82" s="126"/>
      <c r="PV82" s="126"/>
      <c r="PW82" s="126"/>
      <c r="PX82" s="126"/>
      <c r="PY82" s="126"/>
      <c r="PZ82" s="126"/>
      <c r="QA82" s="126"/>
      <c r="QB82" s="126"/>
      <c r="QC82" s="126"/>
      <c r="QD82" s="126"/>
      <c r="QE82" s="126"/>
      <c r="QF82" s="126"/>
      <c r="QG82" s="126"/>
      <c r="QH82" s="126"/>
      <c r="QI82" s="126"/>
      <c r="QJ82" s="126"/>
      <c r="QK82" s="126"/>
      <c r="QL82" s="126"/>
      <c r="QM82" s="126"/>
      <c r="QN82" s="126"/>
      <c r="QO82" s="126"/>
      <c r="QP82" s="126"/>
      <c r="QQ82" s="126"/>
      <c r="QR82" s="126"/>
      <c r="QS82" s="126"/>
      <c r="QT82" s="126"/>
      <c r="QU82" s="126"/>
      <c r="QV82" s="126"/>
      <c r="QW82" s="126"/>
      <c r="QX82" s="126"/>
      <c r="QY82" s="126"/>
      <c r="QZ82" s="126"/>
      <c r="RA82" s="126"/>
      <c r="RB82" s="126"/>
      <c r="RC82" s="126"/>
      <c r="RD82" s="126"/>
      <c r="RE82" s="126"/>
      <c r="RF82" s="126"/>
      <c r="RG82" s="126"/>
      <c r="RH82" s="126"/>
      <c r="RI82" s="126"/>
      <c r="RJ82" s="126"/>
      <c r="RK82" s="126"/>
      <c r="RL82" s="126"/>
      <c r="RM82" s="126"/>
      <c r="RN82" s="126"/>
      <c r="RO82" s="126"/>
      <c r="RP82" s="126"/>
      <c r="RQ82" s="126"/>
      <c r="RR82" s="126"/>
      <c r="RS82" s="126"/>
      <c r="RT82" s="126"/>
      <c r="RU82" s="126"/>
      <c r="RV82" s="126"/>
      <c r="RW82" s="126"/>
      <c r="RX82" s="126"/>
      <c r="RY82" s="126"/>
      <c r="RZ82" s="126"/>
      <c r="SA82" s="126"/>
      <c r="SB82" s="126"/>
      <c r="SC82" s="126"/>
      <c r="SD82" s="126"/>
      <c r="SE82" s="126"/>
      <c r="SF82" s="126"/>
      <c r="SG82" s="126"/>
      <c r="SH82" s="126"/>
      <c r="SI82" s="126"/>
      <c r="SJ82" s="126"/>
      <c r="SK82" s="126"/>
      <c r="SL82" s="126"/>
      <c r="SM82" s="126"/>
      <c r="SN82" s="126"/>
      <c r="SO82" s="126"/>
      <c r="SP82" s="126"/>
      <c r="SQ82" s="126"/>
      <c r="SR82" s="126"/>
      <c r="SS82" s="126"/>
      <c r="ST82" s="126"/>
      <c r="SU82" s="126"/>
      <c r="SV82" s="126"/>
      <c r="SW82" s="126"/>
      <c r="SX82" s="126"/>
      <c r="SY82" s="126"/>
      <c r="SZ82" s="126"/>
      <c r="TA82" s="126"/>
      <c r="TB82" s="126"/>
      <c r="TC82" s="126"/>
      <c r="TD82" s="126"/>
      <c r="TE82" s="126"/>
      <c r="TF82" s="126"/>
      <c r="TG82" s="126"/>
      <c r="TH82" s="126"/>
      <c r="TI82" s="126"/>
      <c r="TJ82" s="126"/>
      <c r="TK82" s="126"/>
      <c r="TL82" s="126"/>
      <c r="TM82" s="126"/>
      <c r="TN82" s="126"/>
      <c r="TO82" s="126"/>
      <c r="TP82" s="126"/>
      <c r="TQ82" s="126"/>
      <c r="TR82" s="126"/>
      <c r="TS82" s="126"/>
      <c r="TT82" s="126"/>
      <c r="TU82" s="126"/>
      <c r="TV82" s="126"/>
      <c r="TW82" s="126"/>
      <c r="TX82" s="126"/>
      <c r="TY82" s="126"/>
      <c r="TZ82" s="126"/>
      <c r="UA82" s="126"/>
      <c r="UB82" s="126"/>
      <c r="UC82" s="126"/>
      <c r="UD82" s="126"/>
      <c r="UE82" s="126"/>
      <c r="UF82" s="126"/>
      <c r="UG82" s="126"/>
      <c r="UH82" s="126"/>
      <c r="UI82" s="126"/>
      <c r="UJ82" s="126"/>
      <c r="UK82" s="126"/>
      <c r="UL82" s="126"/>
      <c r="UM82" s="126"/>
      <c r="UN82" s="126"/>
      <c r="UO82" s="126"/>
      <c r="UP82" s="126"/>
      <c r="UQ82" s="126"/>
      <c r="UR82" s="126"/>
      <c r="US82" s="126"/>
      <c r="UT82" s="126"/>
      <c r="UU82" s="126"/>
      <c r="UV82" s="126"/>
      <c r="UW82" s="126"/>
      <c r="UX82" s="126"/>
      <c r="UY82" s="126"/>
      <c r="UZ82" s="126"/>
      <c r="VA82" s="126"/>
      <c r="VB82" s="126"/>
      <c r="VC82" s="126"/>
      <c r="VD82" s="126"/>
      <c r="VE82" s="126"/>
      <c r="VF82" s="126"/>
      <c r="VG82" s="126"/>
      <c r="VH82" s="126"/>
      <c r="VI82" s="126"/>
      <c r="VJ82" s="126"/>
      <c r="VK82" s="126"/>
      <c r="VL82" s="126"/>
      <c r="VM82" s="126"/>
      <c r="VN82" s="126"/>
      <c r="VO82" s="126"/>
      <c r="VP82" s="126"/>
      <c r="VQ82" s="126"/>
      <c r="VR82" s="126"/>
      <c r="VS82" s="126"/>
      <c r="VT82" s="126"/>
      <c r="VU82" s="126"/>
      <c r="VV82" s="126"/>
      <c r="VW82" s="126"/>
      <c r="VX82" s="126"/>
      <c r="VY82" s="126"/>
      <c r="VZ82" s="126"/>
      <c r="WA82" s="126"/>
      <c r="WB82" s="126"/>
      <c r="WC82" s="126"/>
      <c r="WD82" s="126"/>
      <c r="WE82" s="126"/>
      <c r="WF82" s="126"/>
      <c r="WG82" s="126"/>
      <c r="WH82" s="126"/>
      <c r="WI82" s="126"/>
      <c r="WJ82" s="126"/>
      <c r="WK82" s="126"/>
      <c r="WL82" s="126"/>
      <c r="WM82" s="126"/>
      <c r="WN82" s="126"/>
      <c r="WO82" s="126"/>
      <c r="WP82" s="126"/>
      <c r="WQ82" s="126"/>
      <c r="WR82" s="126"/>
      <c r="WS82" s="126"/>
      <c r="WT82" s="126"/>
      <c r="WU82" s="126"/>
      <c r="WV82" s="126"/>
      <c r="WW82" s="126"/>
      <c r="WX82" s="126"/>
      <c r="WY82" s="126"/>
      <c r="WZ82" s="126"/>
      <c r="XA82" s="126"/>
      <c r="XB82" s="126"/>
      <c r="XC82" s="126"/>
      <c r="XD82" s="126"/>
      <c r="XE82" s="126"/>
      <c r="XF82" s="126"/>
      <c r="XG82" s="126"/>
      <c r="XH82" s="126"/>
      <c r="XI82" s="126"/>
      <c r="XJ82" s="126"/>
      <c r="XK82" s="126"/>
      <c r="XL82" s="126"/>
      <c r="XM82" s="126"/>
      <c r="XN82" s="126"/>
      <c r="XO82" s="126"/>
      <c r="XP82" s="126"/>
      <c r="XQ82" s="126"/>
      <c r="XR82" s="126"/>
      <c r="XS82" s="126"/>
      <c r="XT82" s="126"/>
      <c r="XU82" s="126"/>
      <c r="XV82" s="126"/>
      <c r="XW82" s="126"/>
      <c r="XX82" s="126"/>
      <c r="XY82" s="126"/>
      <c r="XZ82" s="126"/>
      <c r="YA82" s="126"/>
      <c r="YB82" s="126"/>
      <c r="YC82" s="126"/>
      <c r="YD82" s="126"/>
      <c r="YE82" s="126"/>
      <c r="YF82" s="126"/>
      <c r="YG82" s="126"/>
      <c r="YH82" s="126"/>
      <c r="YI82" s="126"/>
      <c r="YJ82" s="126"/>
      <c r="YK82" s="126"/>
      <c r="YL82" s="126"/>
      <c r="YM82" s="126"/>
      <c r="YN82" s="126"/>
      <c r="YO82" s="126"/>
      <c r="YP82" s="126"/>
      <c r="YQ82" s="126"/>
      <c r="YR82" s="126"/>
      <c r="YS82" s="126"/>
      <c r="YT82" s="126"/>
      <c r="YU82" s="126"/>
      <c r="YV82" s="126"/>
      <c r="YW82" s="126"/>
      <c r="YX82" s="126"/>
      <c r="YY82" s="126"/>
      <c r="YZ82" s="126"/>
      <c r="ZA82" s="126"/>
      <c r="ZB82" s="126"/>
      <c r="ZC82" s="126"/>
      <c r="ZD82" s="126"/>
      <c r="ZE82" s="126"/>
      <c r="ZF82" s="126"/>
      <c r="ZG82" s="126"/>
      <c r="ZH82" s="126"/>
      <c r="ZI82" s="126"/>
      <c r="ZJ82" s="126"/>
      <c r="ZK82" s="126"/>
      <c r="ZL82" s="126"/>
      <c r="ZM82" s="126"/>
      <c r="ZN82" s="126"/>
      <c r="ZO82" s="126"/>
      <c r="ZP82" s="126"/>
      <c r="ZQ82" s="126"/>
      <c r="ZR82" s="126"/>
      <c r="ZS82" s="126"/>
      <c r="ZT82" s="126"/>
      <c r="ZU82" s="126"/>
      <c r="ZV82" s="126"/>
      <c r="ZW82" s="126"/>
      <c r="ZX82" s="126"/>
      <c r="ZY82" s="126"/>
      <c r="ZZ82" s="126"/>
    </row>
    <row r="83" spans="1:702" hidden="1" outlineLevel="1">
      <c r="A83" s="8">
        <v>42736</v>
      </c>
      <c r="B83" s="126">
        <v>518.29226888999995</v>
      </c>
      <c r="C83" s="126">
        <v>86.668227610000002</v>
      </c>
      <c r="D83" s="126">
        <v>2.5559633800000001</v>
      </c>
      <c r="E83" s="126">
        <v>140.1300191</v>
      </c>
      <c r="F83" s="126">
        <v>3.2734321400000002</v>
      </c>
      <c r="G83" s="126">
        <v>8.4473992399999993</v>
      </c>
      <c r="H83" s="126">
        <v>10.02630154</v>
      </c>
      <c r="I83" s="126">
        <v>159.57454193999999</v>
      </c>
      <c r="J83" s="126">
        <v>43.036905099999998</v>
      </c>
      <c r="K83" s="126">
        <v>0.91001381000000003</v>
      </c>
      <c r="L83" s="126">
        <v>3.22148638</v>
      </c>
      <c r="M83" s="163" t="s">
        <v>188</v>
      </c>
      <c r="N83" s="126">
        <v>1.4070076</v>
      </c>
      <c r="O83" s="126">
        <v>16.751579069999998</v>
      </c>
      <c r="P83" s="126">
        <v>33.554457859999999</v>
      </c>
      <c r="Q83" s="126">
        <v>1.4588699999999999E-3</v>
      </c>
      <c r="R83" s="126">
        <v>3.5286862499999998</v>
      </c>
      <c r="S83" s="126">
        <v>2.8180480000000001E-2</v>
      </c>
      <c r="T83" s="126">
        <v>5.1766085200000003</v>
      </c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702" hidden="1" outlineLevel="1">
      <c r="A84" s="8">
        <v>42767</v>
      </c>
      <c r="B84" s="126">
        <v>527.68888988000003</v>
      </c>
      <c r="C84" s="126">
        <v>94.403415050000007</v>
      </c>
      <c r="D84" s="126">
        <v>2.5560389899999998</v>
      </c>
      <c r="E84" s="126">
        <v>141.00884353999999</v>
      </c>
      <c r="F84" s="126">
        <v>3.27343362</v>
      </c>
      <c r="G84" s="126">
        <v>8.4334887599999995</v>
      </c>
      <c r="H84" s="126">
        <v>9.9920676900000007</v>
      </c>
      <c r="I84" s="126">
        <v>158.79495489999999</v>
      </c>
      <c r="J84" s="126">
        <v>44.247650800000002</v>
      </c>
      <c r="K84" s="126">
        <v>0.91006593999999996</v>
      </c>
      <c r="L84" s="126">
        <v>3.22355021</v>
      </c>
      <c r="M84" s="163" t="s">
        <v>188</v>
      </c>
      <c r="N84" s="126">
        <v>1.40946963</v>
      </c>
      <c r="O84" s="126">
        <v>16.867465960000001</v>
      </c>
      <c r="P84" s="126">
        <v>33.847775419999998</v>
      </c>
      <c r="Q84" s="126">
        <v>1.4603000000000001E-3</v>
      </c>
      <c r="R84" s="126">
        <v>3.5264101800000001</v>
      </c>
      <c r="S84" s="126">
        <v>2.8213160000000001E-2</v>
      </c>
      <c r="T84" s="126">
        <v>5.1645857299999998</v>
      </c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702" hidden="1" outlineLevel="1">
      <c r="A85" s="8">
        <v>42795</v>
      </c>
      <c r="B85" s="126">
        <v>531.71996277000005</v>
      </c>
      <c r="C85" s="126">
        <v>99.646755870000007</v>
      </c>
      <c r="D85" s="126">
        <v>2.5560389899999998</v>
      </c>
      <c r="E85" s="126">
        <v>140.20472827</v>
      </c>
      <c r="F85" s="126">
        <v>3.2509745099999998</v>
      </c>
      <c r="G85" s="126">
        <v>0.89373042999999996</v>
      </c>
      <c r="H85" s="126">
        <v>9.9544537000000002</v>
      </c>
      <c r="I85" s="126">
        <v>165.64194906</v>
      </c>
      <c r="J85" s="126">
        <v>44.372059659999998</v>
      </c>
      <c r="K85" s="126">
        <v>0.91006593000000002</v>
      </c>
      <c r="L85" s="126">
        <v>3.2183933200000001</v>
      </c>
      <c r="M85" s="163" t="s">
        <v>188</v>
      </c>
      <c r="N85" s="126">
        <v>1.41016984</v>
      </c>
      <c r="O85" s="126">
        <v>16.773390729999999</v>
      </c>
      <c r="P85" s="126">
        <v>34.182936439999999</v>
      </c>
      <c r="Q85" s="126">
        <v>1.46031E-3</v>
      </c>
      <c r="R85" s="126">
        <v>3.5244019</v>
      </c>
      <c r="S85" s="126">
        <v>2.8213160000000001E-2</v>
      </c>
      <c r="T85" s="126">
        <v>5.1502406499999998</v>
      </c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702" hidden="1" outlineLevel="1">
      <c r="A86" s="8">
        <v>42826</v>
      </c>
      <c r="B86" s="126">
        <v>522.52510430999996</v>
      </c>
      <c r="C86" s="126">
        <v>105.30728818</v>
      </c>
      <c r="D86" s="126">
        <v>2.5560389899999998</v>
      </c>
      <c r="E86" s="126">
        <v>127.09709156</v>
      </c>
      <c r="F86" s="126">
        <v>3.2509759900000001</v>
      </c>
      <c r="G86" s="126">
        <v>0.89373170999999996</v>
      </c>
      <c r="H86" s="126">
        <v>9.9386165500000008</v>
      </c>
      <c r="I86" s="126">
        <v>163.86941952000001</v>
      </c>
      <c r="J86" s="126">
        <v>44.848951810000003</v>
      </c>
      <c r="K86" s="126">
        <v>0.91006593999999996</v>
      </c>
      <c r="L86" s="126">
        <v>3.2303661099999998</v>
      </c>
      <c r="M86" s="163" t="s">
        <v>188</v>
      </c>
      <c r="N86" s="126">
        <v>1.41074535</v>
      </c>
      <c r="O86" s="126">
        <v>16.0811335</v>
      </c>
      <c r="P86" s="126">
        <v>34.507057000000003</v>
      </c>
      <c r="Q86" s="126">
        <v>1.46031E-3</v>
      </c>
      <c r="R86" s="126">
        <v>3.52221954</v>
      </c>
      <c r="S86" s="126">
        <v>2.8213180000000001E-2</v>
      </c>
      <c r="T86" s="126">
        <v>5.07172907</v>
      </c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702" hidden="1" outlineLevel="1">
      <c r="A87" s="8">
        <v>42856</v>
      </c>
      <c r="B87" s="126">
        <v>528.44560062999994</v>
      </c>
      <c r="C87" s="126">
        <v>124.24045769</v>
      </c>
      <c r="D87" s="126">
        <v>2.5560389899999998</v>
      </c>
      <c r="E87" s="126">
        <v>122.84864086</v>
      </c>
      <c r="F87" s="126">
        <v>3.2509777299999998</v>
      </c>
      <c r="G87" s="126">
        <v>0.89373155999999998</v>
      </c>
      <c r="H87" s="126">
        <v>9.4491177200000003</v>
      </c>
      <c r="I87" s="126">
        <v>155.47407006</v>
      </c>
      <c r="J87" s="126">
        <v>44.528937919999997</v>
      </c>
      <c r="K87" s="126">
        <v>0.91006593999999996</v>
      </c>
      <c r="L87" s="126">
        <v>3.4188941900000001</v>
      </c>
      <c r="M87" s="163" t="s">
        <v>188</v>
      </c>
      <c r="N87" s="126">
        <v>1.41914272</v>
      </c>
      <c r="O87" s="126">
        <v>16.027539529999999</v>
      </c>
      <c r="P87" s="126">
        <v>34.843189989999999</v>
      </c>
      <c r="Q87" s="126">
        <v>1.46031E-3</v>
      </c>
      <c r="R87" s="126">
        <v>3.5201225799999998</v>
      </c>
      <c r="S87" s="126">
        <v>2.8213169999999999E-2</v>
      </c>
      <c r="T87" s="126">
        <v>5.0349996700000004</v>
      </c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702" hidden="1" outlineLevel="1">
      <c r="A88" s="8">
        <v>42887</v>
      </c>
      <c r="B88" s="126">
        <v>537.69075642999996</v>
      </c>
      <c r="C88" s="126">
        <v>132.58635559000001</v>
      </c>
      <c r="D88" s="126">
        <v>2.5559633800000001</v>
      </c>
      <c r="E88" s="126">
        <v>126.61115048000001</v>
      </c>
      <c r="F88" s="126">
        <v>3.2509793199999999</v>
      </c>
      <c r="G88" s="126">
        <v>0.89373296999999996</v>
      </c>
      <c r="H88" s="126">
        <v>9.4416932800000009</v>
      </c>
      <c r="I88" s="126">
        <v>152.09326014000001</v>
      </c>
      <c r="J88" s="126">
        <v>44.684840129999998</v>
      </c>
      <c r="K88" s="126">
        <v>0.91001381000000003</v>
      </c>
      <c r="L88" s="126">
        <v>3.4890587700000002</v>
      </c>
      <c r="M88" s="163" t="s">
        <v>188</v>
      </c>
      <c r="N88" s="126">
        <v>1.4204901000000001</v>
      </c>
      <c r="O88" s="126">
        <v>16.05387807</v>
      </c>
      <c r="P88" s="126">
        <v>35.165740470000003</v>
      </c>
      <c r="Q88" s="126">
        <v>1.4588699999999999E-3</v>
      </c>
      <c r="R88" s="126">
        <v>3.5179464199999999</v>
      </c>
      <c r="S88" s="126">
        <v>2.8180480000000001E-2</v>
      </c>
      <c r="T88" s="126">
        <v>4.9860141499999999</v>
      </c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702" hidden="1" outlineLevel="1">
      <c r="A89" s="8">
        <v>42917</v>
      </c>
      <c r="B89" s="126">
        <v>501.86734911000002</v>
      </c>
      <c r="C89" s="126">
        <v>135.65737788000001</v>
      </c>
      <c r="D89" s="126">
        <v>2.5559633800000001</v>
      </c>
      <c r="E89" s="126">
        <v>125.62284986</v>
      </c>
      <c r="F89" s="126">
        <v>3.2509809600000001</v>
      </c>
      <c r="G89" s="126">
        <v>0.89373424999999995</v>
      </c>
      <c r="H89" s="126">
        <v>9.6622620399999999</v>
      </c>
      <c r="I89" s="126">
        <v>152.21367297</v>
      </c>
      <c r="J89" s="126">
        <v>40.596123329999998</v>
      </c>
      <c r="K89" s="126">
        <v>0.91001381000000003</v>
      </c>
      <c r="L89" s="126">
        <v>3.3900645699999998</v>
      </c>
      <c r="M89" s="163" t="s">
        <v>188</v>
      </c>
      <c r="N89" s="126">
        <v>1.35699495</v>
      </c>
      <c r="O89" s="126">
        <v>16.079114950000001</v>
      </c>
      <c r="P89" s="126">
        <v>1.1805966400000001</v>
      </c>
      <c r="Q89" s="126">
        <v>1.4588699999999999E-3</v>
      </c>
      <c r="R89" s="126">
        <v>3.51585313</v>
      </c>
      <c r="S89" s="126">
        <v>2.8180480000000001E-2</v>
      </c>
      <c r="T89" s="126">
        <v>4.9521070399999996</v>
      </c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702" hidden="1" outlineLevel="1">
      <c r="A90" s="8">
        <v>42948</v>
      </c>
      <c r="B90" s="126">
        <v>500.06567072000001</v>
      </c>
      <c r="C90" s="126">
        <v>137.46261901</v>
      </c>
      <c r="D90" s="126">
        <v>2.5559633800000001</v>
      </c>
      <c r="E90" s="126">
        <v>119.32490673</v>
      </c>
      <c r="F90" s="126">
        <v>3.25098259</v>
      </c>
      <c r="G90" s="126">
        <v>0.89373561000000001</v>
      </c>
      <c r="H90" s="126">
        <v>9.7269758700000004</v>
      </c>
      <c r="I90" s="126">
        <v>154.96218689</v>
      </c>
      <c r="J90" s="126">
        <v>40.572970849999997</v>
      </c>
      <c r="K90" s="126">
        <v>0.91001381000000003</v>
      </c>
      <c r="L90" s="126">
        <v>3.3036957899999999</v>
      </c>
      <c r="M90" s="163" t="s">
        <v>188</v>
      </c>
      <c r="N90" s="126">
        <v>1.35704724</v>
      </c>
      <c r="O90" s="126">
        <v>16.098839309999999</v>
      </c>
      <c r="P90" s="126">
        <v>1.1807164000000001</v>
      </c>
      <c r="Q90" s="126">
        <v>1.4588699999999999E-3</v>
      </c>
      <c r="R90" s="126">
        <v>3.5137201400000002</v>
      </c>
      <c r="S90" s="126">
        <v>2.8180480000000001E-2</v>
      </c>
      <c r="T90" s="126">
        <v>4.9216577499999996</v>
      </c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702" hidden="1" outlineLevel="1">
      <c r="A91" s="8">
        <v>42979</v>
      </c>
      <c r="B91" s="126">
        <v>494.18653422</v>
      </c>
      <c r="C91" s="126">
        <v>135.89170159</v>
      </c>
      <c r="D91" s="126">
        <v>2.5559633800000001</v>
      </c>
      <c r="E91" s="126">
        <v>115.25352058</v>
      </c>
      <c r="F91" s="126">
        <v>3.25098413</v>
      </c>
      <c r="G91" s="126">
        <v>0.89373696999999996</v>
      </c>
      <c r="H91" s="126">
        <v>9.6850176700000006</v>
      </c>
      <c r="I91" s="126">
        <v>154.10905657000001</v>
      </c>
      <c r="J91" s="126">
        <v>41.004203220000001</v>
      </c>
      <c r="K91" s="126">
        <v>0.91001381000000003</v>
      </c>
      <c r="L91" s="126">
        <v>3.2578817500000001</v>
      </c>
      <c r="M91" s="163" t="s">
        <v>188</v>
      </c>
      <c r="N91" s="126">
        <v>1.35982772</v>
      </c>
      <c r="O91" s="126">
        <v>16.096281569999999</v>
      </c>
      <c r="P91" s="126">
        <v>1.28082428</v>
      </c>
      <c r="Q91" s="126">
        <v>1.4588699999999999E-3</v>
      </c>
      <c r="R91" s="126">
        <v>3.5115520500000001</v>
      </c>
      <c r="S91" s="126">
        <v>2.8180480000000001E-2</v>
      </c>
      <c r="T91" s="126">
        <v>5.0963295799999999</v>
      </c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702" hidden="1" outlineLevel="1">
      <c r="A92" s="8">
        <v>43009</v>
      </c>
      <c r="B92" s="126">
        <v>481.08156061</v>
      </c>
      <c r="C92" s="126">
        <v>125.60846008</v>
      </c>
      <c r="D92" s="126">
        <v>2.5559633800000001</v>
      </c>
      <c r="E92" s="126">
        <v>116.85308414000001</v>
      </c>
      <c r="F92" s="126">
        <v>3.2509858199999999</v>
      </c>
      <c r="G92" s="126">
        <v>0.89373829000000005</v>
      </c>
      <c r="H92" s="126">
        <v>9.5031563499999994</v>
      </c>
      <c r="I92" s="126">
        <v>150.43684350000001</v>
      </c>
      <c r="J92" s="126">
        <v>40.439392730000002</v>
      </c>
      <c r="K92" s="126">
        <v>0.91001381000000003</v>
      </c>
      <c r="L92" s="126">
        <v>3.2159870399999999</v>
      </c>
      <c r="M92" s="163" t="s">
        <v>188</v>
      </c>
      <c r="N92" s="126">
        <v>1.3621899799999999</v>
      </c>
      <c r="O92" s="126">
        <v>16.086130300000001</v>
      </c>
      <c r="P92" s="126">
        <v>1.27257332</v>
      </c>
      <c r="Q92" s="126">
        <v>1.4588699999999999E-3</v>
      </c>
      <c r="R92" s="126">
        <v>3.50946318</v>
      </c>
      <c r="S92" s="126">
        <v>2.8180480000000001E-2</v>
      </c>
      <c r="T92" s="126">
        <v>5.15393934</v>
      </c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702" hidden="1" outlineLevel="1">
      <c r="A93" s="8">
        <v>43040</v>
      </c>
      <c r="B93" s="126">
        <v>484.03947791000002</v>
      </c>
      <c r="C93" s="126">
        <v>130.62541307000001</v>
      </c>
      <c r="D93" s="126">
        <v>2.5559633800000001</v>
      </c>
      <c r="E93" s="126">
        <v>114.95274087</v>
      </c>
      <c r="F93" s="126">
        <v>3.2509874000000001</v>
      </c>
      <c r="G93" s="126">
        <v>0.89373974</v>
      </c>
      <c r="H93" s="126">
        <v>10.47644951</v>
      </c>
      <c r="I93" s="126">
        <v>149.72358426</v>
      </c>
      <c r="J93" s="126">
        <v>40.336740630000001</v>
      </c>
      <c r="K93" s="126">
        <v>0.91001381000000003</v>
      </c>
      <c r="L93" s="126">
        <v>3.2159375300000002</v>
      </c>
      <c r="M93" s="163" t="s">
        <v>188</v>
      </c>
      <c r="N93" s="126">
        <v>1.3638762</v>
      </c>
      <c r="O93" s="126">
        <v>15.82736323</v>
      </c>
      <c r="P93" s="126">
        <v>1.1810966199999999</v>
      </c>
      <c r="Q93" s="126">
        <v>1.4588699999999999E-3</v>
      </c>
      <c r="R93" s="126">
        <v>3.50730129</v>
      </c>
      <c r="S93" s="126">
        <v>2.8180480000000001E-2</v>
      </c>
      <c r="T93" s="126">
        <v>5.1886310199999999</v>
      </c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702" hidden="1" outlineLevel="1">
      <c r="A94" s="8">
        <v>43070</v>
      </c>
      <c r="B94" s="126">
        <v>540.42165107000005</v>
      </c>
      <c r="C94" s="126">
        <v>114.19661651</v>
      </c>
      <c r="D94" s="126">
        <v>2.7127336</v>
      </c>
      <c r="E94" s="126">
        <v>136.50007611000001</v>
      </c>
      <c r="F94" s="126">
        <v>3.25098909</v>
      </c>
      <c r="G94" s="126">
        <v>0.99018309999999998</v>
      </c>
      <c r="H94" s="126">
        <v>12.38104972</v>
      </c>
      <c r="I94" s="126">
        <v>170.32354558</v>
      </c>
      <c r="J94" s="126">
        <v>66.281546750000004</v>
      </c>
      <c r="K94" s="126">
        <v>1.08364766</v>
      </c>
      <c r="L94" s="126">
        <v>3.8092432299999999</v>
      </c>
      <c r="M94" s="163" t="s">
        <v>188</v>
      </c>
      <c r="N94" s="126">
        <v>1.4533720000000001</v>
      </c>
      <c r="O94" s="126">
        <v>16.044602179999998</v>
      </c>
      <c r="P94" s="126">
        <v>2.2924420900000002</v>
      </c>
      <c r="Q94" s="126">
        <v>6.5354100000000002E-3</v>
      </c>
      <c r="R94" s="126">
        <v>3.5088341500000002</v>
      </c>
      <c r="S94" s="126">
        <v>8.7525169999999999E-2</v>
      </c>
      <c r="T94" s="126">
        <v>5.4987087199999998</v>
      </c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702" hidden="1" outlineLevel="1">
      <c r="A95" s="8">
        <v>43101</v>
      </c>
      <c r="B95" s="126">
        <v>551.26679480999996</v>
      </c>
      <c r="C95" s="126">
        <v>115.42478131999999</v>
      </c>
      <c r="D95" s="126">
        <v>2.7150017700000002</v>
      </c>
      <c r="E95" s="126">
        <v>135.72241489999999</v>
      </c>
      <c r="F95" s="126">
        <v>3.2509906800000001</v>
      </c>
      <c r="G95" s="126">
        <v>0.99018139000000005</v>
      </c>
      <c r="H95" s="126">
        <v>13.148586910000001</v>
      </c>
      <c r="I95" s="126">
        <v>173.39737375000001</v>
      </c>
      <c r="J95" s="126">
        <v>66.887541380000002</v>
      </c>
      <c r="K95" s="126">
        <v>1.0852113699999999</v>
      </c>
      <c r="L95" s="126">
        <v>3.95189937</v>
      </c>
      <c r="M95" s="163" t="s">
        <v>188</v>
      </c>
      <c r="N95" s="126">
        <v>1.4687316500000001</v>
      </c>
      <c r="O95" s="126">
        <v>21.81861696</v>
      </c>
      <c r="P95" s="126">
        <v>2.3132683300000001</v>
      </c>
      <c r="Q95" s="126">
        <v>6.5785100000000001E-3</v>
      </c>
      <c r="R95" s="126">
        <v>3.50671336</v>
      </c>
      <c r="S95" s="126">
        <v>8.8505799999999996E-2</v>
      </c>
      <c r="T95" s="126">
        <v>5.4903973600000002</v>
      </c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702" hidden="1" outlineLevel="1">
      <c r="A96" s="8">
        <v>43132</v>
      </c>
      <c r="B96" s="126">
        <v>563.54917634000003</v>
      </c>
      <c r="C96" s="126">
        <v>120.42018483</v>
      </c>
      <c r="D96" s="126">
        <v>2.71711875</v>
      </c>
      <c r="E96" s="126">
        <v>137.51720678999999</v>
      </c>
      <c r="F96" s="126">
        <v>3.25099216</v>
      </c>
      <c r="G96" s="126">
        <v>1.03823153</v>
      </c>
      <c r="H96" s="126">
        <v>13.14187109</v>
      </c>
      <c r="I96" s="126">
        <v>179.27695338000001</v>
      </c>
      <c r="J96" s="126">
        <v>66.627580449999996</v>
      </c>
      <c r="K96" s="126">
        <v>1.0866708300000001</v>
      </c>
      <c r="L96" s="126">
        <v>3.84784579</v>
      </c>
      <c r="M96" s="163" t="s">
        <v>188</v>
      </c>
      <c r="N96" s="126">
        <v>1.45431563</v>
      </c>
      <c r="O96" s="126">
        <v>21.939568000000001</v>
      </c>
      <c r="P96" s="126">
        <v>2.3337232999999999</v>
      </c>
      <c r="Q96" s="126">
        <v>6.6187299999999998E-3</v>
      </c>
      <c r="R96" s="126">
        <v>3.5044848499999999</v>
      </c>
      <c r="S96" s="126">
        <v>8.9421050000000002E-2</v>
      </c>
      <c r="T96" s="126">
        <v>5.2963891800000003</v>
      </c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hidden="1" outlineLevel="1">
      <c r="A97" s="8">
        <v>43160</v>
      </c>
      <c r="B97" s="126">
        <v>606.51316179000003</v>
      </c>
      <c r="C97" s="126">
        <v>129.48177031</v>
      </c>
      <c r="D97" s="126">
        <v>2.7656317100000001</v>
      </c>
      <c r="E97" s="126">
        <v>157.25642149000001</v>
      </c>
      <c r="F97" s="126">
        <v>5.2871375399999998</v>
      </c>
      <c r="G97" s="126">
        <v>1.0195767099999999</v>
      </c>
      <c r="H97" s="126">
        <v>14.41259496</v>
      </c>
      <c r="I97" s="126">
        <v>186.08170805</v>
      </c>
      <c r="J97" s="126">
        <v>68.669880669999998</v>
      </c>
      <c r="K97" s="126">
        <v>1.1659037400000001</v>
      </c>
      <c r="L97" s="126">
        <v>3.8304325700000001</v>
      </c>
      <c r="M97" s="163" t="s">
        <v>188</v>
      </c>
      <c r="N97" s="126">
        <v>1.94450462</v>
      </c>
      <c r="O97" s="126">
        <v>22.132557800000001</v>
      </c>
      <c r="P97" s="126">
        <v>2.3588270699999998</v>
      </c>
      <c r="Q97" s="126">
        <v>6.6710700000000003E-3</v>
      </c>
      <c r="R97" s="126">
        <v>4.7842291499999998</v>
      </c>
      <c r="S97" s="126">
        <v>9.0628319999999998E-2</v>
      </c>
      <c r="T97" s="126">
        <v>5.2246860100000001</v>
      </c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hidden="1" outlineLevel="1">
      <c r="A98" s="8">
        <v>43191</v>
      </c>
      <c r="B98" s="126">
        <v>632.90772938999999</v>
      </c>
      <c r="C98" s="126">
        <v>142.88682245999999</v>
      </c>
      <c r="D98" s="126">
        <v>2.7826426</v>
      </c>
      <c r="E98" s="126">
        <v>161.92994540000001</v>
      </c>
      <c r="F98" s="126">
        <v>5.33891984</v>
      </c>
      <c r="G98" s="126">
        <v>1.0329731099999999</v>
      </c>
      <c r="H98" s="126">
        <v>14.355938</v>
      </c>
      <c r="I98" s="126">
        <v>187.64885384999999</v>
      </c>
      <c r="J98" s="126">
        <v>74.669403279999997</v>
      </c>
      <c r="K98" s="126">
        <v>1.1700169600000001</v>
      </c>
      <c r="L98" s="126">
        <v>3.8222292599999999</v>
      </c>
      <c r="M98" s="163" t="s">
        <v>188</v>
      </c>
      <c r="N98" s="126">
        <v>1.9567464800000001</v>
      </c>
      <c r="O98" s="126">
        <v>22.534629819999999</v>
      </c>
      <c r="P98" s="126">
        <v>2.6935117499999999</v>
      </c>
      <c r="Q98" s="126">
        <v>6.7112999999999999E-3</v>
      </c>
      <c r="R98" s="126">
        <v>4.8179900199999999</v>
      </c>
      <c r="S98" s="126">
        <v>9.1543579999999999E-2</v>
      </c>
      <c r="T98" s="126">
        <v>5.1688516800000004</v>
      </c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hidden="1" outlineLevel="1">
      <c r="A99" s="8">
        <v>43221</v>
      </c>
      <c r="B99" s="126">
        <v>618.79487558000005</v>
      </c>
      <c r="C99" s="126">
        <v>169.96402619</v>
      </c>
      <c r="D99" s="126">
        <v>2.8006035900000001</v>
      </c>
      <c r="E99" s="126">
        <v>161.24387859999999</v>
      </c>
      <c r="F99" s="126">
        <v>5.3924284900000004</v>
      </c>
      <c r="G99" s="126">
        <v>1.0036827699999999</v>
      </c>
      <c r="H99" s="126">
        <v>13.70753137</v>
      </c>
      <c r="I99" s="126">
        <v>147.04518511000001</v>
      </c>
      <c r="J99" s="126">
        <v>75.430155650000003</v>
      </c>
      <c r="K99" s="126">
        <v>1.17453137</v>
      </c>
      <c r="L99" s="126">
        <v>3.6835479200000001</v>
      </c>
      <c r="M99" s="163" t="s">
        <v>188</v>
      </c>
      <c r="N99" s="126">
        <v>1.97391337</v>
      </c>
      <c r="O99" s="126">
        <v>22.443074240000001</v>
      </c>
      <c r="P99" s="126">
        <v>2.8439862800000002</v>
      </c>
      <c r="Q99" s="126">
        <v>6.7601500000000004E-3</v>
      </c>
      <c r="R99" s="126">
        <v>4.8349205800000004</v>
      </c>
      <c r="S99" s="126">
        <v>9.2654959999999995E-2</v>
      </c>
      <c r="T99" s="126">
        <v>5.1539949399999996</v>
      </c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hidden="1" outlineLevel="1">
      <c r="A100" s="8">
        <v>43252</v>
      </c>
      <c r="B100" s="126">
        <v>647.70456306000005</v>
      </c>
      <c r="C100" s="126">
        <v>183.25263988</v>
      </c>
      <c r="D100" s="126">
        <v>2.8175388799999999</v>
      </c>
      <c r="E100" s="126">
        <v>162.55089684000001</v>
      </c>
      <c r="F100" s="126">
        <v>5.4440994800000002</v>
      </c>
      <c r="G100" s="126">
        <v>1.0228311000000001</v>
      </c>
      <c r="H100" s="126">
        <v>14.246022290000001</v>
      </c>
      <c r="I100" s="126">
        <v>159.37483841</v>
      </c>
      <c r="J100" s="126">
        <v>76.585503630000005</v>
      </c>
      <c r="K100" s="126">
        <v>1.17859246</v>
      </c>
      <c r="L100" s="126">
        <v>3.72913359</v>
      </c>
      <c r="M100" s="163" t="s">
        <v>188</v>
      </c>
      <c r="N100" s="126">
        <v>1.9722550599999999</v>
      </c>
      <c r="O100" s="126">
        <v>22.592428609999999</v>
      </c>
      <c r="P100" s="126">
        <v>2.8228225899999999</v>
      </c>
      <c r="Q100" s="126">
        <v>6.7989399999999998E-3</v>
      </c>
      <c r="R100" s="126">
        <v>4.8759476700000004</v>
      </c>
      <c r="S100" s="126">
        <v>9.3537529999999994E-2</v>
      </c>
      <c r="T100" s="126">
        <v>5.1386760999999996</v>
      </c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hidden="1" outlineLevel="1">
      <c r="A101" s="8">
        <v>43282</v>
      </c>
      <c r="B101" s="126">
        <v>653.85603473000003</v>
      </c>
      <c r="C101" s="126">
        <v>183.57317777</v>
      </c>
      <c r="D101" s="126">
        <v>2.5356442600000002</v>
      </c>
      <c r="E101" s="126">
        <v>165.23197081000001</v>
      </c>
      <c r="F101" s="126">
        <v>5.4922033600000004</v>
      </c>
      <c r="G101" s="126">
        <v>1.00435699</v>
      </c>
      <c r="H101" s="126">
        <v>12.119897999999999</v>
      </c>
      <c r="I101" s="126">
        <v>163.57744249999999</v>
      </c>
      <c r="J101" s="126">
        <v>77.348532460000001</v>
      </c>
      <c r="K101" s="126">
        <v>1.1831068600000001</v>
      </c>
      <c r="L101" s="126">
        <v>3.8295256000000002</v>
      </c>
      <c r="M101" s="163" t="s">
        <v>188</v>
      </c>
      <c r="N101" s="126">
        <v>1.9881024199999999</v>
      </c>
      <c r="O101" s="126">
        <v>22.93874765</v>
      </c>
      <c r="P101" s="126">
        <v>2.7996628600000002</v>
      </c>
      <c r="Q101" s="126">
        <v>6.8477900000000003E-3</v>
      </c>
      <c r="R101" s="126">
        <v>4.8868740700000002</v>
      </c>
      <c r="S101" s="126">
        <v>9.4648899999999994E-2</v>
      </c>
      <c r="T101" s="126">
        <v>5.2452924300000001</v>
      </c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hidden="1" outlineLevel="1">
      <c r="A102" s="8">
        <v>43313</v>
      </c>
      <c r="B102" s="126">
        <v>670.99692182000001</v>
      </c>
      <c r="C102" s="126">
        <v>180.81411593999999</v>
      </c>
      <c r="D102" s="126">
        <v>2.5533784399999999</v>
      </c>
      <c r="E102" s="126">
        <v>174.27473499999999</v>
      </c>
      <c r="F102" s="126">
        <v>5.5403070799999998</v>
      </c>
      <c r="G102" s="126">
        <v>1.00233214</v>
      </c>
      <c r="H102" s="126">
        <v>12.44623386</v>
      </c>
      <c r="I102" s="126">
        <v>172.79685796000001</v>
      </c>
      <c r="J102" s="126">
        <v>78.331206129999998</v>
      </c>
      <c r="K102" s="126">
        <v>1.1874648999999999</v>
      </c>
      <c r="L102" s="126">
        <v>3.7068369099999998</v>
      </c>
      <c r="M102" s="163" t="s">
        <v>188</v>
      </c>
      <c r="N102" s="126">
        <v>2.0031953200000001</v>
      </c>
      <c r="O102" s="126">
        <v>22.950312419999999</v>
      </c>
      <c r="P102" s="126">
        <v>2.8455651799999999</v>
      </c>
      <c r="Q102" s="126">
        <v>6.8923200000000004E-3</v>
      </c>
      <c r="R102" s="126">
        <v>4.9128770900000003</v>
      </c>
      <c r="S102" s="126">
        <v>9.5662230000000001E-2</v>
      </c>
      <c r="T102" s="126">
        <v>5.5289488999999996</v>
      </c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hidden="1" outlineLevel="1">
      <c r="A103" s="8">
        <v>43344</v>
      </c>
      <c r="B103" s="126">
        <v>651.84319388999995</v>
      </c>
      <c r="C103" s="126">
        <v>169.40197952</v>
      </c>
      <c r="D103" s="126">
        <v>2.5706275999999999</v>
      </c>
      <c r="E103" s="126">
        <v>172.18189101999999</v>
      </c>
      <c r="F103" s="126">
        <v>5.5866847699999997</v>
      </c>
      <c r="G103" s="126">
        <v>1.00457748</v>
      </c>
      <c r="H103" s="126">
        <v>11.380064669999999</v>
      </c>
      <c r="I103" s="126">
        <v>165.86577789</v>
      </c>
      <c r="J103" s="126">
        <v>80.278387330000001</v>
      </c>
      <c r="K103" s="126">
        <v>1.1917345100000001</v>
      </c>
      <c r="L103" s="126">
        <v>3.7611697199999998</v>
      </c>
      <c r="M103" s="163" t="s">
        <v>188</v>
      </c>
      <c r="N103" s="126">
        <v>2.0130297499999998</v>
      </c>
      <c r="O103" s="126">
        <v>23.19861023</v>
      </c>
      <c r="P103" s="126">
        <v>2.8137591</v>
      </c>
      <c r="Q103" s="126">
        <v>6.9368600000000004E-3</v>
      </c>
      <c r="R103" s="126">
        <v>4.9499454299999996</v>
      </c>
      <c r="S103" s="126">
        <v>9.6675540000000004E-2</v>
      </c>
      <c r="T103" s="126">
        <v>5.54134247</v>
      </c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hidden="1" outlineLevel="1">
      <c r="A104" s="8">
        <v>43374</v>
      </c>
      <c r="B104" s="126">
        <v>648.84126245000004</v>
      </c>
      <c r="C104" s="126">
        <v>171.60847527000001</v>
      </c>
      <c r="D104" s="126">
        <v>2.5882747099999999</v>
      </c>
      <c r="E104" s="126">
        <v>173.45077040000001</v>
      </c>
      <c r="F104" s="126">
        <v>5.63478543</v>
      </c>
      <c r="G104" s="126">
        <v>1.00898244</v>
      </c>
      <c r="H104" s="126">
        <v>12.380194530000001</v>
      </c>
      <c r="I104" s="126">
        <v>157.86629865</v>
      </c>
      <c r="J104" s="126">
        <v>80.612112760000002</v>
      </c>
      <c r="K104" s="126">
        <v>1.1960404200000001</v>
      </c>
      <c r="L104" s="126">
        <v>3.6763423999999998</v>
      </c>
      <c r="M104" s="163" t="s">
        <v>188</v>
      </c>
      <c r="N104" s="126">
        <v>2.0759685399999999</v>
      </c>
      <c r="O104" s="126">
        <v>23.283313140000001</v>
      </c>
      <c r="P104" s="126">
        <v>2.8727639200000001</v>
      </c>
      <c r="Q104" s="126">
        <v>6.9799600000000003E-3</v>
      </c>
      <c r="R104" s="126">
        <v>4.9625424100000002</v>
      </c>
      <c r="S104" s="126">
        <v>9.7656179999999995E-2</v>
      </c>
      <c r="T104" s="126">
        <v>5.5197612899999999</v>
      </c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hidden="1" outlineLevel="1">
      <c r="A105" s="8">
        <v>43405</v>
      </c>
      <c r="B105" s="126">
        <v>640.03544912999996</v>
      </c>
      <c r="C105" s="126">
        <v>167.94173386</v>
      </c>
      <c r="D105" s="126">
        <v>2.6039474299999998</v>
      </c>
      <c r="E105" s="126">
        <v>172.79251618999999</v>
      </c>
      <c r="F105" s="126">
        <v>5.6865678400000004</v>
      </c>
      <c r="G105" s="126">
        <v>1.0272933200000001</v>
      </c>
      <c r="H105" s="126">
        <v>10.29899356</v>
      </c>
      <c r="I105" s="126">
        <v>154.00248343999999</v>
      </c>
      <c r="J105" s="126">
        <v>82.37813113</v>
      </c>
      <c r="K105" s="126">
        <v>1.20025793</v>
      </c>
      <c r="L105" s="126">
        <v>3.8272419200000001</v>
      </c>
      <c r="M105" s="163" t="s">
        <v>188</v>
      </c>
      <c r="N105" s="126">
        <v>2.1478965799999998</v>
      </c>
      <c r="O105" s="126">
        <v>22.596903449999999</v>
      </c>
      <c r="P105" s="126">
        <v>2.8804257</v>
      </c>
      <c r="Q105" s="126">
        <v>7.0230600000000002E-3</v>
      </c>
      <c r="R105" s="126">
        <v>4.98346964</v>
      </c>
      <c r="S105" s="126">
        <v>9.8636799999999997E-2</v>
      </c>
      <c r="T105" s="126">
        <v>5.5619272799999999</v>
      </c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hidden="1" outlineLevel="1">
      <c r="A106" s="8">
        <v>43435</v>
      </c>
      <c r="B106" s="126">
        <v>638.77275570999996</v>
      </c>
      <c r="C106" s="126">
        <v>176.30931720999999</v>
      </c>
      <c r="D106" s="126">
        <v>0.48523060000000001</v>
      </c>
      <c r="E106" s="126">
        <v>173.10297650000001</v>
      </c>
      <c r="F106" s="126">
        <v>5.7400763799999996</v>
      </c>
      <c r="G106" s="126">
        <v>0.99789227000000003</v>
      </c>
      <c r="H106" s="126">
        <v>12.107908119999999</v>
      </c>
      <c r="I106" s="126">
        <v>146.01116816999999</v>
      </c>
      <c r="J106" s="126">
        <v>82.113216829999999</v>
      </c>
      <c r="K106" s="126">
        <v>1.2046680400000001</v>
      </c>
      <c r="L106" s="126">
        <v>3.68296337</v>
      </c>
      <c r="M106" s="163" t="s">
        <v>188</v>
      </c>
      <c r="N106" s="126">
        <v>2.10176776</v>
      </c>
      <c r="O106" s="126">
        <v>21.780861179999999</v>
      </c>
      <c r="P106" s="126">
        <v>2.5733714700000001</v>
      </c>
      <c r="Q106" s="126">
        <v>7.0690400000000004E-3</v>
      </c>
      <c r="R106" s="126">
        <v>5.0207722600000002</v>
      </c>
      <c r="S106" s="126">
        <v>9.9682809999999997E-2</v>
      </c>
      <c r="T106" s="126">
        <v>5.4338137</v>
      </c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hidden="1" outlineLevel="1">
      <c r="A107" s="8">
        <v>43466</v>
      </c>
      <c r="B107" s="126">
        <v>640.07473661999995</v>
      </c>
      <c r="C107" s="126">
        <v>185.27371832</v>
      </c>
      <c r="D107" s="126">
        <v>0.48757440000000002</v>
      </c>
      <c r="E107" s="126">
        <v>162.18452583000001</v>
      </c>
      <c r="F107" s="126">
        <v>5.7935878599999997</v>
      </c>
      <c r="G107" s="126">
        <v>0.99661688000000004</v>
      </c>
      <c r="H107" s="126">
        <v>10.46486958</v>
      </c>
      <c r="I107" s="126">
        <v>150.57044472000001</v>
      </c>
      <c r="J107" s="126">
        <v>82.654882549999996</v>
      </c>
      <c r="K107" s="126">
        <v>1.2090260799999999</v>
      </c>
      <c r="L107" s="126">
        <v>3.68717074</v>
      </c>
      <c r="M107" s="163" t="s">
        <v>188</v>
      </c>
      <c r="N107" s="126">
        <v>2.1735356800000001</v>
      </c>
      <c r="O107" s="126">
        <v>21.446462360000002</v>
      </c>
      <c r="P107" s="126">
        <v>2.5422885000000002</v>
      </c>
      <c r="Q107" s="126">
        <v>7.1135699999999996E-3</v>
      </c>
      <c r="R107" s="126">
        <v>5.0341920800000004</v>
      </c>
      <c r="S107" s="126">
        <v>0.10069612</v>
      </c>
      <c r="T107" s="126">
        <v>5.4480313499999999</v>
      </c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hidden="1" outlineLevel="1">
      <c r="A108" s="8">
        <v>43497</v>
      </c>
      <c r="B108" s="126">
        <v>647.30383352000001</v>
      </c>
      <c r="C108" s="126">
        <v>188.86763210999999</v>
      </c>
      <c r="D108" s="126">
        <v>0.48969135000000003</v>
      </c>
      <c r="E108" s="126">
        <v>168.25307341999999</v>
      </c>
      <c r="F108" s="126">
        <v>5.8419181099999999</v>
      </c>
      <c r="G108" s="126">
        <v>1.1199471700000001</v>
      </c>
      <c r="H108" s="126">
        <v>9.2611147799999998</v>
      </c>
      <c r="I108" s="126">
        <v>148.62998823999999</v>
      </c>
      <c r="J108" s="126">
        <v>83.208738920000002</v>
      </c>
      <c r="K108" s="126">
        <v>1.2129623700000001</v>
      </c>
      <c r="L108" s="126">
        <v>3.68698215</v>
      </c>
      <c r="M108" s="163" t="s">
        <v>188</v>
      </c>
      <c r="N108" s="126">
        <v>2.1668914099999999</v>
      </c>
      <c r="O108" s="126">
        <v>21.595922309999999</v>
      </c>
      <c r="P108" s="126">
        <v>2.5071591500000001</v>
      </c>
      <c r="Q108" s="126">
        <v>7.1538000000000001E-3</v>
      </c>
      <c r="R108" s="126">
        <v>5.0544586300000001</v>
      </c>
      <c r="S108" s="126">
        <v>0.10161138</v>
      </c>
      <c r="T108" s="126">
        <v>5.2985882200000001</v>
      </c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hidden="1" outlineLevel="1">
      <c r="A109" s="8">
        <v>43525</v>
      </c>
      <c r="B109" s="126">
        <v>830.08167123999999</v>
      </c>
      <c r="C109" s="126">
        <v>229.04346287000001</v>
      </c>
      <c r="D109" s="126">
        <v>0.49203514999999998</v>
      </c>
      <c r="E109" s="126">
        <v>298.4063342</v>
      </c>
      <c r="F109" s="126">
        <v>5.8954266000000004</v>
      </c>
      <c r="G109" s="126">
        <v>1.0317579299999999</v>
      </c>
      <c r="H109" s="126">
        <v>10.00908456</v>
      </c>
      <c r="I109" s="126">
        <v>158.19866132000001</v>
      </c>
      <c r="J109" s="126">
        <v>84.091164770000006</v>
      </c>
      <c r="K109" s="126">
        <v>1.2173204099999999</v>
      </c>
      <c r="L109" s="126">
        <v>3.9128065599999999</v>
      </c>
      <c r="M109" s="163" t="s">
        <v>188</v>
      </c>
      <c r="N109" s="126">
        <v>2.2896097000000002</v>
      </c>
      <c r="O109" s="126">
        <v>22.365686650000001</v>
      </c>
      <c r="P109" s="126">
        <v>2.57302023</v>
      </c>
      <c r="Q109" s="126">
        <v>7.1983400000000001E-3</v>
      </c>
      <c r="R109" s="126">
        <v>5.0977672900000002</v>
      </c>
      <c r="S109" s="126">
        <v>0.1026247</v>
      </c>
      <c r="T109" s="126">
        <v>5.3477099600000004</v>
      </c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hidden="1" outlineLevel="1">
      <c r="A110" s="8">
        <v>43556</v>
      </c>
      <c r="B110" s="126">
        <v>815.00526594999997</v>
      </c>
      <c r="C110" s="126">
        <v>243.74553883999999</v>
      </c>
      <c r="D110" s="126">
        <v>0.49203514999999998</v>
      </c>
      <c r="E110" s="126">
        <v>270.64511128999999</v>
      </c>
      <c r="F110" s="126">
        <v>5.9472074199999998</v>
      </c>
      <c r="G110" s="126">
        <v>1.1171787</v>
      </c>
      <c r="H110" s="126">
        <v>8.9672845999999993</v>
      </c>
      <c r="I110" s="126">
        <v>157.10939188</v>
      </c>
      <c r="J110" s="126">
        <v>84.235771999999997</v>
      </c>
      <c r="K110" s="126">
        <v>1.22097788</v>
      </c>
      <c r="L110" s="126">
        <v>3.8780869400000002</v>
      </c>
      <c r="M110" s="163" t="s">
        <v>188</v>
      </c>
      <c r="N110" s="126">
        <v>2.0654596000000001</v>
      </c>
      <c r="O110" s="126">
        <v>22.598772409999999</v>
      </c>
      <c r="P110" s="126">
        <v>2.5238801899999999</v>
      </c>
      <c r="Q110" s="126">
        <v>7.2000700000000003E-3</v>
      </c>
      <c r="R110" s="126">
        <v>5.1169707200000003</v>
      </c>
      <c r="S110" s="126">
        <v>0.1026247</v>
      </c>
      <c r="T110" s="126">
        <v>5.2317735599999997</v>
      </c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hidden="1" outlineLevel="1">
      <c r="A111" s="8">
        <v>43586</v>
      </c>
      <c r="B111" s="126">
        <v>798.35148823999998</v>
      </c>
      <c r="C111" s="126">
        <v>262.91967534999998</v>
      </c>
      <c r="D111" s="126">
        <v>0.49203514999999998</v>
      </c>
      <c r="E111" s="126">
        <v>232.87490034999999</v>
      </c>
      <c r="F111" s="126">
        <v>6.0007142699999996</v>
      </c>
      <c r="G111" s="126">
        <v>1.05675012</v>
      </c>
      <c r="H111" s="126">
        <v>8.9090951599999997</v>
      </c>
      <c r="I111" s="126">
        <v>160.37729873000001</v>
      </c>
      <c r="J111" s="126">
        <v>82.943247709999994</v>
      </c>
      <c r="K111" s="126">
        <v>1.2247572499999999</v>
      </c>
      <c r="L111" s="126">
        <v>3.9801791999999998</v>
      </c>
      <c r="M111" s="163" t="s">
        <v>188</v>
      </c>
      <c r="N111" s="126">
        <v>2.0764712400000001</v>
      </c>
      <c r="O111" s="126">
        <v>22.450050829999999</v>
      </c>
      <c r="P111" s="126">
        <v>2.5009747999999998</v>
      </c>
      <c r="Q111" s="126">
        <v>7.1983400000000001E-3</v>
      </c>
      <c r="R111" s="126">
        <v>5.1564261499999997</v>
      </c>
      <c r="S111" s="126">
        <v>0.1026247</v>
      </c>
      <c r="T111" s="126">
        <v>5.2790888899999997</v>
      </c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hidden="1" outlineLevel="1">
      <c r="A112" s="8">
        <v>43617</v>
      </c>
      <c r="B112" s="126">
        <v>845.07934230000001</v>
      </c>
      <c r="C112" s="126">
        <v>276.32836923000002</v>
      </c>
      <c r="D112" s="126">
        <v>0.49203514999999998</v>
      </c>
      <c r="E112" s="126">
        <v>275.83061735000001</v>
      </c>
      <c r="F112" s="126">
        <v>6.0524950899999999</v>
      </c>
      <c r="G112" s="126">
        <v>1.1950216499999999</v>
      </c>
      <c r="H112" s="126">
        <v>7.6583100599999998</v>
      </c>
      <c r="I112" s="126">
        <v>151.13242326</v>
      </c>
      <c r="J112" s="126">
        <v>83.291408680000004</v>
      </c>
      <c r="K112" s="126">
        <v>1.22841471</v>
      </c>
      <c r="L112" s="126">
        <v>3.7189121300000001</v>
      </c>
      <c r="M112" s="163" t="s">
        <v>188</v>
      </c>
      <c r="N112" s="126">
        <v>2.1924202799999999</v>
      </c>
      <c r="O112" s="126">
        <v>23.117710450000001</v>
      </c>
      <c r="P112" s="126">
        <v>2.4896825800000002</v>
      </c>
      <c r="Q112" s="126">
        <v>7.1984299999999996E-3</v>
      </c>
      <c r="R112" s="126">
        <v>5.0927403399999998</v>
      </c>
      <c r="S112" s="126">
        <v>0.1026247</v>
      </c>
      <c r="T112" s="126">
        <v>5.14895821</v>
      </c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hidden="1" outlineLevel="1">
      <c r="A113" s="8">
        <v>43647</v>
      </c>
      <c r="B113" s="126">
        <v>777.61215562999996</v>
      </c>
      <c r="C113" s="126">
        <v>294.18675567000003</v>
      </c>
      <c r="D113" s="126">
        <v>0.49203514999999998</v>
      </c>
      <c r="E113" s="126">
        <v>185.33180838999999</v>
      </c>
      <c r="F113" s="126">
        <v>6.1060019399999996</v>
      </c>
      <c r="G113" s="126">
        <v>1.0520861800000001</v>
      </c>
      <c r="H113" s="126">
        <v>7.69074963</v>
      </c>
      <c r="I113" s="126">
        <v>156.38567266000001</v>
      </c>
      <c r="J113" s="126">
        <v>83.821637730000006</v>
      </c>
      <c r="K113" s="126">
        <v>1.2321940899999999</v>
      </c>
      <c r="L113" s="126">
        <v>3.8462408699999999</v>
      </c>
      <c r="M113" s="163" t="s">
        <v>188</v>
      </c>
      <c r="N113" s="126">
        <v>2.0890771799999999</v>
      </c>
      <c r="O113" s="126">
        <v>22.74434973</v>
      </c>
      <c r="P113" s="126">
        <v>2.4395187800000002</v>
      </c>
      <c r="Q113" s="126">
        <v>7.1983400000000001E-3</v>
      </c>
      <c r="R113" s="126">
        <v>5.1346509300000003</v>
      </c>
      <c r="S113" s="126">
        <v>0.1026247</v>
      </c>
      <c r="T113" s="126">
        <v>4.9495536600000003</v>
      </c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hidden="1" outlineLevel="1">
      <c r="A114" s="8">
        <v>43678</v>
      </c>
      <c r="B114" s="126">
        <v>778.11751500000003</v>
      </c>
      <c r="C114" s="126">
        <v>302.02933765</v>
      </c>
      <c r="D114" s="126">
        <v>0.49203514999999998</v>
      </c>
      <c r="E114" s="126">
        <v>181.4833414</v>
      </c>
      <c r="F114" s="126">
        <v>6.1595087900000003</v>
      </c>
      <c r="G114" s="126">
        <v>1.3640476800000001</v>
      </c>
      <c r="H114" s="126">
        <v>7.7138348399999996</v>
      </c>
      <c r="I114" s="126">
        <v>149.41672327000001</v>
      </c>
      <c r="J114" s="126">
        <v>85.375911830000007</v>
      </c>
      <c r="K114" s="126">
        <v>1.2359734600000001</v>
      </c>
      <c r="L114" s="126">
        <v>3.9191202700000001</v>
      </c>
      <c r="M114" s="163" t="s">
        <v>188</v>
      </c>
      <c r="N114" s="126">
        <v>2.3991457299999999</v>
      </c>
      <c r="O114" s="126">
        <v>23.756675730000001</v>
      </c>
      <c r="P114" s="126">
        <v>2.4766901799999999</v>
      </c>
      <c r="Q114" s="126">
        <v>7.1983400000000001E-3</v>
      </c>
      <c r="R114" s="126">
        <v>5.2081652199999997</v>
      </c>
      <c r="S114" s="126">
        <v>0.1026247</v>
      </c>
      <c r="T114" s="126">
        <v>4.9771807600000004</v>
      </c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hidden="1" outlineLevel="1">
      <c r="A115" s="8">
        <v>43709</v>
      </c>
      <c r="B115" s="126">
        <v>1007.98351613</v>
      </c>
      <c r="C115" s="126">
        <v>292.95184667000001</v>
      </c>
      <c r="D115" s="126">
        <v>0.49203514999999998</v>
      </c>
      <c r="E115" s="126">
        <v>427.12905955999997</v>
      </c>
      <c r="F115" s="126">
        <v>6.2112896099999997</v>
      </c>
      <c r="G115" s="126">
        <v>1.2892135300000001</v>
      </c>
      <c r="H115" s="126">
        <v>8.3509033400000003</v>
      </c>
      <c r="I115" s="126">
        <v>141.22907452999999</v>
      </c>
      <c r="J115" s="126">
        <v>85.767367919999998</v>
      </c>
      <c r="K115" s="126">
        <v>1.23963092</v>
      </c>
      <c r="L115" s="126">
        <v>3.68790277</v>
      </c>
      <c r="M115" s="163" t="s">
        <v>188</v>
      </c>
      <c r="N115" s="126">
        <v>2.3851207300000001</v>
      </c>
      <c r="O115" s="126">
        <v>24.673988909999998</v>
      </c>
      <c r="P115" s="126">
        <v>2.48257276</v>
      </c>
      <c r="Q115" s="126">
        <v>9.0291999999999994E-3</v>
      </c>
      <c r="R115" s="126">
        <v>5.2167859300000003</v>
      </c>
      <c r="S115" s="126">
        <v>0.1026247</v>
      </c>
      <c r="T115" s="126">
        <v>4.7650699000000003</v>
      </c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hidden="1" outlineLevel="1">
      <c r="A116" s="8">
        <v>43739</v>
      </c>
      <c r="B116" s="126">
        <v>1063.1477286899999</v>
      </c>
      <c r="C116" s="126">
        <v>299.85538136000002</v>
      </c>
      <c r="D116" s="126">
        <v>0.49203514999999998</v>
      </c>
      <c r="E116" s="126">
        <v>486.81773441000001</v>
      </c>
      <c r="F116" s="126">
        <v>6.2647964600000003</v>
      </c>
      <c r="G116" s="126">
        <v>1.4625550700000001</v>
      </c>
      <c r="H116" s="126">
        <v>8.3852248300000003</v>
      </c>
      <c r="I116" s="126">
        <v>128.86845743999999</v>
      </c>
      <c r="J116" s="126">
        <v>85.635945419999999</v>
      </c>
      <c r="K116" s="126">
        <v>1.2434102899999999</v>
      </c>
      <c r="L116" s="126">
        <v>3.8005755300000001</v>
      </c>
      <c r="M116" s="163" t="s">
        <v>188</v>
      </c>
      <c r="N116" s="126">
        <v>2.3425804100000001</v>
      </c>
      <c r="O116" s="126">
        <v>25.17267077</v>
      </c>
      <c r="P116" s="126">
        <v>2.4896498199999999</v>
      </c>
      <c r="Q116" s="126">
        <v>2.1349420000000001E-2</v>
      </c>
      <c r="R116" s="126">
        <v>5.2584142800000002</v>
      </c>
      <c r="S116" s="126">
        <v>0.1026247</v>
      </c>
      <c r="T116" s="126">
        <v>4.9343233299999998</v>
      </c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hidden="1" outlineLevel="1">
      <c r="A117" s="8">
        <v>43770</v>
      </c>
      <c r="B117" s="126">
        <v>804.56295226999998</v>
      </c>
      <c r="C117" s="126">
        <v>275.65299419000002</v>
      </c>
      <c r="D117" s="126">
        <v>0.49281666000000002</v>
      </c>
      <c r="E117" s="126">
        <v>288.96462709999997</v>
      </c>
      <c r="F117" s="126">
        <v>6.3165772799999997</v>
      </c>
      <c r="G117" s="126">
        <v>1.3833582499999999</v>
      </c>
      <c r="H117" s="126">
        <v>8.3485846899999991</v>
      </c>
      <c r="I117" s="126">
        <v>116.79906965000001</v>
      </c>
      <c r="J117" s="126">
        <v>85.901485379999997</v>
      </c>
      <c r="K117" s="126">
        <v>1.24861285</v>
      </c>
      <c r="L117" s="126">
        <v>3.7175417300000002</v>
      </c>
      <c r="M117" s="163" t="s">
        <v>188</v>
      </c>
      <c r="N117" s="126">
        <v>2.29997096</v>
      </c>
      <c r="O117" s="126">
        <v>0.75805741000000004</v>
      </c>
      <c r="P117" s="126">
        <v>2.49595609</v>
      </c>
      <c r="Q117" s="126">
        <v>2.3966879999999999E-2</v>
      </c>
      <c r="R117" s="126">
        <v>5.2988583599999997</v>
      </c>
      <c r="S117" s="126">
        <v>0.10273802</v>
      </c>
      <c r="T117" s="126">
        <v>4.7577367700000002</v>
      </c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hidden="1" outlineLevel="1">
      <c r="A118" s="8">
        <v>43800</v>
      </c>
      <c r="B118" s="126">
        <v>859.74286833999997</v>
      </c>
      <c r="C118" s="126">
        <v>264.95633198000002</v>
      </c>
      <c r="D118" s="126">
        <v>0.49359817</v>
      </c>
      <c r="E118" s="126">
        <v>353.71921995000002</v>
      </c>
      <c r="F118" s="126">
        <v>6.3700841300000004</v>
      </c>
      <c r="G118" s="126">
        <v>1.5316372700000001</v>
      </c>
      <c r="H118" s="126">
        <v>7.2473374100000001</v>
      </c>
      <c r="I118" s="126">
        <v>115.94807418000001</v>
      </c>
      <c r="J118" s="126">
        <v>86.761636289999998</v>
      </c>
      <c r="K118" s="126">
        <v>1.2539973099999999</v>
      </c>
      <c r="L118" s="126">
        <v>3.6979225900000001</v>
      </c>
      <c r="M118" s="163" t="s">
        <v>188</v>
      </c>
      <c r="N118" s="126">
        <v>2.4766195</v>
      </c>
      <c r="O118" s="126">
        <v>2.5650553299999999</v>
      </c>
      <c r="P118" s="126">
        <v>2.5543882999999998</v>
      </c>
      <c r="Q118" s="126">
        <v>2.938112E-2</v>
      </c>
      <c r="R118" s="126">
        <v>5.3406720400000003</v>
      </c>
      <c r="S118" s="126">
        <v>0.10285134</v>
      </c>
      <c r="T118" s="126">
        <v>4.6940614299999996</v>
      </c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hidden="1" outlineLevel="1">
      <c r="A119" s="8">
        <v>43831</v>
      </c>
      <c r="B119" s="126">
        <v>754.45228283999995</v>
      </c>
      <c r="C119" s="126">
        <v>248.68468847</v>
      </c>
      <c r="D119" s="126">
        <v>0.49437967999999999</v>
      </c>
      <c r="E119" s="126">
        <v>259.06514926</v>
      </c>
      <c r="F119" s="126">
        <v>6.4234447899999996</v>
      </c>
      <c r="G119" s="126">
        <v>1.4979482399999999</v>
      </c>
      <c r="H119" s="126">
        <v>9.3817477100000009</v>
      </c>
      <c r="I119" s="126">
        <v>117.72273542000001</v>
      </c>
      <c r="J119" s="126">
        <v>88.607991530000007</v>
      </c>
      <c r="K119" s="126">
        <v>1.2592542799999999</v>
      </c>
      <c r="L119" s="126">
        <v>3.71399904</v>
      </c>
      <c r="M119" s="163">
        <v>0</v>
      </c>
      <c r="N119" s="126">
        <v>2.3259971699999999</v>
      </c>
      <c r="O119" s="126">
        <v>2.2199439299999999</v>
      </c>
      <c r="P119" s="126">
        <v>2.5579930399999999</v>
      </c>
      <c r="Q119" s="126">
        <v>3.7041360000000002E-2</v>
      </c>
      <c r="R119" s="126">
        <v>5.4339123499999999</v>
      </c>
      <c r="S119" s="126">
        <v>0.10296466</v>
      </c>
      <c r="T119" s="126">
        <v>4.9230919100000001</v>
      </c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hidden="1" outlineLevel="1">
      <c r="A120" s="8">
        <v>43862</v>
      </c>
      <c r="B120" s="126">
        <v>774.20803164999995</v>
      </c>
      <c r="C120" s="126">
        <v>263.59740526000002</v>
      </c>
      <c r="D120" s="126">
        <v>0.49516118999999997</v>
      </c>
      <c r="E120" s="126">
        <v>259.64309347</v>
      </c>
      <c r="F120" s="126">
        <v>6.4733628200000002</v>
      </c>
      <c r="G120" s="126">
        <v>1.2246226099999999</v>
      </c>
      <c r="H120" s="126">
        <v>10.34350339</v>
      </c>
      <c r="I120" s="126">
        <v>118.23763712</v>
      </c>
      <c r="J120" s="126">
        <v>89.122096130000003</v>
      </c>
      <c r="K120" s="126">
        <v>1.25593708</v>
      </c>
      <c r="L120" s="126">
        <v>3.7057477799999998</v>
      </c>
      <c r="M120" s="164">
        <v>0</v>
      </c>
      <c r="N120" s="126">
        <v>2.3911864700000001</v>
      </c>
      <c r="O120" s="126">
        <v>4.7036705899999998</v>
      </c>
      <c r="P120" s="126">
        <v>2.5601236900000002</v>
      </c>
      <c r="Q120" s="126">
        <v>4.2219510000000002E-2</v>
      </c>
      <c r="R120" s="126">
        <v>5.4515070999999997</v>
      </c>
      <c r="S120" s="126">
        <v>0.10307798</v>
      </c>
      <c r="T120" s="126">
        <v>4.8576794599999999</v>
      </c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hidden="1" outlineLevel="1">
      <c r="A121" s="8">
        <v>43891</v>
      </c>
      <c r="B121" s="126">
        <v>785.45052835000001</v>
      </c>
      <c r="C121" s="126">
        <v>275.73398609999998</v>
      </c>
      <c r="D121" s="126">
        <v>0.49672421</v>
      </c>
      <c r="E121" s="126">
        <v>261.53668402</v>
      </c>
      <c r="F121" s="126">
        <v>6.5267234800000002</v>
      </c>
      <c r="G121" s="126">
        <v>1.4941159900000001</v>
      </c>
      <c r="H121" s="126">
        <v>12.71823769</v>
      </c>
      <c r="I121" s="126">
        <v>110.66914998999999</v>
      </c>
      <c r="J121" s="126">
        <v>89.099302030000004</v>
      </c>
      <c r="K121" s="126">
        <v>1.2611234899999999</v>
      </c>
      <c r="L121" s="126">
        <v>3.7320067200000002</v>
      </c>
      <c r="M121" s="126">
        <v>0</v>
      </c>
      <c r="N121" s="126">
        <v>2.7881704900000002</v>
      </c>
      <c r="O121" s="126">
        <v>5.71174961</v>
      </c>
      <c r="P121" s="126">
        <v>2.5580862299999998</v>
      </c>
      <c r="Q121" s="126">
        <v>5.1774059999999997E-2</v>
      </c>
      <c r="R121" s="126">
        <v>5.4632742099999998</v>
      </c>
      <c r="S121" s="126">
        <v>0.10329637</v>
      </c>
      <c r="T121" s="126">
        <v>5.5061236600000001</v>
      </c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hidden="1" outlineLevel="1">
      <c r="A122" s="8">
        <v>43922</v>
      </c>
      <c r="B122" s="126">
        <v>802.10784192000006</v>
      </c>
      <c r="C122" s="126">
        <v>302.18239536999999</v>
      </c>
      <c r="D122" s="126">
        <v>0.49672421</v>
      </c>
      <c r="E122" s="126">
        <v>253.61619303000001</v>
      </c>
      <c r="F122" s="126">
        <v>6.5783628199999997</v>
      </c>
      <c r="G122" s="126">
        <v>1.3847500699999999</v>
      </c>
      <c r="H122" s="126">
        <v>13.030390300000001</v>
      </c>
      <c r="I122" s="126">
        <v>106.14658993</v>
      </c>
      <c r="J122" s="126">
        <v>89.332695749999999</v>
      </c>
      <c r="K122" s="126">
        <v>1.2642884700000001</v>
      </c>
      <c r="L122" s="126">
        <v>3.7141297999999998</v>
      </c>
      <c r="M122" s="126">
        <v>0</v>
      </c>
      <c r="N122" s="126">
        <v>2.7146194800000001</v>
      </c>
      <c r="O122" s="126">
        <v>8.1350979799999994</v>
      </c>
      <c r="P122" s="126">
        <v>2.55120981</v>
      </c>
      <c r="Q122" s="126">
        <v>4.8766289999999997E-2</v>
      </c>
      <c r="R122" s="126">
        <v>5.5035715100000004</v>
      </c>
      <c r="S122" s="126">
        <v>0.10330462</v>
      </c>
      <c r="T122" s="126">
        <v>5.3047524800000003</v>
      </c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hidden="1" outlineLevel="1">
      <c r="A123" s="8">
        <v>43952</v>
      </c>
      <c r="B123" s="126">
        <v>826.00155329999996</v>
      </c>
      <c r="C123" s="126">
        <v>328.66803198000002</v>
      </c>
      <c r="D123" s="126">
        <v>0.49672421</v>
      </c>
      <c r="E123" s="126">
        <v>254.10001851999999</v>
      </c>
      <c r="F123" s="126">
        <v>6.6317234799999998</v>
      </c>
      <c r="G123" s="126">
        <v>1.46036028</v>
      </c>
      <c r="H123" s="126">
        <v>10.35791708</v>
      </c>
      <c r="I123" s="126">
        <v>104.26813869999999</v>
      </c>
      <c r="J123" s="126">
        <v>89.392762770000004</v>
      </c>
      <c r="K123" s="126">
        <v>1.26754166</v>
      </c>
      <c r="L123" s="126">
        <v>3.7161350299999998</v>
      </c>
      <c r="M123" s="126">
        <v>0</v>
      </c>
      <c r="N123" s="126">
        <v>2.6916958100000001</v>
      </c>
      <c r="O123" s="126">
        <v>9.4171146399999994</v>
      </c>
      <c r="P123" s="126">
        <v>2.54289553</v>
      </c>
      <c r="Q123" s="126">
        <v>4.9009039999999997E-2</v>
      </c>
      <c r="R123" s="126">
        <v>5.54530236</v>
      </c>
      <c r="S123" s="126">
        <v>0.10331287</v>
      </c>
      <c r="T123" s="126">
        <v>5.2928693400000002</v>
      </c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hidden="1" outlineLevel="1">
      <c r="A124" s="8">
        <v>43983</v>
      </c>
      <c r="B124" s="126">
        <v>855.62225520000004</v>
      </c>
      <c r="C124" s="126">
        <v>349.08773015000003</v>
      </c>
      <c r="D124" s="126">
        <v>0.49672421</v>
      </c>
      <c r="E124" s="126">
        <v>270.15939164999998</v>
      </c>
      <c r="F124" s="126">
        <v>6.6833628200000001</v>
      </c>
      <c r="G124" s="126">
        <v>1.39652497</v>
      </c>
      <c r="H124" s="126">
        <v>10.84383974</v>
      </c>
      <c r="I124" s="126">
        <v>103.57883514</v>
      </c>
      <c r="J124" s="126">
        <v>85.650112669999999</v>
      </c>
      <c r="K124" s="126">
        <v>1.27070664</v>
      </c>
      <c r="L124" s="126">
        <v>3.7184276500000002</v>
      </c>
      <c r="M124" s="126">
        <v>0</v>
      </c>
      <c r="N124" s="126">
        <v>2.6809149200000002</v>
      </c>
      <c r="O124" s="126">
        <v>6.6518131399999998</v>
      </c>
      <c r="P124" s="126">
        <v>2.4114494299999998</v>
      </c>
      <c r="Q124" s="126">
        <v>4.9827249999999997E-2</v>
      </c>
      <c r="R124" s="126">
        <v>5.5857010799999998</v>
      </c>
      <c r="S124" s="126">
        <v>0.10332112</v>
      </c>
      <c r="T124" s="126">
        <v>5.2535726199999999</v>
      </c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hidden="1" outlineLevel="1">
      <c r="A125" s="8">
        <v>44013</v>
      </c>
      <c r="B125" s="126">
        <v>918.37569738000002</v>
      </c>
      <c r="C125" s="126">
        <v>355.58044895</v>
      </c>
      <c r="D125" s="126">
        <v>0.49672421</v>
      </c>
      <c r="E125" s="126">
        <v>310.92014891000002</v>
      </c>
      <c r="F125" s="126">
        <v>6.7367234800000002</v>
      </c>
      <c r="G125" s="126">
        <v>1.0914441500000001</v>
      </c>
      <c r="H125" s="126">
        <v>9.7987642299999997</v>
      </c>
      <c r="I125" s="126">
        <v>119.26267248000001</v>
      </c>
      <c r="J125" s="126">
        <v>85.200742329999997</v>
      </c>
      <c r="K125" s="126">
        <v>1.2739598299999999</v>
      </c>
      <c r="L125" s="126">
        <v>3.71607558</v>
      </c>
      <c r="M125" s="126">
        <v>0</v>
      </c>
      <c r="N125" s="126">
        <v>2.6580851000000001</v>
      </c>
      <c r="O125" s="126">
        <v>8.0215367999999998</v>
      </c>
      <c r="P125" s="126">
        <v>2.3985851500000002</v>
      </c>
      <c r="Q125" s="126">
        <v>5.0408550000000003E-2</v>
      </c>
      <c r="R125" s="126">
        <v>5.6274801099999996</v>
      </c>
      <c r="S125" s="126">
        <v>0.10332937</v>
      </c>
      <c r="T125" s="126">
        <v>5.43856815</v>
      </c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hidden="1" outlineLevel="1">
      <c r="A126" s="8">
        <v>44044</v>
      </c>
      <c r="B126" s="126">
        <v>952.00324204000003</v>
      </c>
      <c r="C126" s="126">
        <v>336.70405957999998</v>
      </c>
      <c r="D126" s="126">
        <v>0.49672421</v>
      </c>
      <c r="E126" s="126">
        <v>364.11328649000001</v>
      </c>
      <c r="F126" s="126">
        <v>6.7900841400000003</v>
      </c>
      <c r="G126" s="126">
        <v>1.1029871</v>
      </c>
      <c r="H126" s="126">
        <v>8.0542053100000004</v>
      </c>
      <c r="I126" s="126">
        <v>118.97434462</v>
      </c>
      <c r="J126" s="126">
        <v>85.006707910000003</v>
      </c>
      <c r="K126" s="126">
        <v>1.27721302</v>
      </c>
      <c r="L126" s="126">
        <v>3.7475252000000001</v>
      </c>
      <c r="M126" s="126">
        <v>0</v>
      </c>
      <c r="N126" s="126">
        <v>2.6275500599999999</v>
      </c>
      <c r="O126" s="126">
        <v>9.5004805599999997</v>
      </c>
      <c r="P126" s="126">
        <v>2.3853274799999999</v>
      </c>
      <c r="Q126" s="126">
        <v>5.1196140000000001E-2</v>
      </c>
      <c r="R126" s="126">
        <v>5.6692488900000004</v>
      </c>
      <c r="S126" s="126">
        <v>0.10333762000000001</v>
      </c>
      <c r="T126" s="126">
        <v>5.3989637100000003</v>
      </c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hidden="1" outlineLevel="1">
      <c r="A127" s="8">
        <v>44075</v>
      </c>
      <c r="B127" s="126">
        <v>795.05460943000003</v>
      </c>
      <c r="C127" s="126">
        <v>326.46087857999999</v>
      </c>
      <c r="D127" s="126">
        <v>0.49672421</v>
      </c>
      <c r="E127" s="126">
        <v>218.74391231999999</v>
      </c>
      <c r="F127" s="126">
        <v>6.8417234799999997</v>
      </c>
      <c r="G127" s="126">
        <v>1.3682628400000001</v>
      </c>
      <c r="H127" s="126">
        <v>8.3382747599999991</v>
      </c>
      <c r="I127" s="126">
        <v>120.72955552000001</v>
      </c>
      <c r="J127" s="126">
        <v>84.320431459999995</v>
      </c>
      <c r="K127" s="126">
        <v>1.1672502</v>
      </c>
      <c r="L127" s="126">
        <v>0.65849179999999996</v>
      </c>
      <c r="M127" s="126">
        <v>0</v>
      </c>
      <c r="N127" s="126">
        <v>2.60460994</v>
      </c>
      <c r="O127" s="126">
        <v>9.5312856000000004</v>
      </c>
      <c r="P127" s="126">
        <v>2.3814933800000002</v>
      </c>
      <c r="Q127" s="126">
        <v>4.9504380000000001E-2</v>
      </c>
      <c r="R127" s="126">
        <v>5.7074790599999998</v>
      </c>
      <c r="S127" s="126">
        <v>0.10334587000000001</v>
      </c>
      <c r="T127" s="126">
        <v>5.5513860299999997</v>
      </c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hidden="1" outlineLevel="1">
      <c r="A128" s="8">
        <v>44105</v>
      </c>
      <c r="B128" s="126">
        <v>831.5327274</v>
      </c>
      <c r="C128" s="126">
        <v>297.20027277999998</v>
      </c>
      <c r="D128" s="126">
        <v>0</v>
      </c>
      <c r="E128" s="126">
        <v>346.92812543000002</v>
      </c>
      <c r="F128" s="126">
        <v>6.8950841399999998</v>
      </c>
      <c r="G128" s="126">
        <v>0.55994136999999999</v>
      </c>
      <c r="H128" s="126">
        <v>4.6985254400000001</v>
      </c>
      <c r="I128" s="126">
        <v>103.49588403</v>
      </c>
      <c r="J128" s="126">
        <v>53.986237269999997</v>
      </c>
      <c r="K128" s="126">
        <v>0.61115980999999997</v>
      </c>
      <c r="L128" s="126">
        <v>0.14548343999999999</v>
      </c>
      <c r="M128" s="126">
        <v>0</v>
      </c>
      <c r="N128" s="126">
        <v>1.9548019299999999</v>
      </c>
      <c r="O128" s="126">
        <v>8.4834371599999994</v>
      </c>
      <c r="P128" s="126">
        <v>0.73933515000000005</v>
      </c>
      <c r="Q128" s="126">
        <v>4.007111E-2</v>
      </c>
      <c r="R128" s="126">
        <v>5.7347035000000002</v>
      </c>
      <c r="S128" s="126">
        <v>6.6940899999999998E-3</v>
      </c>
      <c r="T128" s="126">
        <v>5.2970749999999997E-2</v>
      </c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hidden="1" outlineLevel="1">
      <c r="A129" s="8">
        <v>44136</v>
      </c>
      <c r="B129" s="126">
        <v>785.38068564000002</v>
      </c>
      <c r="C129" s="126">
        <v>298.74036042</v>
      </c>
      <c r="D129" s="126">
        <v>0</v>
      </c>
      <c r="E129" s="126">
        <v>321.3376083</v>
      </c>
      <c r="F129" s="126">
        <v>6.9467234800000002</v>
      </c>
      <c r="G129" s="126">
        <v>0.56713009999999997</v>
      </c>
      <c r="H129" s="126">
        <v>4.5878878399999996</v>
      </c>
      <c r="I129" s="126">
        <v>85.410119399999999</v>
      </c>
      <c r="J129" s="126">
        <v>52.150771120000002</v>
      </c>
      <c r="K129" s="126">
        <v>0.37141405999999999</v>
      </c>
      <c r="L129" s="126">
        <v>0.20059832</v>
      </c>
      <c r="M129" s="126">
        <v>0</v>
      </c>
      <c r="N129" s="126">
        <v>1.92050454</v>
      </c>
      <c r="O129" s="126">
        <v>6.6836753299999998</v>
      </c>
      <c r="P129" s="126">
        <v>0.64621724000000003</v>
      </c>
      <c r="Q129" s="126">
        <v>4.2182020000000001E-2</v>
      </c>
      <c r="R129" s="126">
        <v>5.7748494499999996</v>
      </c>
      <c r="S129" s="126">
        <v>0</v>
      </c>
      <c r="T129" s="126">
        <v>6.4402000000000003E-4</v>
      </c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hidden="1" outlineLevel="1">
      <c r="A130" s="8">
        <v>44166</v>
      </c>
      <c r="B130" s="126">
        <v>645.22470565000003</v>
      </c>
      <c r="C130" s="126">
        <v>260.07297154000003</v>
      </c>
      <c r="D130" s="126">
        <v>0</v>
      </c>
      <c r="E130" s="126">
        <v>222.4133108</v>
      </c>
      <c r="F130" s="126">
        <v>11.58078955</v>
      </c>
      <c r="G130" s="126">
        <v>0.57780874999999998</v>
      </c>
      <c r="H130" s="126">
        <v>4.5626928700000002</v>
      </c>
      <c r="I130" s="126">
        <v>84.490142559999995</v>
      </c>
      <c r="J130" s="126">
        <v>49.326693630000001</v>
      </c>
      <c r="K130" s="126">
        <v>0.37414877000000002</v>
      </c>
      <c r="L130" s="126">
        <v>2.5027600000000001E-3</v>
      </c>
      <c r="M130" s="126">
        <v>0</v>
      </c>
      <c r="N130" s="126">
        <v>1.9063808799999999</v>
      </c>
      <c r="O130" s="126">
        <v>3.3789811799999998</v>
      </c>
      <c r="P130" s="126">
        <v>0.69234954000000004</v>
      </c>
      <c r="Q130" s="126">
        <v>2.924939E-2</v>
      </c>
      <c r="R130" s="126">
        <v>5.8160394100000001</v>
      </c>
      <c r="S130" s="126">
        <v>0</v>
      </c>
      <c r="T130" s="126">
        <v>6.4402000000000003E-4</v>
      </c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hidden="1" outlineLevel="1">
      <c r="A131" s="8">
        <v>44197</v>
      </c>
      <c r="B131" s="126">
        <v>647.03876116000004</v>
      </c>
      <c r="C131" s="126">
        <v>255.91810068000001</v>
      </c>
      <c r="D131" s="126">
        <v>0</v>
      </c>
      <c r="E131" s="126">
        <v>226.52303574000001</v>
      </c>
      <c r="F131" s="126">
        <v>8.5499424000000008</v>
      </c>
      <c r="G131" s="126">
        <v>0.56736781000000003</v>
      </c>
      <c r="H131" s="126">
        <v>4.5793670100000003</v>
      </c>
      <c r="I131" s="126">
        <v>89.123266099999995</v>
      </c>
      <c r="J131" s="126">
        <v>49.557078689999997</v>
      </c>
      <c r="K131" s="126">
        <v>0.37689096999999999</v>
      </c>
      <c r="L131" s="126">
        <v>3.6806000000000002E-4</v>
      </c>
      <c r="M131" s="126">
        <v>0</v>
      </c>
      <c r="N131" s="126">
        <v>1.86001086</v>
      </c>
      <c r="O131" s="126">
        <v>3.4098497999999999</v>
      </c>
      <c r="P131" s="126">
        <v>0.68867548999999995</v>
      </c>
      <c r="Q131" s="126">
        <v>2.6507300000000001E-2</v>
      </c>
      <c r="R131" s="126">
        <v>5.8576562299999999</v>
      </c>
      <c r="S131" s="126">
        <v>0</v>
      </c>
      <c r="T131" s="126">
        <v>6.4402000000000003E-4</v>
      </c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hidden="1" outlineLevel="1">
      <c r="A132" s="8">
        <v>44228</v>
      </c>
      <c r="B132" s="126">
        <v>751.44349543999999</v>
      </c>
      <c r="C132" s="126">
        <v>247.03886614999999</v>
      </c>
      <c r="D132" s="126">
        <v>0</v>
      </c>
      <c r="E132" s="126">
        <v>355.93540044000002</v>
      </c>
      <c r="F132" s="126">
        <v>9.5187271100000004</v>
      </c>
      <c r="G132" s="126">
        <v>0.43742984000000001</v>
      </c>
      <c r="H132" s="126">
        <v>4.9364803500000001</v>
      </c>
      <c r="I132" s="126">
        <v>94.997335890000002</v>
      </c>
      <c r="J132" s="126">
        <v>25.523685100000002</v>
      </c>
      <c r="K132" s="126">
        <v>0.35455156999999998</v>
      </c>
      <c r="L132" s="126">
        <v>6.6787900000000004E-3</v>
      </c>
      <c r="M132" s="126">
        <v>0</v>
      </c>
      <c r="N132" s="126">
        <v>1.8345370999999999</v>
      </c>
      <c r="O132" s="126">
        <v>4.8971054299999999</v>
      </c>
      <c r="P132" s="126">
        <v>4.3323880000000002E-2</v>
      </c>
      <c r="Q132" s="126">
        <v>2.365271E-2</v>
      </c>
      <c r="R132" s="126">
        <v>5.8950770600000002</v>
      </c>
      <c r="S132" s="126">
        <v>0</v>
      </c>
      <c r="T132" s="126">
        <v>6.4402000000000003E-4</v>
      </c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hidden="1" outlineLevel="1">
      <c r="A133" s="8">
        <v>44256</v>
      </c>
      <c r="B133" s="126">
        <v>679.71365277999996</v>
      </c>
      <c r="C133" s="126">
        <v>311.29572444000001</v>
      </c>
      <c r="D133" s="126">
        <v>0</v>
      </c>
      <c r="E133" s="126">
        <v>221.88214313</v>
      </c>
      <c r="F133" s="126">
        <v>11.50453587</v>
      </c>
      <c r="G133" s="126">
        <v>0.37187265000000003</v>
      </c>
      <c r="H133" s="126">
        <v>5.2584714200000002</v>
      </c>
      <c r="I133" s="126">
        <v>97.351950099999996</v>
      </c>
      <c r="J133" s="126">
        <v>20.424090799999998</v>
      </c>
      <c r="K133" s="126">
        <v>0.35732398999999998</v>
      </c>
      <c r="L133" s="126">
        <v>8.2484499999999992E-3</v>
      </c>
      <c r="M133" s="126">
        <v>0</v>
      </c>
      <c r="N133" s="126">
        <v>1.82608595</v>
      </c>
      <c r="O133" s="126">
        <v>3.43525342</v>
      </c>
      <c r="P133" s="126">
        <v>3.9444880000000002E-2</v>
      </c>
      <c r="Q133" s="126">
        <v>2.0772809999999999E-2</v>
      </c>
      <c r="R133" s="126">
        <v>5.9370908499999997</v>
      </c>
      <c r="S133" s="126">
        <v>0</v>
      </c>
      <c r="T133" s="126">
        <v>6.4402000000000003E-4</v>
      </c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hidden="1" outlineLevel="1">
      <c r="A134" s="8">
        <v>44287</v>
      </c>
      <c r="B134" s="126">
        <v>879.79936242999997</v>
      </c>
      <c r="C134" s="126">
        <v>360.52653896999999</v>
      </c>
      <c r="D134" s="126">
        <v>0</v>
      </c>
      <c r="E134" s="126">
        <v>359.86202967999998</v>
      </c>
      <c r="F134" s="126">
        <v>11.959453529999999</v>
      </c>
      <c r="G134" s="126">
        <v>0.33597693000000001</v>
      </c>
      <c r="H134" s="126">
        <v>6.6358235499999996</v>
      </c>
      <c r="I134" s="126">
        <v>107.2051259</v>
      </c>
      <c r="J134" s="126">
        <v>20.628088259999998</v>
      </c>
      <c r="K134" s="126">
        <v>0.35997773999999999</v>
      </c>
      <c r="L134" s="126">
        <v>3.39712E-2</v>
      </c>
      <c r="M134" s="126">
        <v>0</v>
      </c>
      <c r="N134" s="126">
        <v>1.7596847099999999</v>
      </c>
      <c r="O134" s="126">
        <v>4.4475590800000004</v>
      </c>
      <c r="P134" s="126">
        <v>4.9975789999999999E-2</v>
      </c>
      <c r="Q134" s="126">
        <v>1.7833390000000001E-2</v>
      </c>
      <c r="R134" s="126">
        <v>5.9766796800000002</v>
      </c>
      <c r="S134" s="126">
        <v>0</v>
      </c>
      <c r="T134" s="126">
        <v>6.4402000000000003E-4</v>
      </c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hidden="1" outlineLevel="1">
      <c r="A135" s="8">
        <v>44317</v>
      </c>
      <c r="B135" s="126">
        <v>868.84071329000005</v>
      </c>
      <c r="C135" s="126">
        <v>413.39512015999998</v>
      </c>
      <c r="D135" s="126">
        <v>0</v>
      </c>
      <c r="E135" s="126">
        <v>304.28194962999999</v>
      </c>
      <c r="F135" s="126">
        <v>15.02494501</v>
      </c>
      <c r="G135" s="126">
        <v>9.7777500000000003E-2</v>
      </c>
      <c r="H135" s="126">
        <v>5.6717693599999999</v>
      </c>
      <c r="I135" s="126">
        <v>104.92081628</v>
      </c>
      <c r="J135" s="126">
        <v>14.33662144</v>
      </c>
      <c r="K135" s="126">
        <v>0.36271994000000002</v>
      </c>
      <c r="L135" s="126">
        <v>8.0466419999999997E-2</v>
      </c>
      <c r="M135" s="126">
        <v>0</v>
      </c>
      <c r="N135" s="126">
        <v>1.8740028900000001</v>
      </c>
      <c r="O135" s="126">
        <v>2.5553647800000001</v>
      </c>
      <c r="P135" s="126">
        <v>0.20549386</v>
      </c>
      <c r="Q135" s="126">
        <v>1.4844609999999999E-2</v>
      </c>
      <c r="R135" s="126">
        <v>6.01817739</v>
      </c>
      <c r="S135" s="126">
        <v>0</v>
      </c>
      <c r="T135" s="126">
        <v>6.4402000000000003E-4</v>
      </c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hidden="1" outlineLevel="1">
      <c r="A136" s="8">
        <v>44348</v>
      </c>
      <c r="B136" s="126">
        <v>833.57833814000003</v>
      </c>
      <c r="C136" s="126">
        <v>461.54486975999998</v>
      </c>
      <c r="D136" s="126">
        <v>0</v>
      </c>
      <c r="E136" s="126">
        <v>224.31864524</v>
      </c>
      <c r="F136" s="126">
        <v>13.58496019</v>
      </c>
      <c r="G136" s="126">
        <v>5.599461E-2</v>
      </c>
      <c r="H136" s="126">
        <v>5.5938140799999996</v>
      </c>
      <c r="I136" s="126">
        <v>104.50540787</v>
      </c>
      <c r="J136" s="126">
        <v>14.03328791</v>
      </c>
      <c r="K136" s="126">
        <v>0.36537368999999997</v>
      </c>
      <c r="L136" s="126">
        <v>5.324827E-2</v>
      </c>
      <c r="M136" s="126">
        <v>0</v>
      </c>
      <c r="N136" s="126">
        <v>1.7616145299999999</v>
      </c>
      <c r="O136" s="126">
        <v>1.0142139999999999</v>
      </c>
      <c r="P136" s="126">
        <v>0.67544884000000005</v>
      </c>
      <c r="Q136" s="126">
        <v>1.1781750000000001E-2</v>
      </c>
      <c r="R136" s="126">
        <v>6.0590333799999998</v>
      </c>
      <c r="S136" s="126">
        <v>0</v>
      </c>
      <c r="T136" s="126">
        <v>6.4402000000000003E-4</v>
      </c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hidden="1" outlineLevel="1">
      <c r="A137" s="8">
        <v>44378</v>
      </c>
      <c r="B137" s="126">
        <v>937.98210478999999</v>
      </c>
      <c r="C137" s="126">
        <v>499.74126153999998</v>
      </c>
      <c r="D137" s="126">
        <v>0</v>
      </c>
      <c r="E137" s="126">
        <v>286.60641929000002</v>
      </c>
      <c r="F137" s="126">
        <v>10.430627250000001</v>
      </c>
      <c r="G137" s="126">
        <v>5.5994629999999997E-2</v>
      </c>
      <c r="H137" s="126">
        <v>5.84777798</v>
      </c>
      <c r="I137" s="126">
        <v>106.35566935999999</v>
      </c>
      <c r="J137" s="126">
        <v>18.846248710000001</v>
      </c>
      <c r="K137" s="126">
        <v>0.36811589</v>
      </c>
      <c r="L137" s="126">
        <v>9.5472299999999996E-2</v>
      </c>
      <c r="M137" s="126">
        <v>0</v>
      </c>
      <c r="N137" s="126">
        <v>1.77011286</v>
      </c>
      <c r="O137" s="126">
        <v>1.1314265100000001</v>
      </c>
      <c r="P137" s="126">
        <v>0.62250757999999995</v>
      </c>
      <c r="Q137" s="126">
        <v>8.6670500000000008E-3</v>
      </c>
      <c r="R137" s="126">
        <v>6.1011598200000003</v>
      </c>
      <c r="S137" s="126">
        <v>0</v>
      </c>
      <c r="T137" s="126">
        <v>6.4402000000000003E-4</v>
      </c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hidden="1" outlineLevel="1">
      <c r="A138" s="8">
        <v>44409</v>
      </c>
      <c r="B138" s="126">
        <v>950.86346995999997</v>
      </c>
      <c r="C138" s="126">
        <v>506.00082915000002</v>
      </c>
      <c r="D138" s="126">
        <v>0</v>
      </c>
      <c r="E138" s="126">
        <v>289.01806893999998</v>
      </c>
      <c r="F138" s="126">
        <v>9.2015548099999993</v>
      </c>
      <c r="G138" s="126">
        <v>5.599461E-2</v>
      </c>
      <c r="H138" s="126">
        <v>6.4736448400000004</v>
      </c>
      <c r="I138" s="126">
        <v>109.94812365999999</v>
      </c>
      <c r="J138" s="126">
        <v>18.7415068</v>
      </c>
      <c r="K138" s="126">
        <v>0.37085808999999997</v>
      </c>
      <c r="L138" s="126">
        <v>9.5208329999999994E-2</v>
      </c>
      <c r="M138" s="126">
        <v>0</v>
      </c>
      <c r="N138" s="126">
        <v>1.7595256100000001</v>
      </c>
      <c r="O138" s="126">
        <v>2.3197403599999999</v>
      </c>
      <c r="P138" s="126">
        <v>0.73067207999999995</v>
      </c>
      <c r="Q138" s="126">
        <v>5.4960499999999997E-3</v>
      </c>
      <c r="R138" s="126">
        <v>6.1416026099999996</v>
      </c>
      <c r="S138" s="126">
        <v>0</v>
      </c>
      <c r="T138" s="126">
        <v>6.4402000000000003E-4</v>
      </c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hidden="1" outlineLevel="1">
      <c r="A139" s="8">
        <v>44440</v>
      </c>
      <c r="B139" s="126">
        <v>956.17609792999997</v>
      </c>
      <c r="C139" s="126">
        <v>511.83436874</v>
      </c>
      <c r="D139" s="126">
        <v>0</v>
      </c>
      <c r="E139" s="126">
        <v>287.91988851999997</v>
      </c>
      <c r="F139" s="126">
        <v>9.1088971300000008</v>
      </c>
      <c r="G139" s="126">
        <v>5.599461E-2</v>
      </c>
      <c r="H139" s="126">
        <v>7.9310729799999997</v>
      </c>
      <c r="I139" s="126">
        <v>107.41409117000001</v>
      </c>
      <c r="J139" s="126">
        <v>18.70691364</v>
      </c>
      <c r="K139" s="126">
        <v>0.37351183999999998</v>
      </c>
      <c r="L139" s="126">
        <v>4.9534999999999998E-4</v>
      </c>
      <c r="M139" s="126">
        <v>0</v>
      </c>
      <c r="N139" s="126">
        <v>1.9057903899999999</v>
      </c>
      <c r="O139" s="126">
        <v>4.0915205500000003</v>
      </c>
      <c r="P139" s="126">
        <v>0.65095380999999997</v>
      </c>
      <c r="Q139" s="126">
        <v>1.99E-6</v>
      </c>
      <c r="R139" s="126">
        <v>6.1819531899999998</v>
      </c>
      <c r="S139" s="126">
        <v>0</v>
      </c>
      <c r="T139" s="126">
        <v>6.4402000000000003E-4</v>
      </c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hidden="1" outlineLevel="1">
      <c r="A140" s="8">
        <v>44470</v>
      </c>
      <c r="B140" s="126">
        <v>981.14246155000001</v>
      </c>
      <c r="C140" s="126">
        <v>520.24744377000002</v>
      </c>
      <c r="D140" s="126">
        <v>0</v>
      </c>
      <c r="E140" s="126">
        <v>269.22264717000002</v>
      </c>
      <c r="F140" s="126">
        <v>42.0635227</v>
      </c>
      <c r="G140" s="126">
        <v>5.599461E-2</v>
      </c>
      <c r="H140" s="126">
        <v>7.8579641200000001</v>
      </c>
      <c r="I140" s="126">
        <v>108.25963</v>
      </c>
      <c r="J140" s="126">
        <v>18.688747830000001</v>
      </c>
      <c r="K140" s="126">
        <v>0.37625404000000001</v>
      </c>
      <c r="L140" s="126">
        <v>0.19999376999999999</v>
      </c>
      <c r="M140" s="126">
        <v>0</v>
      </c>
      <c r="N140" s="126">
        <v>1.8780068299999999</v>
      </c>
      <c r="O140" s="126">
        <v>5.4336297299999998</v>
      </c>
      <c r="P140" s="126">
        <v>0.63336800000000004</v>
      </c>
      <c r="Q140" s="126">
        <v>1.99E-6</v>
      </c>
      <c r="R140" s="126">
        <v>6.2241823800000002</v>
      </c>
      <c r="S140" s="126">
        <v>0</v>
      </c>
      <c r="T140" s="126">
        <v>1.0746099999999999E-3</v>
      </c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hidden="1" outlineLevel="1">
      <c r="A141" s="8">
        <v>44501</v>
      </c>
      <c r="B141" s="126">
        <v>1031.98656385</v>
      </c>
      <c r="C141" s="126">
        <v>525.72740914999997</v>
      </c>
      <c r="D141" s="126">
        <v>0</v>
      </c>
      <c r="E141" s="126">
        <v>292.62020163</v>
      </c>
      <c r="F141" s="126">
        <v>37.667194969999997</v>
      </c>
      <c r="G141" s="126">
        <v>5.599461E-2</v>
      </c>
      <c r="H141" s="126">
        <v>7.14017926</v>
      </c>
      <c r="I141" s="126">
        <v>135.51018791000001</v>
      </c>
      <c r="J141" s="126">
        <v>18.64975196</v>
      </c>
      <c r="K141" s="126">
        <v>0.37890779000000002</v>
      </c>
      <c r="L141" s="126">
        <v>7.6417E-4</v>
      </c>
      <c r="M141" s="126">
        <v>0</v>
      </c>
      <c r="N141" s="126">
        <v>1.9303277700000001</v>
      </c>
      <c r="O141" s="126">
        <v>5.1845642999999999</v>
      </c>
      <c r="P141" s="126">
        <v>0.85464841999999996</v>
      </c>
      <c r="Q141" s="126">
        <v>1.99E-6</v>
      </c>
      <c r="R141" s="126">
        <v>6.2651763100000002</v>
      </c>
      <c r="S141" s="126">
        <v>0</v>
      </c>
      <c r="T141" s="126">
        <v>1.2536100000000001E-3</v>
      </c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hidden="1" outlineLevel="1">
      <c r="A142" s="8">
        <v>44531</v>
      </c>
      <c r="B142" s="126">
        <v>998.77782306999995</v>
      </c>
      <c r="C142" s="126">
        <v>515.54971458</v>
      </c>
      <c r="D142" s="126">
        <v>0</v>
      </c>
      <c r="E142" s="126">
        <v>292.82323706</v>
      </c>
      <c r="F142" s="126">
        <v>27.87703518</v>
      </c>
      <c r="G142" s="126">
        <v>5.599461E-2</v>
      </c>
      <c r="H142" s="126">
        <v>8.0365787199999996</v>
      </c>
      <c r="I142" s="126">
        <v>118.61940255</v>
      </c>
      <c r="J142" s="126">
        <v>19.490322240000001</v>
      </c>
      <c r="K142" s="126">
        <v>0.38164998999999999</v>
      </c>
      <c r="L142" s="126">
        <v>1.51117E-3</v>
      </c>
      <c r="M142" s="126">
        <v>0</v>
      </c>
      <c r="N142" s="126">
        <v>2.0294743899999999</v>
      </c>
      <c r="O142" s="126">
        <v>7.3090105200000002</v>
      </c>
      <c r="P142" s="126">
        <v>0.19698456</v>
      </c>
      <c r="Q142" s="126">
        <v>1.99E-6</v>
      </c>
      <c r="R142" s="126">
        <v>6.3075857099999997</v>
      </c>
      <c r="S142" s="126">
        <v>0</v>
      </c>
      <c r="T142" s="126">
        <v>9.93198E-2</v>
      </c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hidden="1" outlineLevel="1">
      <c r="A143" s="8">
        <v>44562</v>
      </c>
      <c r="B143" s="126">
        <v>1031.22109146</v>
      </c>
      <c r="C143" s="126">
        <v>513.00146711000002</v>
      </c>
      <c r="D143" s="126">
        <v>0</v>
      </c>
      <c r="E143" s="126">
        <v>331.03248230000003</v>
      </c>
      <c r="F143" s="126">
        <v>12.300449130000001</v>
      </c>
      <c r="G143" s="126">
        <v>5.599461E-2</v>
      </c>
      <c r="H143" s="126">
        <v>8.4558044599999995</v>
      </c>
      <c r="I143" s="126">
        <v>129.57177983</v>
      </c>
      <c r="J143" s="126">
        <v>19.424428020000001</v>
      </c>
      <c r="K143" s="126">
        <v>0.38439219000000002</v>
      </c>
      <c r="L143" s="126">
        <v>0.13799865</v>
      </c>
      <c r="M143" s="126">
        <v>0</v>
      </c>
      <c r="N143" s="126">
        <v>1.92116139</v>
      </c>
      <c r="O143" s="126">
        <v>8.3678943599999993</v>
      </c>
      <c r="P143" s="126">
        <v>0.15914998</v>
      </c>
      <c r="Q143" s="126">
        <v>1.99E-6</v>
      </c>
      <c r="R143" s="126">
        <v>6.3499668299999996</v>
      </c>
      <c r="S143" s="126">
        <v>0</v>
      </c>
      <c r="T143" s="126">
        <v>5.8120610000000003E-2</v>
      </c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hidden="1" outlineLevel="1">
      <c r="A144" s="8">
        <v>44593</v>
      </c>
      <c r="B144" s="126">
        <v>1057.34939908</v>
      </c>
      <c r="C144" s="126">
        <v>519.89409042</v>
      </c>
      <c r="D144" s="126">
        <v>0</v>
      </c>
      <c r="E144" s="126">
        <v>320.74346095999999</v>
      </c>
      <c r="F144" s="126">
        <v>7.9356336699999996</v>
      </c>
      <c r="G144" s="126">
        <v>5.599461E-2</v>
      </c>
      <c r="H144" s="126">
        <v>11.34332496</v>
      </c>
      <c r="I144" s="126">
        <v>157.33096620000001</v>
      </c>
      <c r="J144" s="126">
        <v>19.13088153</v>
      </c>
      <c r="K144" s="126">
        <v>0.38686903</v>
      </c>
      <c r="L144" s="126">
        <v>0.20114111000000001</v>
      </c>
      <c r="M144" s="126">
        <v>0</v>
      </c>
      <c r="N144" s="126">
        <v>1.9735274899999999</v>
      </c>
      <c r="O144" s="126">
        <v>11.399876000000001</v>
      </c>
      <c r="P144" s="126">
        <v>0.46246331000000002</v>
      </c>
      <c r="Q144" s="126">
        <v>2.7099999999999999E-6</v>
      </c>
      <c r="R144" s="126">
        <v>6.3884819000000004</v>
      </c>
      <c r="S144" s="126">
        <v>0</v>
      </c>
      <c r="T144" s="126">
        <v>0.10268518</v>
      </c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hidden="1" outlineLevel="1">
      <c r="A145" s="8">
        <v>44621</v>
      </c>
      <c r="B145" s="126">
        <v>1053.44977763</v>
      </c>
      <c r="C145" s="126">
        <v>518.72580398000002</v>
      </c>
      <c r="D145" s="126">
        <v>0</v>
      </c>
      <c r="E145" s="126">
        <v>324.49779791999998</v>
      </c>
      <c r="F145" s="126">
        <v>7.9942566299999998</v>
      </c>
      <c r="G145" s="126">
        <v>5.599461E-2</v>
      </c>
      <c r="H145" s="126">
        <v>11.425831110000001</v>
      </c>
      <c r="I145" s="126">
        <v>150.60132684999999</v>
      </c>
      <c r="J145" s="126">
        <v>19.29442105</v>
      </c>
      <c r="K145" s="126">
        <v>0.38890052000000003</v>
      </c>
      <c r="L145" s="126">
        <v>0.12886320000000001</v>
      </c>
      <c r="M145" s="126">
        <v>0</v>
      </c>
      <c r="N145" s="126">
        <v>1.9199385600000001</v>
      </c>
      <c r="O145" s="126">
        <v>11.42211928</v>
      </c>
      <c r="P145" s="126">
        <v>0.46613164000000001</v>
      </c>
      <c r="Q145" s="126">
        <v>8.2609999999999997E-5</v>
      </c>
      <c r="R145" s="126">
        <v>6.4309945700000002</v>
      </c>
      <c r="S145" s="126">
        <v>0</v>
      </c>
      <c r="T145" s="126">
        <v>9.7315100000000002E-2</v>
      </c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hidden="1" outlineLevel="1">
      <c r="A146" s="8">
        <v>44652</v>
      </c>
      <c r="B146" s="126">
        <v>1026.2205735</v>
      </c>
      <c r="C146" s="126">
        <v>521.58267751999995</v>
      </c>
      <c r="D146" s="126">
        <v>0</v>
      </c>
      <c r="E146" s="126">
        <v>298.09419703999998</v>
      </c>
      <c r="F146" s="126">
        <v>8.0504820400000003</v>
      </c>
      <c r="G146" s="126">
        <v>5.599461E-2</v>
      </c>
      <c r="H146" s="126">
        <v>11.33439476</v>
      </c>
      <c r="I146" s="126">
        <v>147.51953850999999</v>
      </c>
      <c r="J146" s="126">
        <v>19.155401269999999</v>
      </c>
      <c r="K146" s="126">
        <v>0.39155426999999998</v>
      </c>
      <c r="L146" s="126">
        <v>0.16163441000000001</v>
      </c>
      <c r="M146" s="126">
        <v>0</v>
      </c>
      <c r="N146" s="126">
        <v>1.9318444100000001</v>
      </c>
      <c r="O146" s="126">
        <v>10.908244910000001</v>
      </c>
      <c r="P146" s="126">
        <v>0.46968164000000001</v>
      </c>
      <c r="Q146" s="126">
        <v>8.3380000000000005E-5</v>
      </c>
      <c r="R146" s="126">
        <v>6.4721885099999996</v>
      </c>
      <c r="S146" s="126">
        <v>0</v>
      </c>
      <c r="T146" s="126">
        <v>9.2656219999999997E-2</v>
      </c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hidden="1" outlineLevel="1">
      <c r="A147" s="8">
        <v>44682</v>
      </c>
      <c r="B147" s="126">
        <v>964.23080324</v>
      </c>
      <c r="C147" s="126">
        <v>510.55203076999999</v>
      </c>
      <c r="D147" s="126">
        <v>0</v>
      </c>
      <c r="E147" s="126">
        <v>275.38928591000001</v>
      </c>
      <c r="F147" s="126">
        <v>8.1080266900000009</v>
      </c>
      <c r="G147" s="126">
        <v>5.599461E-2</v>
      </c>
      <c r="H147" s="126">
        <v>9.2740985600000005</v>
      </c>
      <c r="I147" s="126">
        <v>122.17294486</v>
      </c>
      <c r="J147" s="126">
        <v>19.271650430000001</v>
      </c>
      <c r="K147" s="126">
        <v>0.39500718000000001</v>
      </c>
      <c r="L147" s="126">
        <v>0.16431866000000001</v>
      </c>
      <c r="M147" s="126">
        <v>0</v>
      </c>
      <c r="N147" s="126">
        <v>1.9238686899999999</v>
      </c>
      <c r="O147" s="126">
        <v>9.9430963600000002</v>
      </c>
      <c r="P147" s="126">
        <v>0.46183329000000001</v>
      </c>
      <c r="Q147" s="126">
        <v>4.33E-6</v>
      </c>
      <c r="R147" s="126">
        <v>6.5148134999999998</v>
      </c>
      <c r="S147" s="126">
        <v>0</v>
      </c>
      <c r="T147" s="126">
        <v>3.8294000000000002E-3</v>
      </c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hidden="1" outlineLevel="1">
      <c r="A148" s="8">
        <v>44713</v>
      </c>
      <c r="B148" s="126">
        <v>949.05654325</v>
      </c>
      <c r="C148" s="126">
        <v>508.47476876000002</v>
      </c>
      <c r="D148" s="126">
        <v>0</v>
      </c>
      <c r="E148" s="126">
        <v>260.93157065999998</v>
      </c>
      <c r="F148" s="126">
        <v>8.1631807399999996</v>
      </c>
      <c r="G148" s="126">
        <v>5.599577E-2</v>
      </c>
      <c r="H148" s="126">
        <v>9.1144147100000001</v>
      </c>
      <c r="I148" s="126">
        <v>124.51000401</v>
      </c>
      <c r="J148" s="126">
        <v>19.065225510000001</v>
      </c>
      <c r="K148" s="126">
        <v>0.39766093000000002</v>
      </c>
      <c r="L148" s="126">
        <v>0.12711199000000001</v>
      </c>
      <c r="M148" s="126">
        <v>0</v>
      </c>
      <c r="N148" s="126">
        <v>1.9373448499999999</v>
      </c>
      <c r="O148" s="126">
        <v>9.2569940299999995</v>
      </c>
      <c r="P148" s="126">
        <v>0.46528675000000003</v>
      </c>
      <c r="Q148" s="126">
        <v>4.33E-6</v>
      </c>
      <c r="R148" s="126">
        <v>6.5561950600000003</v>
      </c>
      <c r="S148" s="126">
        <v>0</v>
      </c>
      <c r="T148" s="126">
        <v>7.8514999999999998E-4</v>
      </c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hidden="1" outlineLevel="1">
      <c r="A149" s="8">
        <v>44743</v>
      </c>
      <c r="B149" s="126">
        <v>919.64277117999995</v>
      </c>
      <c r="C149" s="126">
        <v>505.72368447999997</v>
      </c>
      <c r="D149" s="126">
        <v>0</v>
      </c>
      <c r="E149" s="126">
        <v>239.57361030000001</v>
      </c>
      <c r="F149" s="126">
        <v>8.2234739000000001</v>
      </c>
      <c r="G149" s="126">
        <v>5.5995799999999998E-2</v>
      </c>
      <c r="H149" s="126">
        <v>8.5232951000000003</v>
      </c>
      <c r="I149" s="126">
        <v>118.92039569000001</v>
      </c>
      <c r="J149" s="126">
        <v>19.099112160000001</v>
      </c>
      <c r="K149" s="126">
        <v>0.40040313</v>
      </c>
      <c r="L149" s="126">
        <v>0.57474612999999997</v>
      </c>
      <c r="M149" s="126">
        <v>0</v>
      </c>
      <c r="N149" s="126">
        <v>1.9512702099999999</v>
      </c>
      <c r="O149" s="126">
        <v>9.3568400300000008</v>
      </c>
      <c r="P149" s="126">
        <v>0.64028072000000003</v>
      </c>
      <c r="Q149" s="126">
        <v>4.33E-6</v>
      </c>
      <c r="R149" s="126">
        <v>6.5988736599999998</v>
      </c>
      <c r="S149" s="126">
        <v>0</v>
      </c>
      <c r="T149" s="126">
        <v>7.8554000000000004E-4</v>
      </c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hidden="1" outlineLevel="1">
      <c r="A150" s="8">
        <v>44774</v>
      </c>
      <c r="B150" s="126">
        <v>829.16991228999996</v>
      </c>
      <c r="C150" s="126">
        <v>493.24455719999997</v>
      </c>
      <c r="D150" s="126">
        <v>0</v>
      </c>
      <c r="E150" s="126">
        <v>189.85758464</v>
      </c>
      <c r="F150" s="126">
        <v>8.2840482899999994</v>
      </c>
      <c r="G150" s="126">
        <v>5.5995830000000003E-2</v>
      </c>
      <c r="H150" s="126">
        <v>9.34369665</v>
      </c>
      <c r="I150" s="126">
        <v>89.735633980000003</v>
      </c>
      <c r="J150" s="126">
        <v>19.026064819999998</v>
      </c>
      <c r="K150" s="126">
        <v>0.40314533000000002</v>
      </c>
      <c r="L150" s="126">
        <v>0.57395012999999995</v>
      </c>
      <c r="M150" s="126">
        <v>0</v>
      </c>
      <c r="N150" s="126">
        <v>1.8649615100000001</v>
      </c>
      <c r="O150" s="126">
        <v>9.4979259900000006</v>
      </c>
      <c r="P150" s="126">
        <v>0.63982452999999995</v>
      </c>
      <c r="Q150" s="126">
        <v>1.99E-6</v>
      </c>
      <c r="R150" s="126">
        <v>6.6417354700000004</v>
      </c>
      <c r="S150" s="126">
        <v>0</v>
      </c>
      <c r="T150" s="126">
        <v>7.8593000000000001E-4</v>
      </c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hidden="1" outlineLevel="1">
      <c r="A151" s="8">
        <v>44805</v>
      </c>
      <c r="B151" s="126">
        <v>825.10604794999995</v>
      </c>
      <c r="C151" s="126">
        <v>491.24484251000001</v>
      </c>
      <c r="D151" s="126">
        <v>0</v>
      </c>
      <c r="E151" s="126">
        <v>189.5422384</v>
      </c>
      <c r="F151" s="126">
        <v>8.3400748300000007</v>
      </c>
      <c r="G151" s="126">
        <v>5.5995860000000001E-2</v>
      </c>
      <c r="H151" s="126">
        <v>9.3819215899999993</v>
      </c>
      <c r="I151" s="126">
        <v>87.704161369999994</v>
      </c>
      <c r="J151" s="126">
        <v>19.025232559999999</v>
      </c>
      <c r="K151" s="126">
        <v>0.40579907999999998</v>
      </c>
      <c r="L151" s="126">
        <v>0.57271024999999998</v>
      </c>
      <c r="M151" s="126">
        <v>0</v>
      </c>
      <c r="N151" s="126">
        <v>1.8769079200000001</v>
      </c>
      <c r="O151" s="126">
        <v>9.6344607900000003</v>
      </c>
      <c r="P151" s="126">
        <v>0.63753665999999998</v>
      </c>
      <c r="Q151" s="126">
        <v>1.99E-6</v>
      </c>
      <c r="R151" s="126">
        <v>6.6833778199999996</v>
      </c>
      <c r="S151" s="126">
        <v>0</v>
      </c>
      <c r="T151" s="126">
        <v>7.8631999999999997E-4</v>
      </c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hidden="1" outlineLevel="1">
      <c r="A152" s="8">
        <v>44835</v>
      </c>
      <c r="B152" s="126">
        <v>793.72813600999996</v>
      </c>
      <c r="C152" s="126">
        <v>492.18087508999997</v>
      </c>
      <c r="D152" s="126">
        <v>0</v>
      </c>
      <c r="E152" s="126">
        <v>171.19279766</v>
      </c>
      <c r="F152" s="126">
        <v>8.3499388000000003</v>
      </c>
      <c r="G152" s="126">
        <v>5.5995919999999998E-2</v>
      </c>
      <c r="H152" s="126">
        <v>9.0118998900000005</v>
      </c>
      <c r="I152" s="126">
        <v>88.61537165</v>
      </c>
      <c r="J152" s="126">
        <v>14.087797589999999</v>
      </c>
      <c r="K152" s="126">
        <v>0.40854128000000001</v>
      </c>
      <c r="L152" s="126">
        <v>0.57338025999999997</v>
      </c>
      <c r="M152" s="126">
        <v>0</v>
      </c>
      <c r="N152" s="126">
        <v>1.88925254</v>
      </c>
      <c r="O152" s="126">
        <v>1.8495999999999999E-4</v>
      </c>
      <c r="P152" s="126">
        <v>0.63499793000000004</v>
      </c>
      <c r="Q152" s="126">
        <v>1.99E-6</v>
      </c>
      <c r="R152" s="126">
        <v>6.7263137400000002</v>
      </c>
      <c r="S152" s="126">
        <v>0</v>
      </c>
      <c r="T152" s="126">
        <v>7.8671000000000004E-4</v>
      </c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hidden="1" outlineLevel="1">
      <c r="A153" s="8">
        <v>44866</v>
      </c>
      <c r="B153" s="126">
        <v>772.45725016999995</v>
      </c>
      <c r="C153" s="126">
        <v>477.66273718000002</v>
      </c>
      <c r="D153" s="126">
        <v>0</v>
      </c>
      <c r="E153" s="126">
        <v>169.95123622</v>
      </c>
      <c r="F153" s="126">
        <v>8.4075732100000007</v>
      </c>
      <c r="G153" s="126">
        <v>5.5995969999999999E-2</v>
      </c>
      <c r="H153" s="126">
        <v>9.0652644299999992</v>
      </c>
      <c r="I153" s="126">
        <v>84.949858879999994</v>
      </c>
      <c r="J153" s="126">
        <v>12.423417880000001</v>
      </c>
      <c r="K153" s="126">
        <v>0.41119503000000002</v>
      </c>
      <c r="L153" s="126">
        <v>0.54063629999999996</v>
      </c>
      <c r="M153" s="126">
        <v>0</v>
      </c>
      <c r="N153" s="126">
        <v>1.9011989499999999</v>
      </c>
      <c r="O153" s="126">
        <v>1.8495999999999999E-4</v>
      </c>
      <c r="P153" s="126">
        <v>0.31907837</v>
      </c>
      <c r="Q153" s="126">
        <v>1.99E-6</v>
      </c>
      <c r="R153" s="126">
        <v>6.7680837</v>
      </c>
      <c r="S153" s="126">
        <v>0</v>
      </c>
      <c r="T153" s="126">
        <v>7.871E-4</v>
      </c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hidden="1" outlineLevel="1">
      <c r="A154" s="8">
        <v>44896</v>
      </c>
      <c r="B154" s="126">
        <v>769.50715433000005</v>
      </c>
      <c r="C154" s="126">
        <v>479.51877115000002</v>
      </c>
      <c r="D154" s="126">
        <v>0</v>
      </c>
      <c r="E154" s="126">
        <v>170.99947592000001</v>
      </c>
      <c r="F154" s="126">
        <v>8.4403384999999993</v>
      </c>
      <c r="G154" s="126">
        <v>5.5996020000000001E-2</v>
      </c>
      <c r="H154" s="126">
        <v>9.1129124099999999</v>
      </c>
      <c r="I154" s="126">
        <v>79.191759739999995</v>
      </c>
      <c r="J154" s="126">
        <v>12.43029817</v>
      </c>
      <c r="K154" s="126">
        <v>0.41393722999999999</v>
      </c>
      <c r="L154" s="126">
        <v>0.3049288</v>
      </c>
      <c r="M154" s="126">
        <v>0</v>
      </c>
      <c r="N154" s="126">
        <v>1.9135435700000001</v>
      </c>
      <c r="O154" s="126">
        <v>1.8495999999999999E-4</v>
      </c>
      <c r="P154" s="126">
        <v>0.31297958999999997</v>
      </c>
      <c r="Q154" s="126">
        <v>1.99E-6</v>
      </c>
      <c r="R154" s="126">
        <v>6.81123879</v>
      </c>
      <c r="S154" s="126">
        <v>0</v>
      </c>
      <c r="T154" s="126">
        <v>7.8748999999999996E-4</v>
      </c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hidden="1" outlineLevel="1">
      <c r="A155" s="8">
        <v>44927</v>
      </c>
      <c r="B155" s="126">
        <v>764.09257030000003</v>
      </c>
      <c r="C155" s="126">
        <v>481.8993615</v>
      </c>
      <c r="D155" s="126">
        <v>0</v>
      </c>
      <c r="E155" s="126">
        <v>166.51170411000001</v>
      </c>
      <c r="F155" s="126">
        <v>8.4938453500000008</v>
      </c>
      <c r="G155" s="126">
        <v>5.5996089999999998E-2</v>
      </c>
      <c r="H155" s="126">
        <v>9.3196812500000004</v>
      </c>
      <c r="I155" s="126">
        <v>75.568470250000004</v>
      </c>
      <c r="J155" s="126">
        <v>12.44007862</v>
      </c>
      <c r="K155" s="126">
        <v>0.41667943000000002</v>
      </c>
      <c r="L155" s="126">
        <v>0.3049288</v>
      </c>
      <c r="M155" s="126">
        <v>0</v>
      </c>
      <c r="N155" s="126">
        <v>2.0671567199999998</v>
      </c>
      <c r="O155" s="126">
        <v>1.8495999999999999E-4</v>
      </c>
      <c r="P155" s="126">
        <v>0.15914998</v>
      </c>
      <c r="Q155" s="126">
        <v>1.99E-6</v>
      </c>
      <c r="R155" s="126">
        <v>6.85454337</v>
      </c>
      <c r="S155" s="126">
        <v>0</v>
      </c>
      <c r="T155" s="126">
        <v>7.8788000000000003E-4</v>
      </c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hidden="1" outlineLevel="1">
      <c r="A156" s="8">
        <v>44958</v>
      </c>
      <c r="B156" s="126">
        <v>754.27407704999996</v>
      </c>
      <c r="C156" s="126">
        <v>482.38045466</v>
      </c>
      <c r="D156" s="126">
        <v>0</v>
      </c>
      <c r="E156" s="126">
        <v>148.47345744</v>
      </c>
      <c r="F156" s="126">
        <v>8.5421741200000003</v>
      </c>
      <c r="G156" s="126">
        <v>5.599614E-2</v>
      </c>
      <c r="H156" s="126">
        <v>9.3465998300000006</v>
      </c>
      <c r="I156" s="126">
        <v>83.403540100000001</v>
      </c>
      <c r="J156" s="126">
        <v>12.42768553</v>
      </c>
      <c r="K156" s="126">
        <v>0.41915626</v>
      </c>
      <c r="L156" s="126">
        <v>0.3049288</v>
      </c>
      <c r="M156" s="126">
        <v>0</v>
      </c>
      <c r="N156" s="126">
        <v>2.0594557899999999</v>
      </c>
      <c r="O156" s="126">
        <v>1.8495999999999999E-4</v>
      </c>
      <c r="P156" s="126">
        <v>1.3509999999999999E-5</v>
      </c>
      <c r="Q156" s="126">
        <v>0</v>
      </c>
      <c r="R156" s="126">
        <v>6.8596416400000004</v>
      </c>
      <c r="S156" s="126">
        <v>0</v>
      </c>
      <c r="T156" s="126">
        <v>7.8826999999999999E-4</v>
      </c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hidden="1" outlineLevel="1">
      <c r="A157" s="8">
        <v>44986</v>
      </c>
      <c r="B157" s="126">
        <v>745.33924978000005</v>
      </c>
      <c r="C157" s="126">
        <v>485.59265777000002</v>
      </c>
      <c r="D157" s="126">
        <v>0</v>
      </c>
      <c r="E157" s="126">
        <v>147.76167527000001</v>
      </c>
      <c r="F157" s="126">
        <v>8.5956809700000001</v>
      </c>
      <c r="G157" s="126">
        <v>5.5996190000000001E-2</v>
      </c>
      <c r="H157" s="126">
        <v>9.3202023300000008</v>
      </c>
      <c r="I157" s="126">
        <v>72.049224899999999</v>
      </c>
      <c r="J157" s="126">
        <v>12.28199974</v>
      </c>
      <c r="K157" s="126">
        <v>0.42189845999999998</v>
      </c>
      <c r="L157" s="126">
        <v>0.3049288</v>
      </c>
      <c r="M157" s="126">
        <v>0</v>
      </c>
      <c r="N157" s="126">
        <v>2.0527557600000002</v>
      </c>
      <c r="O157" s="126">
        <v>1.8495999999999999E-4</v>
      </c>
      <c r="P157" s="126">
        <v>1.3509999999999999E-5</v>
      </c>
      <c r="Q157" s="126">
        <v>0</v>
      </c>
      <c r="R157" s="126">
        <v>6.9012424599999997</v>
      </c>
      <c r="S157" s="126">
        <v>0</v>
      </c>
      <c r="T157" s="126">
        <v>7.8865999999999995E-4</v>
      </c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hidden="1" outlineLevel="1">
      <c r="A158" s="8">
        <v>45017</v>
      </c>
      <c r="B158" s="126">
        <v>745.21995902000003</v>
      </c>
      <c r="C158" s="126">
        <v>488.40450693000003</v>
      </c>
      <c r="D158" s="126">
        <v>0</v>
      </c>
      <c r="E158" s="126">
        <v>147.64097193999999</v>
      </c>
      <c r="F158" s="126">
        <v>8.6474617899999995</v>
      </c>
      <c r="G158" s="126">
        <v>5.5996249999999997E-2</v>
      </c>
      <c r="H158" s="126">
        <v>8.7782974399999993</v>
      </c>
      <c r="I158" s="126">
        <v>69.660685060000006</v>
      </c>
      <c r="J158" s="126">
        <v>12.31500082</v>
      </c>
      <c r="K158" s="126">
        <v>0.42455220999999999</v>
      </c>
      <c r="L158" s="126">
        <v>0.3049288</v>
      </c>
      <c r="M158" s="126">
        <v>0</v>
      </c>
      <c r="N158" s="126">
        <v>2.0450689400000002</v>
      </c>
      <c r="O158" s="126">
        <v>1.8495999999999999E-4</v>
      </c>
      <c r="P158" s="126">
        <v>1.3509999999999999E-5</v>
      </c>
      <c r="Q158" s="126">
        <v>0</v>
      </c>
      <c r="R158" s="126">
        <v>6.9415013200000004</v>
      </c>
      <c r="S158" s="126">
        <v>0</v>
      </c>
      <c r="T158" s="126">
        <v>7.8905000000000002E-4</v>
      </c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hidden="1" outlineLevel="1">
      <c r="A159" s="8">
        <v>45047</v>
      </c>
      <c r="B159" s="126">
        <v>733.65724167999997</v>
      </c>
      <c r="C159" s="126">
        <v>486.59454628999998</v>
      </c>
      <c r="D159" s="126">
        <v>0</v>
      </c>
      <c r="E159" s="126">
        <v>144.99072086999999</v>
      </c>
      <c r="F159" s="126">
        <v>8.7009686399999993</v>
      </c>
      <c r="G159" s="126">
        <v>5.5996310000000001E-2</v>
      </c>
      <c r="H159" s="126">
        <v>8.7600916200000007</v>
      </c>
      <c r="I159" s="126">
        <v>62.550252370000003</v>
      </c>
      <c r="J159" s="126">
        <v>12.314678499999999</v>
      </c>
      <c r="K159" s="126">
        <v>0.42729441000000001</v>
      </c>
      <c r="L159" s="126">
        <v>0.3049288</v>
      </c>
      <c r="M159" s="126">
        <v>0</v>
      </c>
      <c r="N159" s="126">
        <v>1.9736738199999999</v>
      </c>
      <c r="O159" s="126">
        <v>1.8495999999999999E-4</v>
      </c>
      <c r="P159" s="126">
        <v>1.3509999999999999E-5</v>
      </c>
      <c r="Q159" s="126">
        <v>0</v>
      </c>
      <c r="R159" s="126">
        <v>6.9831021399999997</v>
      </c>
      <c r="S159" s="126">
        <v>0</v>
      </c>
      <c r="T159" s="126">
        <v>7.8943999999999998E-4</v>
      </c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hidden="1" outlineLevel="1">
      <c r="A160" s="8">
        <v>45078</v>
      </c>
      <c r="B160" s="126">
        <v>720.86307968999995</v>
      </c>
      <c r="C160" s="126">
        <v>481.01896101</v>
      </c>
      <c r="D160" s="126">
        <v>0</v>
      </c>
      <c r="E160" s="126">
        <v>138.13339407999999</v>
      </c>
      <c r="F160" s="126">
        <v>8.7527494600000004</v>
      </c>
      <c r="G160" s="126">
        <v>5.5996360000000002E-2</v>
      </c>
      <c r="H160" s="126">
        <v>8.7870927200000004</v>
      </c>
      <c r="I160" s="126">
        <v>62.013528829999998</v>
      </c>
      <c r="J160" s="126">
        <v>12.356510739999999</v>
      </c>
      <c r="K160" s="126">
        <v>0.42994816000000002</v>
      </c>
      <c r="L160" s="126">
        <v>0.3049288</v>
      </c>
      <c r="M160" s="126">
        <v>0</v>
      </c>
      <c r="N160" s="126">
        <v>1.9856202300000001</v>
      </c>
      <c r="O160" s="126">
        <v>1.8495999999999999E-4</v>
      </c>
      <c r="P160" s="126">
        <v>1.3509999999999999E-5</v>
      </c>
      <c r="Q160" s="126">
        <v>0</v>
      </c>
      <c r="R160" s="126">
        <v>7.0233610000000004</v>
      </c>
      <c r="S160" s="126">
        <v>0</v>
      </c>
      <c r="T160" s="126">
        <v>7.8983000000000005E-4</v>
      </c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hidden="1" outlineLevel="1">
      <c r="A161" s="8">
        <v>45108</v>
      </c>
      <c r="B161" s="126">
        <v>726.69537124999999</v>
      </c>
      <c r="C161" s="126">
        <v>484.21176561999999</v>
      </c>
      <c r="D161" s="126">
        <v>0</v>
      </c>
      <c r="E161" s="126">
        <v>136.45223093999999</v>
      </c>
      <c r="F161" s="126">
        <v>8.8062563100000002</v>
      </c>
      <c r="G161" s="126">
        <v>5.599643E-2</v>
      </c>
      <c r="H161" s="126">
        <v>8.8296125500000002</v>
      </c>
      <c r="I161" s="126">
        <v>66.184464340000005</v>
      </c>
      <c r="J161" s="126">
        <v>12.35351054</v>
      </c>
      <c r="K161" s="126">
        <v>0.43269036</v>
      </c>
      <c r="L161" s="126">
        <v>0.3049288</v>
      </c>
      <c r="M161" s="126">
        <v>0</v>
      </c>
      <c r="N161" s="126">
        <v>1.99796485</v>
      </c>
      <c r="O161" s="126">
        <v>1.8495999999999999E-4</v>
      </c>
      <c r="P161" s="126">
        <v>1.3509999999999999E-5</v>
      </c>
      <c r="Q161" s="126">
        <v>0</v>
      </c>
      <c r="R161" s="126">
        <v>7.0649618199999997</v>
      </c>
      <c r="S161" s="126">
        <v>0</v>
      </c>
      <c r="T161" s="126">
        <v>7.9022000000000001E-4</v>
      </c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hidden="1" outlineLevel="1">
      <c r="A162" s="8">
        <v>45139</v>
      </c>
      <c r="B162" s="126">
        <v>721.49324023999998</v>
      </c>
      <c r="C162" s="126">
        <v>488.65304875999999</v>
      </c>
      <c r="D162" s="126">
        <v>0</v>
      </c>
      <c r="E162" s="126">
        <v>128.95551950000001</v>
      </c>
      <c r="F162" s="126">
        <v>8.85976316</v>
      </c>
      <c r="G162" s="126">
        <v>5.5996480000000001E-2</v>
      </c>
      <c r="H162" s="126">
        <v>8.4490157200000002</v>
      </c>
      <c r="I162" s="126">
        <v>63.914107850000001</v>
      </c>
      <c r="J162" s="126">
        <v>12.38697473</v>
      </c>
      <c r="K162" s="126">
        <v>0.43543256000000002</v>
      </c>
      <c r="L162" s="126">
        <v>0.25492880000000001</v>
      </c>
      <c r="M162" s="126">
        <v>0</v>
      </c>
      <c r="N162" s="126">
        <v>2.0103094700000002</v>
      </c>
      <c r="O162" s="126">
        <v>0.41077645000000002</v>
      </c>
      <c r="P162" s="126">
        <v>1.3509999999999999E-5</v>
      </c>
      <c r="Q162" s="126">
        <v>0</v>
      </c>
      <c r="R162" s="126">
        <v>7.1065626399999999</v>
      </c>
      <c r="S162" s="126">
        <v>0</v>
      </c>
      <c r="T162" s="126">
        <v>7.9060999999999997E-4</v>
      </c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hidden="1" outlineLevel="1">
      <c r="A163" s="8">
        <v>45170</v>
      </c>
      <c r="B163" s="126">
        <v>722.70642687999998</v>
      </c>
      <c r="C163" s="126">
        <v>493.28100053999998</v>
      </c>
      <c r="D163" s="126">
        <v>0</v>
      </c>
      <c r="E163" s="126">
        <v>126.3463362</v>
      </c>
      <c r="F163" s="126">
        <v>8.9115439799999994</v>
      </c>
      <c r="G163" s="126">
        <v>5.5996530000000003E-2</v>
      </c>
      <c r="H163" s="126">
        <v>8.4818152300000005</v>
      </c>
      <c r="I163" s="126">
        <v>63.078070220000001</v>
      </c>
      <c r="J163" s="126">
        <v>12.405898880000001</v>
      </c>
      <c r="K163" s="126">
        <v>0.43808630999999998</v>
      </c>
      <c r="L163" s="126">
        <v>0.1499288</v>
      </c>
      <c r="M163" s="126">
        <v>0</v>
      </c>
      <c r="N163" s="126">
        <v>2.0222558799999999</v>
      </c>
      <c r="O163" s="126">
        <v>0.3878683</v>
      </c>
      <c r="P163" s="126">
        <v>1.3509999999999999E-5</v>
      </c>
      <c r="Q163" s="126">
        <v>0</v>
      </c>
      <c r="R163" s="126">
        <v>7.1468214999999997</v>
      </c>
      <c r="S163" s="126">
        <v>0</v>
      </c>
      <c r="T163" s="126">
        <v>7.9100000000000004E-4</v>
      </c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hidden="1" outlineLevel="1">
      <c r="A164" s="8">
        <v>45200</v>
      </c>
      <c r="B164" s="126">
        <v>725.73028922000003</v>
      </c>
      <c r="C164" s="126">
        <v>497.70323282999999</v>
      </c>
      <c r="D164" s="126">
        <v>0</v>
      </c>
      <c r="E164" s="126">
        <v>124.28113612</v>
      </c>
      <c r="F164" s="126">
        <v>8.9650508299999991</v>
      </c>
      <c r="G164" s="126">
        <v>5.5996600000000001E-2</v>
      </c>
      <c r="H164" s="126">
        <v>8.5238565099999999</v>
      </c>
      <c r="I164" s="126">
        <v>63.672748040000002</v>
      </c>
      <c r="J164" s="126">
        <v>12.421044699999999</v>
      </c>
      <c r="K164" s="126">
        <v>0.44082851000000001</v>
      </c>
      <c r="L164" s="126">
        <v>4.9928800000000002E-2</v>
      </c>
      <c r="M164" s="126">
        <v>0</v>
      </c>
      <c r="N164" s="126">
        <v>2.0346005100000002</v>
      </c>
      <c r="O164" s="126">
        <v>0.39263854999999998</v>
      </c>
      <c r="P164" s="126">
        <v>1.3509999999999999E-5</v>
      </c>
      <c r="Q164" s="126">
        <v>0</v>
      </c>
      <c r="R164" s="126">
        <v>7.1884223199999999</v>
      </c>
      <c r="S164" s="126">
        <v>0</v>
      </c>
      <c r="T164" s="126">
        <v>7.9139E-4</v>
      </c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>
      <c r="A165" s="8">
        <v>45231</v>
      </c>
      <c r="B165" s="126">
        <v>723.96912631999999</v>
      </c>
      <c r="C165" s="126">
        <v>501.20078418999998</v>
      </c>
      <c r="D165" s="126">
        <v>0</v>
      </c>
      <c r="E165" s="126">
        <v>122.34398523999999</v>
      </c>
      <c r="F165" s="126">
        <v>9.0168396499999997</v>
      </c>
      <c r="G165" s="126">
        <v>2.04E-6</v>
      </c>
      <c r="H165" s="126">
        <v>8.5588778899999998</v>
      </c>
      <c r="I165" s="126">
        <v>60.271948620000003</v>
      </c>
      <c r="J165" s="126">
        <v>12.4290919</v>
      </c>
      <c r="K165" s="126">
        <v>0.44277155000000001</v>
      </c>
      <c r="L165" s="126">
        <v>4.9938789999999997E-2</v>
      </c>
      <c r="M165" s="126">
        <v>0</v>
      </c>
      <c r="N165" s="126">
        <v>2.0465469199999999</v>
      </c>
      <c r="O165" s="126">
        <v>0.37886304999999998</v>
      </c>
      <c r="P165" s="126">
        <v>1.3509999999999999E-5</v>
      </c>
      <c r="Q165" s="126">
        <v>0</v>
      </c>
      <c r="R165" s="126">
        <v>7.2286811799999997</v>
      </c>
      <c r="S165" s="126">
        <v>0</v>
      </c>
      <c r="T165" s="126">
        <v>7.8178999999999998E-4</v>
      </c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>
      <c r="A166" s="8">
        <v>45261</v>
      </c>
      <c r="B166" s="126">
        <v>705.71154153999998</v>
      </c>
      <c r="C166" s="126">
        <v>480.70089811999998</v>
      </c>
      <c r="D166" s="126">
        <v>0</v>
      </c>
      <c r="E166" s="126">
        <v>119.03219339</v>
      </c>
      <c r="F166" s="126">
        <v>9.0703464999999994</v>
      </c>
      <c r="G166" s="126">
        <v>2.0899999999999999E-6</v>
      </c>
      <c r="H166" s="126">
        <v>8.5932366200000008</v>
      </c>
      <c r="I166" s="126">
        <v>65.733314609999994</v>
      </c>
      <c r="J166" s="126">
        <v>12.4477259</v>
      </c>
      <c r="K166" s="126">
        <v>0.44551374999999999</v>
      </c>
      <c r="L166" s="126">
        <v>3.3459000000000001E-4</v>
      </c>
      <c r="M166" s="126">
        <v>0</v>
      </c>
      <c r="N166" s="126">
        <v>2.0588915399999999</v>
      </c>
      <c r="O166" s="126">
        <v>0.35800673999999999</v>
      </c>
      <c r="P166" s="126">
        <v>1.3509999999999999E-5</v>
      </c>
      <c r="Q166" s="126">
        <v>0</v>
      </c>
      <c r="R166" s="126">
        <v>7.2702819999999999</v>
      </c>
      <c r="S166" s="126">
        <v>0</v>
      </c>
      <c r="T166" s="126">
        <v>7.8218000000000005E-4</v>
      </c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>
      <c r="A167" s="8">
        <v>45292</v>
      </c>
      <c r="B167" s="126">
        <v>680.88213498000005</v>
      </c>
      <c r="C167" s="126">
        <v>464.98708728000003</v>
      </c>
      <c r="D167" s="126">
        <v>0</v>
      </c>
      <c r="E167" s="126">
        <v>113.16608793</v>
      </c>
      <c r="F167" s="126">
        <v>9.1237071600000004</v>
      </c>
      <c r="G167" s="126">
        <v>2.1600000000000001E-6</v>
      </c>
      <c r="H167" s="126">
        <v>8.6323879300000002</v>
      </c>
      <c r="I167" s="126">
        <v>62.317697860000003</v>
      </c>
      <c r="J167" s="126">
        <v>12.465986819999999</v>
      </c>
      <c r="K167" s="126">
        <v>0.44824846000000002</v>
      </c>
      <c r="L167" s="126">
        <v>3.3459000000000001E-4</v>
      </c>
      <c r="M167" s="126">
        <v>0</v>
      </c>
      <c r="N167" s="126">
        <v>2.07120244</v>
      </c>
      <c r="O167" s="126">
        <v>0.35682711</v>
      </c>
      <c r="P167" s="126">
        <v>1.3509999999999999E-5</v>
      </c>
      <c r="Q167" s="126">
        <v>0</v>
      </c>
      <c r="R167" s="126">
        <v>7.3117691599999999</v>
      </c>
      <c r="S167" s="126">
        <v>0</v>
      </c>
      <c r="T167" s="126">
        <v>7.8257000000000001E-4</v>
      </c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>
      <c r="A168" s="8">
        <v>45323</v>
      </c>
      <c r="B168" s="126">
        <v>677.71236266999995</v>
      </c>
      <c r="C168" s="126">
        <v>463.18344354999999</v>
      </c>
      <c r="D168" s="126">
        <v>0</v>
      </c>
      <c r="E168" s="126">
        <v>108.53632791</v>
      </c>
      <c r="F168" s="126">
        <v>9.1736251899999992</v>
      </c>
      <c r="G168" s="126">
        <v>2.21E-6</v>
      </c>
      <c r="H168" s="126">
        <v>8.6724042600000004</v>
      </c>
      <c r="I168" s="126">
        <v>65.450421039999995</v>
      </c>
      <c r="J168" s="126">
        <v>12.481414300000001</v>
      </c>
      <c r="K168" s="126">
        <v>0.45080673999999998</v>
      </c>
      <c r="L168" s="126">
        <v>3.3459000000000001E-4</v>
      </c>
      <c r="M168" s="126">
        <v>0</v>
      </c>
      <c r="N168" s="126">
        <v>2.0827190799999999</v>
      </c>
      <c r="O168" s="126">
        <v>0.32948799000000001</v>
      </c>
      <c r="P168" s="126">
        <v>1.3509999999999999E-5</v>
      </c>
      <c r="Q168" s="126">
        <v>0</v>
      </c>
      <c r="R168" s="126">
        <v>7.3505797299999998</v>
      </c>
      <c r="S168" s="126">
        <v>0</v>
      </c>
      <c r="T168" s="126">
        <v>7.8257000000000001E-4</v>
      </c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>
      <c r="A169" s="8">
        <v>45352</v>
      </c>
      <c r="B169" s="126">
        <v>676.63513120000005</v>
      </c>
      <c r="C169" s="126">
        <v>464.64535969000002</v>
      </c>
      <c r="D169" s="126">
        <v>0</v>
      </c>
      <c r="E169" s="126">
        <v>105.67028478</v>
      </c>
      <c r="F169" s="126">
        <v>9.2269858500000002</v>
      </c>
      <c r="G169" s="126">
        <v>2.26E-6</v>
      </c>
      <c r="H169" s="126">
        <v>8.4988439499999995</v>
      </c>
      <c r="I169" s="126">
        <v>65.852726419999996</v>
      </c>
      <c r="J169" s="126">
        <v>12.49893831</v>
      </c>
      <c r="K169" s="126">
        <v>0.45354145000000001</v>
      </c>
      <c r="L169" s="126">
        <v>3.3459000000000001E-4</v>
      </c>
      <c r="M169" s="126">
        <v>0</v>
      </c>
      <c r="N169" s="126">
        <v>2.0950299800000001</v>
      </c>
      <c r="O169" s="126">
        <v>0.30022094999999999</v>
      </c>
      <c r="P169" s="126">
        <v>1.3509999999999999E-5</v>
      </c>
      <c r="Q169" s="126">
        <v>0</v>
      </c>
      <c r="R169" s="126">
        <v>7.3920668899999997</v>
      </c>
      <c r="S169" s="126">
        <v>0</v>
      </c>
      <c r="T169" s="126">
        <v>7.8257000000000001E-4</v>
      </c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>
      <c r="A170" s="8">
        <v>45383</v>
      </c>
      <c r="B170" s="126">
        <v>659.61925986000006</v>
      </c>
      <c r="C170" s="126">
        <v>467.74913679999997</v>
      </c>
      <c r="D170" s="126">
        <v>0</v>
      </c>
      <c r="E170" s="126">
        <v>85.453932600000002</v>
      </c>
      <c r="F170" s="126">
        <v>9.2786251899999996</v>
      </c>
      <c r="G170" s="126">
        <v>2.3300000000000001E-6</v>
      </c>
      <c r="H170" s="126">
        <v>8.5159220700000002</v>
      </c>
      <c r="I170" s="126">
        <v>65.828948120000007</v>
      </c>
      <c r="J170" s="126">
        <v>12.50769599</v>
      </c>
      <c r="K170" s="126">
        <v>0.45618795000000001</v>
      </c>
      <c r="L170" s="126">
        <v>3.3459000000000001E-4</v>
      </c>
      <c r="M170" s="126">
        <v>0</v>
      </c>
      <c r="N170" s="126">
        <v>2.1069437500000001</v>
      </c>
      <c r="O170" s="126">
        <v>0.28851863999999999</v>
      </c>
      <c r="P170" s="126">
        <v>1.3509999999999999E-5</v>
      </c>
      <c r="Q170" s="126">
        <v>0</v>
      </c>
      <c r="R170" s="126">
        <v>7.4322157500000001</v>
      </c>
      <c r="S170" s="126">
        <v>0</v>
      </c>
      <c r="T170" s="126">
        <v>7.8257000000000001E-4</v>
      </c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>
      <c r="A171" s="8">
        <v>45413</v>
      </c>
      <c r="B171" s="126">
        <v>653.58518073000005</v>
      </c>
      <c r="C171" s="126">
        <v>461.98063413</v>
      </c>
      <c r="D171" s="126">
        <v>0</v>
      </c>
      <c r="E171" s="126">
        <v>85.026981969999994</v>
      </c>
      <c r="F171" s="126">
        <v>9.3319858500000006</v>
      </c>
      <c r="G171" s="126">
        <v>2.3800000000000001E-6</v>
      </c>
      <c r="H171" s="126">
        <v>8.5441748299999993</v>
      </c>
      <c r="I171" s="126">
        <v>65.883553770000006</v>
      </c>
      <c r="J171" s="126">
        <v>12.52120384</v>
      </c>
      <c r="K171" s="126">
        <v>0.45892265999999998</v>
      </c>
      <c r="L171" s="126">
        <v>3.3459000000000001E-4</v>
      </c>
      <c r="M171" s="126">
        <v>0</v>
      </c>
      <c r="N171" s="126">
        <v>2.1192546499999998</v>
      </c>
      <c r="O171" s="126">
        <v>0.24363307000000001</v>
      </c>
      <c r="P171" s="126">
        <v>1.3509999999999999E-5</v>
      </c>
      <c r="Q171" s="126">
        <v>0</v>
      </c>
      <c r="R171" s="126">
        <v>7.4737029100000001</v>
      </c>
      <c r="S171" s="126">
        <v>0</v>
      </c>
      <c r="T171" s="126">
        <v>7.8257000000000001E-4</v>
      </c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>
      <c r="A172" s="8">
        <v>45444</v>
      </c>
      <c r="B172" s="126">
        <v>630.27844472000004</v>
      </c>
      <c r="C172" s="126">
        <v>438.91417582999998</v>
      </c>
      <c r="D172" s="126">
        <v>0</v>
      </c>
      <c r="E172" s="126">
        <v>84.4642178</v>
      </c>
      <c r="F172" s="126">
        <v>9.3836251900000001</v>
      </c>
      <c r="G172" s="126">
        <v>2.43E-6</v>
      </c>
      <c r="H172" s="126">
        <v>8.5611624099999997</v>
      </c>
      <c r="I172" s="126">
        <v>66.086068710000006</v>
      </c>
      <c r="J172" s="126">
        <v>12.53371585</v>
      </c>
      <c r="K172" s="126">
        <v>0.46156915999999998</v>
      </c>
      <c r="L172" s="126">
        <v>3.3459000000000001E-4</v>
      </c>
      <c r="M172" s="126">
        <v>0</v>
      </c>
      <c r="N172" s="126">
        <v>2.1311684199999998</v>
      </c>
      <c r="O172" s="126">
        <v>0.22775648000000001</v>
      </c>
      <c r="P172" s="126">
        <v>1.3509999999999999E-5</v>
      </c>
      <c r="Q172" s="126">
        <v>0</v>
      </c>
      <c r="R172" s="126">
        <v>7.5138517699999996</v>
      </c>
      <c r="S172" s="126">
        <v>0</v>
      </c>
      <c r="T172" s="126">
        <v>7.8257000000000001E-4</v>
      </c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>
      <c r="A173" s="8">
        <v>45474</v>
      </c>
      <c r="B173" s="126">
        <v>627.21512942000004</v>
      </c>
      <c r="C173" s="126">
        <v>441.92107234999997</v>
      </c>
      <c r="D173" s="126">
        <v>0</v>
      </c>
      <c r="E173" s="126">
        <v>83.910391700000005</v>
      </c>
      <c r="F173" s="126">
        <v>9.25673149</v>
      </c>
      <c r="G173" s="126">
        <v>2.5000000000000002E-6</v>
      </c>
      <c r="H173" s="126">
        <v>8.6153076199999994</v>
      </c>
      <c r="I173" s="126">
        <v>60.457990260000003</v>
      </c>
      <c r="J173" s="126">
        <v>12.54509951</v>
      </c>
      <c r="K173" s="126">
        <v>0.46430387000000001</v>
      </c>
      <c r="L173" s="126">
        <v>3.2459999999999998E-4</v>
      </c>
      <c r="M173" s="126">
        <v>0</v>
      </c>
      <c r="N173" s="126">
        <v>2.14347932</v>
      </c>
      <c r="O173" s="126">
        <v>0.20842010999999999</v>
      </c>
      <c r="P173" s="126">
        <v>0.13587460000000001</v>
      </c>
      <c r="Q173" s="126">
        <v>0</v>
      </c>
      <c r="R173" s="126">
        <v>7.5553389299999996</v>
      </c>
      <c r="S173" s="126">
        <v>0</v>
      </c>
      <c r="T173" s="126">
        <v>7.9255999999999999E-4</v>
      </c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>
      <c r="A174" s="8">
        <v>45505</v>
      </c>
      <c r="B174" s="126">
        <v>629.54901010000003</v>
      </c>
      <c r="C174" s="126">
        <v>444.82875722</v>
      </c>
      <c r="D174" s="126">
        <v>0</v>
      </c>
      <c r="E174" s="126">
        <v>82.96507896</v>
      </c>
      <c r="F174" s="126">
        <v>9.3100841499999998</v>
      </c>
      <c r="G174" s="126">
        <v>2.5500000000000001E-6</v>
      </c>
      <c r="H174" s="126">
        <v>8.8150553299999999</v>
      </c>
      <c r="I174" s="126">
        <v>60.714320090000001</v>
      </c>
      <c r="J174" s="126">
        <v>12.55888019</v>
      </c>
      <c r="K174" s="126">
        <v>0.46703857999999998</v>
      </c>
      <c r="L174" s="126">
        <v>3.2459999999999998E-4</v>
      </c>
      <c r="M174" s="126">
        <v>0</v>
      </c>
      <c r="N174" s="126">
        <v>2.1557902200000001</v>
      </c>
      <c r="O174" s="126">
        <v>1.8495999999999999E-4</v>
      </c>
      <c r="P174" s="126">
        <v>0.13587460000000001</v>
      </c>
      <c r="Q174" s="126">
        <v>0</v>
      </c>
      <c r="R174" s="126">
        <v>7.5968260900000004</v>
      </c>
      <c r="S174" s="126">
        <v>0</v>
      </c>
      <c r="T174" s="126">
        <v>7.9255999999999999E-4</v>
      </c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>
      <c r="A175" s="8">
        <v>45536</v>
      </c>
      <c r="B175" s="126">
        <v>629.55134625999995</v>
      </c>
      <c r="C175" s="126">
        <v>445.85187780000001</v>
      </c>
      <c r="D175" s="126">
        <v>0</v>
      </c>
      <c r="E175" s="126">
        <v>81.588089960000005</v>
      </c>
      <c r="F175" s="126">
        <v>9.5419778500000003</v>
      </c>
      <c r="G175" s="126">
        <v>2.6199999999999999E-6</v>
      </c>
      <c r="H175" s="126">
        <v>8.5728843300000008</v>
      </c>
      <c r="I175" s="126">
        <v>60.961406609999997</v>
      </c>
      <c r="J175" s="126">
        <v>12.56985208</v>
      </c>
      <c r="K175" s="126">
        <v>0.46968507999999998</v>
      </c>
      <c r="L175" s="126">
        <v>3.2459999999999998E-4</v>
      </c>
      <c r="M175" s="126">
        <v>0</v>
      </c>
      <c r="N175" s="126">
        <v>2.1677039900000001</v>
      </c>
      <c r="O175" s="126">
        <v>0.18976032000000001</v>
      </c>
      <c r="P175" s="126">
        <v>1.3509999999999999E-5</v>
      </c>
      <c r="Q175" s="126">
        <v>0</v>
      </c>
      <c r="R175" s="126">
        <v>7.6369749499999999</v>
      </c>
      <c r="S175" s="126">
        <v>0</v>
      </c>
      <c r="T175" s="126">
        <v>7.9255999999999999E-4</v>
      </c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>
      <c r="A176" s="8">
        <v>45566</v>
      </c>
      <c r="B176" s="126">
        <v>629.42146194999998</v>
      </c>
      <c r="C176" s="126">
        <v>445.79284875000002</v>
      </c>
      <c r="D176" s="126">
        <v>0</v>
      </c>
      <c r="E176" s="126">
        <v>82.681264319999997</v>
      </c>
      <c r="F176" s="126">
        <v>9.4150921499999995</v>
      </c>
      <c r="G176" s="126">
        <v>2.6699999999999998E-6</v>
      </c>
      <c r="H176" s="126">
        <v>8.7898323299999994</v>
      </c>
      <c r="I176" s="126">
        <v>59.690380670000003</v>
      </c>
      <c r="J176" s="126">
        <v>12.58397555</v>
      </c>
      <c r="K176" s="126">
        <v>0.47241979000000001</v>
      </c>
      <c r="L176" s="126">
        <v>3.3459000000000001E-4</v>
      </c>
      <c r="M176" s="126">
        <v>0</v>
      </c>
      <c r="N176" s="126">
        <v>2.1800148899999998</v>
      </c>
      <c r="O176" s="126">
        <v>1.7696000000000001E-4</v>
      </c>
      <c r="P176" s="126">
        <v>0.13587460000000001</v>
      </c>
      <c r="Q176" s="126">
        <v>0</v>
      </c>
      <c r="R176" s="126">
        <v>7.6784621099999999</v>
      </c>
      <c r="S176" s="126">
        <v>0</v>
      </c>
      <c r="T176" s="126">
        <v>7.8257000000000001E-4</v>
      </c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>
      <c r="A177" s="8">
        <v>45597</v>
      </c>
      <c r="B177" s="126">
        <v>632.86463657000002</v>
      </c>
      <c r="C177" s="126">
        <v>449.13435282</v>
      </c>
      <c r="D177" s="126">
        <v>0</v>
      </c>
      <c r="E177" s="126">
        <v>82.962044219999996</v>
      </c>
      <c r="F177" s="126">
        <v>9.6469858500000001</v>
      </c>
      <c r="G177" s="126">
        <v>2.7199999999999998E-6</v>
      </c>
      <c r="H177" s="126">
        <v>8.5943237000000003</v>
      </c>
      <c r="I177" s="126">
        <v>59.397132630000002</v>
      </c>
      <c r="J177" s="126">
        <v>12.598104790000001</v>
      </c>
      <c r="K177" s="126">
        <v>0.47506629</v>
      </c>
      <c r="L177" s="126">
        <v>3.3459000000000001E-4</v>
      </c>
      <c r="M177" s="126">
        <v>0</v>
      </c>
      <c r="N177" s="126">
        <v>2.1919286599999999</v>
      </c>
      <c r="O177" s="126">
        <v>0.14495325000000001</v>
      </c>
      <c r="P177" s="126">
        <v>1.3509999999999999E-5</v>
      </c>
      <c r="Q177" s="126">
        <v>0</v>
      </c>
      <c r="R177" s="126">
        <v>7.7186109700000003</v>
      </c>
      <c r="S177" s="126">
        <v>0</v>
      </c>
      <c r="T177" s="126">
        <v>7.8257000000000001E-4</v>
      </c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C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5" customWidth="1"/>
    <col min="2" max="2" width="12.33203125" style="22" customWidth="1"/>
    <col min="3" max="3" width="15.109375" style="22" customWidth="1"/>
    <col min="4" max="11" width="9.44140625" style="18" customWidth="1"/>
    <col min="12" max="13" width="12.33203125" style="22" customWidth="1"/>
    <col min="14" max="14" width="9.109375" style="22" collapsed="1"/>
    <col min="15" max="16384" width="9.109375" style="22"/>
  </cols>
  <sheetData>
    <row r="1" spans="1:20">
      <c r="A1" s="16" t="s">
        <v>130</v>
      </c>
      <c r="B1" s="10"/>
    </row>
    <row r="2" spans="1:20" ht="5.25" customHeight="1"/>
    <row r="3" spans="1:20" ht="26.25" customHeight="1">
      <c r="A3" s="212" t="s">
        <v>68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78" t="s">
        <v>129</v>
      </c>
      <c r="B4" s="179"/>
      <c r="C4" s="179"/>
    </row>
    <row r="5" spans="1:20" ht="12.75" customHeight="1">
      <c r="A5" s="23" t="s">
        <v>230</v>
      </c>
    </row>
    <row r="6" spans="1:20" s="28" customFormat="1">
      <c r="A6" s="214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55</v>
      </c>
      <c r="M6" s="215" t="s">
        <v>54</v>
      </c>
    </row>
    <row r="7" spans="1:20" s="28" customFormat="1">
      <c r="A7" s="214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5"/>
    </row>
    <row r="8" spans="1:20" ht="27.6">
      <c r="A8" s="214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15"/>
    </row>
    <row r="9" spans="1:20" hidden="1">
      <c r="A9" s="115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6"/>
    </row>
    <row r="10" spans="1:20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</row>
    <row r="11" spans="1:20" hidden="1" outlineLevel="1">
      <c r="A11" s="8">
        <v>40544</v>
      </c>
      <c r="B11" s="126">
        <v>4046.4086132500001</v>
      </c>
      <c r="C11" s="126"/>
      <c r="D11" s="41"/>
      <c r="E11" s="41"/>
      <c r="F11" s="41"/>
      <c r="G11" s="41"/>
      <c r="H11" s="41"/>
      <c r="I11" s="41"/>
      <c r="J11" s="41"/>
      <c r="K11" s="41"/>
      <c r="L11" s="126"/>
      <c r="M11" s="126"/>
      <c r="N11" s="126"/>
      <c r="O11" s="126"/>
      <c r="P11" s="126"/>
      <c r="Q11" s="126"/>
      <c r="R11" s="126"/>
      <c r="S11" s="126"/>
      <c r="T11" s="126"/>
    </row>
    <row r="12" spans="1:20" hidden="1" outlineLevel="1">
      <c r="A12" s="8">
        <v>40575</v>
      </c>
      <c r="B12" s="126">
        <v>4193.9519573799998</v>
      </c>
      <c r="C12" s="126"/>
      <c r="D12" s="41"/>
      <c r="E12" s="41"/>
      <c r="F12" s="41"/>
      <c r="G12" s="41"/>
      <c r="H12" s="41"/>
      <c r="I12" s="41"/>
      <c r="J12" s="41"/>
      <c r="K12" s="41"/>
      <c r="L12" s="126"/>
      <c r="M12" s="126"/>
      <c r="N12" s="126"/>
      <c r="O12" s="126"/>
      <c r="P12" s="126"/>
      <c r="Q12" s="126"/>
      <c r="R12" s="126"/>
      <c r="S12" s="126"/>
      <c r="T12" s="126"/>
    </row>
    <row r="13" spans="1:20" hidden="1" outlineLevel="1">
      <c r="A13" s="8">
        <v>40603</v>
      </c>
      <c r="B13" s="126">
        <v>4300.2141742200001</v>
      </c>
      <c r="C13" s="126"/>
      <c r="D13" s="41"/>
      <c r="E13" s="41"/>
      <c r="F13" s="41"/>
      <c r="G13" s="41"/>
      <c r="H13" s="41"/>
      <c r="I13" s="41"/>
      <c r="J13" s="41"/>
      <c r="K13" s="41"/>
      <c r="L13" s="126"/>
      <c r="M13" s="126"/>
      <c r="N13" s="126"/>
      <c r="O13" s="126"/>
      <c r="P13" s="126"/>
      <c r="Q13" s="126"/>
      <c r="R13" s="126"/>
      <c r="S13" s="126"/>
      <c r="T13" s="126"/>
    </row>
    <row r="14" spans="1:20" hidden="1" outlineLevel="1">
      <c r="A14" s="8">
        <v>40634</v>
      </c>
      <c r="B14" s="126">
        <v>4251.2383946800001</v>
      </c>
      <c r="C14" s="126"/>
      <c r="D14" s="41"/>
      <c r="E14" s="41"/>
      <c r="F14" s="41"/>
      <c r="G14" s="41"/>
      <c r="H14" s="41"/>
      <c r="I14" s="41"/>
      <c r="J14" s="41"/>
      <c r="K14" s="41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hidden="1" outlineLevel="1">
      <c r="A15" s="8">
        <v>40664</v>
      </c>
      <c r="B15" s="126">
        <v>4217.5241571200004</v>
      </c>
      <c r="C15" s="126"/>
      <c r="D15" s="41"/>
      <c r="E15" s="41"/>
      <c r="F15" s="41"/>
      <c r="G15" s="41"/>
      <c r="H15" s="41"/>
      <c r="I15" s="41"/>
      <c r="J15" s="41"/>
      <c r="K15" s="41"/>
      <c r="L15" s="126"/>
      <c r="M15" s="126"/>
      <c r="N15" s="126"/>
      <c r="O15" s="126"/>
      <c r="P15" s="126"/>
      <c r="Q15" s="126"/>
      <c r="R15" s="126"/>
      <c r="S15" s="126"/>
      <c r="T15" s="126"/>
    </row>
    <row r="16" spans="1:20" hidden="1" outlineLevel="1">
      <c r="A16" s="8">
        <v>40695</v>
      </c>
      <c r="B16" s="126">
        <v>4321.2091761900001</v>
      </c>
      <c r="C16" s="126"/>
      <c r="D16" s="41"/>
      <c r="E16" s="41"/>
      <c r="F16" s="41"/>
      <c r="G16" s="41"/>
      <c r="H16" s="41"/>
      <c r="I16" s="41"/>
      <c r="J16" s="41"/>
      <c r="K16" s="41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hidden="1" outlineLevel="1">
      <c r="A17" s="8">
        <v>40725</v>
      </c>
      <c r="B17" s="126">
        <v>4419.6117700599998</v>
      </c>
      <c r="C17" s="126"/>
      <c r="D17" s="41"/>
      <c r="E17" s="41"/>
      <c r="F17" s="41"/>
      <c r="G17" s="41"/>
      <c r="H17" s="41"/>
      <c r="I17" s="41"/>
      <c r="J17" s="41"/>
      <c r="K17" s="41"/>
      <c r="L17" s="126"/>
      <c r="M17" s="126"/>
      <c r="N17" s="126"/>
      <c r="O17" s="126"/>
      <c r="P17" s="126"/>
      <c r="Q17" s="126"/>
      <c r="R17" s="126"/>
      <c r="S17" s="126"/>
      <c r="T17" s="126"/>
    </row>
    <row r="18" spans="1:20" hidden="1" outlineLevel="1">
      <c r="A18" s="8">
        <v>40756</v>
      </c>
      <c r="B18" s="126">
        <v>4464.4811394400003</v>
      </c>
      <c r="C18" s="126"/>
      <c r="D18" s="41"/>
      <c r="E18" s="41"/>
      <c r="F18" s="41"/>
      <c r="G18" s="41"/>
      <c r="H18" s="41"/>
      <c r="I18" s="41"/>
      <c r="J18" s="41"/>
      <c r="K18" s="41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hidden="1" outlineLevel="1">
      <c r="A19" s="8">
        <v>40787</v>
      </c>
      <c r="B19" s="126">
        <v>4507.5684063999997</v>
      </c>
      <c r="C19" s="126"/>
      <c r="D19" s="41"/>
      <c r="E19" s="41"/>
      <c r="F19" s="41"/>
      <c r="G19" s="41"/>
      <c r="H19" s="41"/>
      <c r="I19" s="41"/>
      <c r="J19" s="41"/>
      <c r="K19" s="41"/>
      <c r="L19" s="126"/>
      <c r="M19" s="126"/>
      <c r="N19" s="126"/>
      <c r="O19" s="126"/>
      <c r="P19" s="126"/>
      <c r="Q19" s="126"/>
      <c r="R19" s="126"/>
      <c r="S19" s="126"/>
      <c r="T19" s="126"/>
    </row>
    <row r="20" spans="1:20" hidden="1" outlineLevel="1">
      <c r="A20" s="8">
        <v>40817</v>
      </c>
      <c r="B20" s="126">
        <v>4576.3916528899999</v>
      </c>
      <c r="C20" s="126"/>
      <c r="D20" s="41"/>
      <c r="E20" s="41"/>
      <c r="F20" s="41"/>
      <c r="G20" s="41"/>
      <c r="H20" s="41"/>
      <c r="I20" s="41"/>
      <c r="J20" s="41"/>
      <c r="K20" s="41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hidden="1" outlineLevel="1">
      <c r="A21" s="8">
        <v>40848</v>
      </c>
      <c r="B21" s="126">
        <v>4630.7141484900003</v>
      </c>
      <c r="C21" s="126"/>
      <c r="D21" s="41"/>
      <c r="E21" s="41"/>
      <c r="F21" s="41"/>
      <c r="G21" s="41"/>
      <c r="H21" s="41"/>
      <c r="I21" s="41"/>
      <c r="J21" s="41"/>
      <c r="K21" s="41"/>
      <c r="L21" s="126"/>
      <c r="M21" s="126"/>
      <c r="N21" s="126"/>
      <c r="O21" s="126"/>
      <c r="P21" s="126"/>
      <c r="Q21" s="126"/>
      <c r="R21" s="126"/>
      <c r="S21" s="126"/>
      <c r="T21" s="126"/>
    </row>
    <row r="22" spans="1:20" hidden="1" outlineLevel="1">
      <c r="A22" s="8">
        <v>40878</v>
      </c>
      <c r="B22" s="126">
        <v>4268.2580180300001</v>
      </c>
      <c r="C22" s="126"/>
      <c r="D22" s="41"/>
      <c r="E22" s="41"/>
      <c r="F22" s="41"/>
      <c r="G22" s="41"/>
      <c r="H22" s="41"/>
      <c r="I22" s="41"/>
      <c r="J22" s="41"/>
      <c r="K22" s="41"/>
      <c r="L22" s="126"/>
      <c r="M22" s="126"/>
      <c r="N22" s="126"/>
      <c r="O22" s="126"/>
      <c r="P22" s="126"/>
      <c r="Q22" s="126"/>
      <c r="R22" s="126"/>
      <c r="S22" s="126"/>
      <c r="T22" s="126"/>
    </row>
    <row r="23" spans="1:20" hidden="1" outlineLevel="1">
      <c r="A23" s="8">
        <v>40909</v>
      </c>
      <c r="B23" s="126">
        <v>4214.2682744699996</v>
      </c>
      <c r="C23" s="126"/>
      <c r="D23" s="41"/>
      <c r="E23" s="41"/>
      <c r="F23" s="41"/>
      <c r="G23" s="41"/>
      <c r="H23" s="41"/>
      <c r="I23" s="41"/>
      <c r="J23" s="41"/>
      <c r="K23" s="41"/>
      <c r="L23" s="126"/>
      <c r="M23" s="126"/>
      <c r="N23" s="126"/>
      <c r="O23" s="126"/>
      <c r="P23" s="126"/>
      <c r="Q23" s="126"/>
      <c r="R23" s="126"/>
      <c r="S23" s="126"/>
      <c r="T23" s="126"/>
    </row>
    <row r="24" spans="1:20" hidden="1" outlineLevel="1">
      <c r="A24" s="8">
        <v>40940</v>
      </c>
      <c r="B24" s="126">
        <v>3974.6843243100002</v>
      </c>
      <c r="C24" s="126"/>
      <c r="D24" s="41"/>
      <c r="E24" s="41"/>
      <c r="F24" s="41"/>
      <c r="G24" s="41"/>
      <c r="H24" s="41"/>
      <c r="I24" s="41"/>
      <c r="J24" s="41"/>
      <c r="K24" s="41"/>
      <c r="L24" s="126"/>
      <c r="M24" s="126"/>
      <c r="N24" s="126"/>
      <c r="O24" s="126"/>
      <c r="P24" s="126"/>
      <c r="Q24" s="126"/>
      <c r="R24" s="126"/>
      <c r="S24" s="126"/>
      <c r="T24" s="126"/>
    </row>
    <row r="25" spans="1:20" hidden="1" outlineLevel="1">
      <c r="A25" s="8">
        <v>40969</v>
      </c>
      <c r="B25" s="126">
        <v>3959.50766256</v>
      </c>
      <c r="C25" s="126"/>
      <c r="D25" s="41"/>
      <c r="E25" s="41"/>
      <c r="F25" s="41"/>
      <c r="G25" s="41"/>
      <c r="H25" s="41"/>
      <c r="I25" s="41"/>
      <c r="J25" s="41"/>
      <c r="K25" s="41"/>
      <c r="L25" s="126"/>
      <c r="M25" s="126"/>
      <c r="N25" s="126"/>
      <c r="O25" s="126"/>
      <c r="P25" s="126"/>
      <c r="Q25" s="126"/>
      <c r="R25" s="126"/>
      <c r="S25" s="126"/>
      <c r="T25" s="126"/>
    </row>
    <row r="26" spans="1:20" hidden="1" outlineLevel="1">
      <c r="A26" s="8">
        <v>41000</v>
      </c>
      <c r="B26" s="126">
        <v>3956.45317763</v>
      </c>
      <c r="C26" s="126"/>
      <c r="D26" s="41"/>
      <c r="E26" s="41"/>
      <c r="F26" s="41"/>
      <c r="G26" s="41"/>
      <c r="H26" s="41"/>
      <c r="I26" s="41"/>
      <c r="J26" s="41"/>
      <c r="K26" s="41"/>
      <c r="L26" s="126"/>
      <c r="M26" s="126"/>
      <c r="N26" s="126"/>
      <c r="O26" s="126"/>
      <c r="P26" s="126"/>
      <c r="Q26" s="126"/>
      <c r="R26" s="126"/>
      <c r="S26" s="126"/>
      <c r="T26" s="126"/>
    </row>
    <row r="27" spans="1:20" hidden="1" outlineLevel="1">
      <c r="A27" s="8">
        <v>41030</v>
      </c>
      <c r="B27" s="126">
        <v>3906.6987025100002</v>
      </c>
      <c r="C27" s="126"/>
      <c r="D27" s="41"/>
      <c r="E27" s="41"/>
      <c r="F27" s="41"/>
      <c r="G27" s="41"/>
      <c r="H27" s="41"/>
      <c r="I27" s="41"/>
      <c r="J27" s="41"/>
      <c r="K27" s="41"/>
      <c r="L27" s="126"/>
      <c r="M27" s="126"/>
      <c r="N27" s="126"/>
      <c r="O27" s="126"/>
      <c r="P27" s="126"/>
      <c r="Q27" s="126"/>
      <c r="R27" s="126"/>
      <c r="S27" s="126"/>
      <c r="T27" s="126"/>
    </row>
    <row r="28" spans="1:20" hidden="1" outlineLevel="1">
      <c r="A28" s="8">
        <v>41061</v>
      </c>
      <c r="B28" s="126">
        <v>3622.6519413400001</v>
      </c>
      <c r="C28" s="126"/>
      <c r="D28" s="41"/>
      <c r="E28" s="41"/>
      <c r="F28" s="41"/>
      <c r="G28" s="41"/>
      <c r="H28" s="41"/>
      <c r="I28" s="41"/>
      <c r="J28" s="41"/>
      <c r="K28" s="41"/>
      <c r="L28" s="126"/>
      <c r="M28" s="126"/>
      <c r="N28" s="126"/>
      <c r="O28" s="126"/>
      <c r="P28" s="126"/>
      <c r="Q28" s="126"/>
      <c r="R28" s="126"/>
      <c r="S28" s="126"/>
      <c r="T28" s="126"/>
    </row>
    <row r="29" spans="1:20" hidden="1" outlineLevel="1">
      <c r="A29" s="8">
        <v>41091</v>
      </c>
      <c r="B29" s="126">
        <v>3653.8766662899998</v>
      </c>
      <c r="C29" s="126"/>
      <c r="D29" s="41"/>
      <c r="E29" s="41"/>
      <c r="F29" s="41"/>
      <c r="G29" s="41"/>
      <c r="H29" s="41"/>
      <c r="I29" s="41"/>
      <c r="J29" s="41"/>
      <c r="K29" s="41"/>
      <c r="L29" s="126"/>
      <c r="M29" s="126"/>
      <c r="N29" s="126"/>
      <c r="O29" s="126"/>
      <c r="P29" s="126"/>
      <c r="Q29" s="126"/>
      <c r="R29" s="126"/>
      <c r="S29" s="126"/>
      <c r="T29" s="126"/>
    </row>
    <row r="30" spans="1:20" hidden="1" outlineLevel="1">
      <c r="A30" s="8">
        <v>41122</v>
      </c>
      <c r="B30" s="126">
        <v>3600.6091740900001</v>
      </c>
      <c r="C30" s="126"/>
      <c r="D30" s="41"/>
      <c r="E30" s="41"/>
      <c r="F30" s="41"/>
      <c r="G30" s="41"/>
      <c r="H30" s="41"/>
      <c r="I30" s="41"/>
      <c r="J30" s="41"/>
      <c r="K30" s="41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hidden="1" outlineLevel="1">
      <c r="A31" s="8">
        <v>41153</v>
      </c>
      <c r="B31" s="126">
        <v>3707.0304737199999</v>
      </c>
      <c r="C31" s="126"/>
      <c r="D31" s="41"/>
      <c r="E31" s="41"/>
      <c r="F31" s="41"/>
      <c r="G31" s="41"/>
      <c r="H31" s="41"/>
      <c r="I31" s="41"/>
      <c r="J31" s="41"/>
      <c r="K31" s="41"/>
      <c r="L31" s="126"/>
      <c r="M31" s="126"/>
      <c r="N31" s="126"/>
      <c r="O31" s="126"/>
      <c r="P31" s="126"/>
      <c r="Q31" s="126"/>
      <c r="R31" s="126"/>
      <c r="S31" s="126"/>
      <c r="T31" s="126"/>
    </row>
    <row r="32" spans="1:20" hidden="1" outlineLevel="1">
      <c r="A32" s="8">
        <v>41183</v>
      </c>
      <c r="B32" s="126">
        <v>3720.8964115899998</v>
      </c>
      <c r="C32" s="126"/>
      <c r="D32" s="41"/>
      <c r="E32" s="41"/>
      <c r="F32" s="41"/>
      <c r="G32" s="41"/>
      <c r="H32" s="41"/>
      <c r="I32" s="41"/>
      <c r="J32" s="41"/>
      <c r="K32" s="41"/>
      <c r="L32" s="126"/>
      <c r="M32" s="126"/>
      <c r="N32" s="126"/>
      <c r="O32" s="126"/>
      <c r="P32" s="126"/>
      <c r="Q32" s="126"/>
      <c r="R32" s="126"/>
      <c r="S32" s="126"/>
      <c r="T32" s="126"/>
    </row>
    <row r="33" spans="1:20" hidden="1" outlineLevel="1">
      <c r="A33" s="8">
        <v>41214</v>
      </c>
      <c r="B33" s="126">
        <v>3764.3760413199998</v>
      </c>
      <c r="C33" s="126"/>
      <c r="D33" s="41"/>
      <c r="E33" s="41"/>
      <c r="F33" s="41"/>
      <c r="G33" s="41"/>
      <c r="H33" s="41"/>
      <c r="I33" s="41"/>
      <c r="J33" s="41"/>
      <c r="K33" s="41"/>
      <c r="L33" s="126"/>
      <c r="M33" s="126"/>
      <c r="N33" s="126"/>
      <c r="O33" s="126"/>
      <c r="P33" s="126"/>
      <c r="Q33" s="126"/>
      <c r="R33" s="126"/>
      <c r="S33" s="126"/>
      <c r="T33" s="126"/>
    </row>
    <row r="34" spans="1:20" hidden="1" outlineLevel="1">
      <c r="A34" s="8">
        <v>41244</v>
      </c>
      <c r="B34" s="126">
        <v>3742.28933899</v>
      </c>
      <c r="C34" s="126"/>
      <c r="D34" s="41"/>
      <c r="E34" s="41"/>
      <c r="F34" s="41"/>
      <c r="G34" s="41"/>
      <c r="H34" s="41"/>
      <c r="I34" s="41"/>
      <c r="J34" s="41"/>
      <c r="K34" s="41"/>
      <c r="L34" s="126"/>
      <c r="M34" s="126"/>
      <c r="N34" s="126"/>
      <c r="O34" s="126"/>
      <c r="P34" s="126"/>
      <c r="Q34" s="126"/>
      <c r="R34" s="126"/>
      <c r="S34" s="126"/>
      <c r="T34" s="126"/>
    </row>
    <row r="35" spans="1:20" hidden="1" outlineLevel="1">
      <c r="A35" s="8">
        <v>41275</v>
      </c>
      <c r="B35" s="126">
        <v>3676.8813792999999</v>
      </c>
      <c r="C35" s="126"/>
      <c r="D35" s="41"/>
      <c r="E35" s="41"/>
      <c r="F35" s="41"/>
      <c r="G35" s="41"/>
      <c r="H35" s="41"/>
      <c r="I35" s="41"/>
      <c r="J35" s="41"/>
      <c r="K35" s="41"/>
      <c r="L35" s="126"/>
      <c r="M35" s="126"/>
      <c r="N35" s="126"/>
      <c r="O35" s="126"/>
      <c r="P35" s="126"/>
      <c r="Q35" s="126"/>
      <c r="R35" s="126"/>
      <c r="S35" s="126"/>
      <c r="T35" s="126"/>
    </row>
    <row r="36" spans="1:20" hidden="1" outlineLevel="1">
      <c r="A36" s="8">
        <v>41306</v>
      </c>
      <c r="B36" s="126">
        <v>3612.7345131699999</v>
      </c>
      <c r="C36" s="126">
        <v>20.35497848</v>
      </c>
      <c r="D36" s="126">
        <v>12.46943265</v>
      </c>
      <c r="E36" s="126">
        <v>0</v>
      </c>
      <c r="F36" s="126">
        <v>6.7169261499999999</v>
      </c>
      <c r="G36" s="126">
        <v>5.7525065</v>
      </c>
      <c r="H36" s="126">
        <v>7.8855458299999999</v>
      </c>
      <c r="I36" s="126">
        <v>4.2889144699999999</v>
      </c>
      <c r="J36" s="126">
        <v>1.0708429399999999</v>
      </c>
      <c r="K36" s="126">
        <v>2.52578842</v>
      </c>
      <c r="L36" s="126">
        <v>3592.3795346899997</v>
      </c>
      <c r="M36" s="126">
        <v>862.90134432000002</v>
      </c>
      <c r="N36" s="126"/>
      <c r="O36" s="126"/>
      <c r="P36" s="126"/>
      <c r="Q36" s="126"/>
      <c r="R36" s="126"/>
      <c r="S36" s="126"/>
      <c r="T36" s="126"/>
    </row>
    <row r="37" spans="1:20" hidden="1" outlineLevel="1">
      <c r="A37" s="8">
        <v>41334</v>
      </c>
      <c r="B37" s="126">
        <v>3700.89837898</v>
      </c>
      <c r="C37" s="126">
        <v>20.067723999999998</v>
      </c>
      <c r="D37" s="126">
        <v>12.206134820000001</v>
      </c>
      <c r="E37" s="126">
        <v>0</v>
      </c>
      <c r="F37" s="126">
        <v>6.4686128199999997</v>
      </c>
      <c r="G37" s="126">
        <v>5.7375220000000002</v>
      </c>
      <c r="H37" s="126">
        <v>7.8615891800000002</v>
      </c>
      <c r="I37" s="126">
        <v>4.2889144699999999</v>
      </c>
      <c r="J37" s="126">
        <v>1.04542293</v>
      </c>
      <c r="K37" s="126">
        <v>2.5272517799999998</v>
      </c>
      <c r="L37" s="126">
        <v>3680.8306549800004</v>
      </c>
      <c r="M37" s="126">
        <v>1097.53232084</v>
      </c>
      <c r="N37" s="126"/>
      <c r="O37" s="126"/>
      <c r="P37" s="126"/>
      <c r="Q37" s="126"/>
      <c r="R37" s="126"/>
      <c r="S37" s="126"/>
      <c r="T37" s="126"/>
    </row>
    <row r="38" spans="1:20" hidden="1" outlineLevel="1">
      <c r="A38" s="8">
        <v>41365</v>
      </c>
      <c r="B38" s="126">
        <v>3554.4488873599998</v>
      </c>
      <c r="C38" s="126">
        <v>15.567967080000001</v>
      </c>
      <c r="D38" s="126">
        <v>12.022424790000001</v>
      </c>
      <c r="E38" s="126">
        <v>0</v>
      </c>
      <c r="F38" s="126">
        <v>6.2962480999999997</v>
      </c>
      <c r="G38" s="126">
        <v>5.72617669</v>
      </c>
      <c r="H38" s="126">
        <v>3.5455422900000002</v>
      </c>
      <c r="I38" s="126">
        <v>0</v>
      </c>
      <c r="J38" s="126">
        <v>1.0632448400000001</v>
      </c>
      <c r="K38" s="126">
        <v>2.4822974499999999</v>
      </c>
      <c r="L38" s="126">
        <v>3538.8809202799998</v>
      </c>
      <c r="M38" s="126">
        <v>802.65750453999999</v>
      </c>
      <c r="N38" s="126"/>
      <c r="O38" s="126"/>
      <c r="P38" s="126"/>
      <c r="Q38" s="126"/>
      <c r="R38" s="126"/>
      <c r="S38" s="126"/>
      <c r="T38" s="126"/>
    </row>
    <row r="39" spans="1:20" hidden="1" outlineLevel="1">
      <c r="A39" s="8">
        <v>41395</v>
      </c>
      <c r="B39" s="126">
        <v>3529.88055459</v>
      </c>
      <c r="C39" s="126">
        <v>15.40170576</v>
      </c>
      <c r="D39" s="126">
        <v>11.89780345</v>
      </c>
      <c r="E39" s="126">
        <v>0</v>
      </c>
      <c r="F39" s="126">
        <v>6.1820058500000004</v>
      </c>
      <c r="G39" s="126">
        <v>5.7157976000000001</v>
      </c>
      <c r="H39" s="126">
        <v>3.50390231</v>
      </c>
      <c r="I39" s="126">
        <v>0</v>
      </c>
      <c r="J39" s="126">
        <v>1.0320592099999999</v>
      </c>
      <c r="K39" s="126">
        <v>2.4718431000000001</v>
      </c>
      <c r="L39" s="126">
        <v>3514.4788488300001</v>
      </c>
      <c r="M39" s="126">
        <v>846.00611947000004</v>
      </c>
      <c r="N39" s="126"/>
      <c r="O39" s="126"/>
      <c r="P39" s="126"/>
      <c r="Q39" s="126"/>
      <c r="R39" s="126"/>
      <c r="S39" s="126"/>
      <c r="T39" s="126"/>
    </row>
    <row r="40" spans="1:20" hidden="1" outlineLevel="1">
      <c r="A40" s="8">
        <v>41426</v>
      </c>
      <c r="B40" s="126">
        <v>3614.76001051</v>
      </c>
      <c r="C40" s="126">
        <v>15.3060475</v>
      </c>
      <c r="D40" s="126">
        <v>11.77626257</v>
      </c>
      <c r="E40" s="126">
        <v>0</v>
      </c>
      <c r="F40" s="126">
        <v>6.0914019499999998</v>
      </c>
      <c r="G40" s="126">
        <v>5.6848606200000003</v>
      </c>
      <c r="H40" s="126">
        <v>3.5297849299999999</v>
      </c>
      <c r="I40" s="126">
        <v>0</v>
      </c>
      <c r="J40" s="126">
        <v>1.0574925799999999</v>
      </c>
      <c r="K40" s="126">
        <v>2.47229235</v>
      </c>
      <c r="L40" s="126">
        <v>3599.4539630099998</v>
      </c>
      <c r="M40" s="126">
        <v>834.10391619999996</v>
      </c>
      <c r="N40" s="126"/>
      <c r="O40" s="126"/>
      <c r="P40" s="126"/>
      <c r="Q40" s="126"/>
      <c r="R40" s="126"/>
      <c r="S40" s="126"/>
      <c r="T40" s="126"/>
    </row>
    <row r="41" spans="1:20" hidden="1" outlineLevel="1">
      <c r="A41" s="8">
        <v>41456</v>
      </c>
      <c r="B41" s="126">
        <v>3655.7521874499998</v>
      </c>
      <c r="C41" s="126">
        <v>15.10663886</v>
      </c>
      <c r="D41" s="126">
        <v>11.554325970000001</v>
      </c>
      <c r="E41" s="126">
        <v>0.20948990000000001</v>
      </c>
      <c r="F41" s="126">
        <v>5.7154032600000004</v>
      </c>
      <c r="G41" s="126">
        <v>5.62943281</v>
      </c>
      <c r="H41" s="126">
        <v>3.5523128900000001</v>
      </c>
      <c r="I41" s="126">
        <v>0</v>
      </c>
      <c r="J41" s="126">
        <v>1.0722201200000001</v>
      </c>
      <c r="K41" s="126">
        <v>2.4800927700000002</v>
      </c>
      <c r="L41" s="126">
        <v>3640.6455485900001</v>
      </c>
      <c r="M41" s="126">
        <v>852.50537309000003</v>
      </c>
      <c r="N41" s="126"/>
      <c r="O41" s="126"/>
      <c r="P41" s="126"/>
      <c r="Q41" s="126"/>
      <c r="R41" s="126"/>
      <c r="S41" s="126"/>
      <c r="T41" s="126"/>
    </row>
    <row r="42" spans="1:20" hidden="1" outlineLevel="1">
      <c r="A42" s="8">
        <v>41487</v>
      </c>
      <c r="B42" s="126">
        <v>3665.7591506399999</v>
      </c>
      <c r="C42" s="126">
        <v>17.409046579999998</v>
      </c>
      <c r="D42" s="126">
        <v>10.74562379</v>
      </c>
      <c r="E42" s="126">
        <v>0.16985937000000001</v>
      </c>
      <c r="F42" s="126">
        <v>5.6267683999999996</v>
      </c>
      <c r="G42" s="126">
        <v>4.9489960200000001</v>
      </c>
      <c r="H42" s="126">
        <v>6.6634227900000003</v>
      </c>
      <c r="I42" s="126">
        <v>0</v>
      </c>
      <c r="J42" s="126">
        <v>4.2586000799999999</v>
      </c>
      <c r="K42" s="126">
        <v>2.4048227099999999</v>
      </c>
      <c r="L42" s="126">
        <v>3648.3501040599999</v>
      </c>
      <c r="M42" s="126">
        <v>795.36094097</v>
      </c>
      <c r="N42" s="126"/>
      <c r="O42" s="126"/>
      <c r="P42" s="126"/>
      <c r="Q42" s="126"/>
      <c r="R42" s="126"/>
      <c r="S42" s="126"/>
      <c r="T42" s="126"/>
    </row>
    <row r="43" spans="1:20" hidden="1" outlineLevel="1">
      <c r="A43" s="8">
        <v>41518</v>
      </c>
      <c r="B43" s="126">
        <v>3543.2591605299999</v>
      </c>
      <c r="C43" s="126">
        <v>15.043417720000001</v>
      </c>
      <c r="D43" s="126">
        <v>8.3986798300000007</v>
      </c>
      <c r="E43" s="126">
        <v>0.13980018</v>
      </c>
      <c r="F43" s="126">
        <v>3.2985105799999999</v>
      </c>
      <c r="G43" s="126">
        <v>4.9603690699999996</v>
      </c>
      <c r="H43" s="126">
        <v>6.64473789</v>
      </c>
      <c r="I43" s="126">
        <v>0</v>
      </c>
      <c r="J43" s="126">
        <v>4.2324069499999997</v>
      </c>
      <c r="K43" s="126">
        <v>2.4123309399999999</v>
      </c>
      <c r="L43" s="126">
        <v>3528.2157428100004</v>
      </c>
      <c r="M43" s="126">
        <v>742.87659126000005</v>
      </c>
      <c r="N43" s="126"/>
      <c r="O43" s="126"/>
      <c r="P43" s="126"/>
      <c r="Q43" s="126"/>
      <c r="R43" s="126"/>
      <c r="S43" s="126"/>
      <c r="T43" s="126"/>
    </row>
    <row r="44" spans="1:20" hidden="1" outlineLevel="1">
      <c r="A44" s="8">
        <v>41548</v>
      </c>
      <c r="B44" s="126">
        <v>3622.7836245899998</v>
      </c>
      <c r="C44" s="126">
        <v>14.86637575</v>
      </c>
      <c r="D44" s="126">
        <v>8.2587194799999999</v>
      </c>
      <c r="E44" s="126">
        <v>9.9848950000000006E-2</v>
      </c>
      <c r="F44" s="126">
        <v>3.2206539300000001</v>
      </c>
      <c r="G44" s="126">
        <v>4.9382165999999996</v>
      </c>
      <c r="H44" s="126">
        <v>6.6076562699999997</v>
      </c>
      <c r="I44" s="126">
        <v>0</v>
      </c>
      <c r="J44" s="126">
        <v>4.18972532</v>
      </c>
      <c r="K44" s="126">
        <v>2.4179309500000001</v>
      </c>
      <c r="L44" s="126">
        <v>3607.91724884</v>
      </c>
      <c r="M44" s="126">
        <v>787.21735330000001</v>
      </c>
      <c r="N44" s="126"/>
      <c r="O44" s="126"/>
      <c r="P44" s="126"/>
      <c r="Q44" s="126"/>
      <c r="R44" s="126"/>
      <c r="S44" s="126"/>
      <c r="T44" s="126"/>
    </row>
    <row r="45" spans="1:20" hidden="1" outlineLevel="1">
      <c r="A45" s="8">
        <v>41579</v>
      </c>
      <c r="B45" s="126">
        <v>3600.7397425300001</v>
      </c>
      <c r="C45" s="126">
        <v>14.70837875</v>
      </c>
      <c r="D45" s="126">
        <v>8.1758020699999996</v>
      </c>
      <c r="E45" s="126">
        <v>9.9945539999999999E-2</v>
      </c>
      <c r="F45" s="126">
        <v>3.1583040599999999</v>
      </c>
      <c r="G45" s="126">
        <v>4.9175524700000004</v>
      </c>
      <c r="H45" s="126">
        <v>6.53257668</v>
      </c>
      <c r="I45" s="126">
        <v>0</v>
      </c>
      <c r="J45" s="126">
        <v>4.1251859499999997</v>
      </c>
      <c r="K45" s="126">
        <v>2.4073907299999999</v>
      </c>
      <c r="L45" s="126">
        <v>3586.03136378</v>
      </c>
      <c r="M45" s="126">
        <v>740.30483085000003</v>
      </c>
      <c r="N45" s="126"/>
      <c r="O45" s="126"/>
      <c r="P45" s="126"/>
      <c r="Q45" s="126"/>
      <c r="R45" s="126"/>
      <c r="S45" s="126"/>
      <c r="T45" s="126"/>
    </row>
    <row r="46" spans="1:20" hidden="1" outlineLevel="1">
      <c r="A46" s="8">
        <v>41609</v>
      </c>
      <c r="B46" s="126">
        <v>3558.8505090399999</v>
      </c>
      <c r="C46" s="126">
        <v>14.50336854</v>
      </c>
      <c r="D46" s="126">
        <v>7.99558064</v>
      </c>
      <c r="E46" s="126">
        <v>0</v>
      </c>
      <c r="F46" s="126">
        <v>3.0964103600000001</v>
      </c>
      <c r="G46" s="126">
        <v>4.8991702799999999</v>
      </c>
      <c r="H46" s="126">
        <v>6.5077879000000003</v>
      </c>
      <c r="I46" s="126">
        <v>0</v>
      </c>
      <c r="J46" s="126">
        <v>4.0996828599999997</v>
      </c>
      <c r="K46" s="126">
        <v>2.4081050400000001</v>
      </c>
      <c r="L46" s="126">
        <v>3544.3471405</v>
      </c>
      <c r="M46" s="126">
        <v>748.17467964000002</v>
      </c>
      <c r="N46" s="126"/>
      <c r="O46" s="126"/>
      <c r="P46" s="126"/>
      <c r="Q46" s="126"/>
      <c r="R46" s="126"/>
      <c r="S46" s="126"/>
      <c r="T46" s="126"/>
    </row>
    <row r="47" spans="1:20" hidden="1" outlineLevel="1">
      <c r="A47" s="8">
        <v>41640</v>
      </c>
      <c r="B47" s="126">
        <v>3529.9616276000002</v>
      </c>
      <c r="C47" s="126">
        <v>14.352546050000001</v>
      </c>
      <c r="D47" s="126">
        <v>7.9354406199999996</v>
      </c>
      <c r="E47" s="126">
        <v>0</v>
      </c>
      <c r="F47" s="126">
        <v>3.0490607299999999</v>
      </c>
      <c r="G47" s="126">
        <v>4.8863798899999997</v>
      </c>
      <c r="H47" s="126">
        <v>6.4171054300000003</v>
      </c>
      <c r="I47" s="126">
        <v>0</v>
      </c>
      <c r="J47" s="126">
        <v>4.0277966100000002</v>
      </c>
      <c r="K47" s="126">
        <v>2.3893088200000001</v>
      </c>
      <c r="L47" s="126">
        <v>3515.6090815499997</v>
      </c>
      <c r="M47" s="126">
        <v>660.97095405000005</v>
      </c>
      <c r="N47" s="126"/>
      <c r="O47" s="126"/>
      <c r="P47" s="126"/>
      <c r="Q47" s="126"/>
      <c r="R47" s="126"/>
      <c r="S47" s="126"/>
      <c r="T47" s="126"/>
    </row>
    <row r="48" spans="1:20" hidden="1" outlineLevel="1">
      <c r="A48" s="8">
        <v>41671</v>
      </c>
      <c r="B48" s="126">
        <v>3837.7951611899998</v>
      </c>
      <c r="C48" s="126">
        <v>15.85162966</v>
      </c>
      <c r="D48" s="126">
        <v>7.7823149000000003</v>
      </c>
      <c r="E48" s="126">
        <v>0</v>
      </c>
      <c r="F48" s="126">
        <v>2.98117411</v>
      </c>
      <c r="G48" s="126">
        <v>4.8011407899999998</v>
      </c>
      <c r="H48" s="126">
        <v>8.0693147599999993</v>
      </c>
      <c r="I48" s="126">
        <v>7.5157799999999997E-3</v>
      </c>
      <c r="J48" s="126">
        <v>5.0832489499999998</v>
      </c>
      <c r="K48" s="126">
        <v>2.9785500300000001</v>
      </c>
      <c r="L48" s="126">
        <v>3821.9435315300002</v>
      </c>
      <c r="M48" s="126">
        <v>697.41621885999996</v>
      </c>
      <c r="N48" s="126"/>
      <c r="O48" s="126"/>
      <c r="P48" s="126"/>
      <c r="Q48" s="126"/>
      <c r="R48" s="126"/>
      <c r="S48" s="126"/>
      <c r="T48" s="126"/>
    </row>
    <row r="49" spans="1:20" hidden="1" outlineLevel="1">
      <c r="A49" s="8">
        <v>41699</v>
      </c>
      <c r="B49" s="126">
        <v>3985.5228312899999</v>
      </c>
      <c r="C49" s="126">
        <v>14.025514530000001</v>
      </c>
      <c r="D49" s="126">
        <v>7.6466717099999997</v>
      </c>
      <c r="E49" s="126">
        <v>0</v>
      </c>
      <c r="F49" s="126">
        <v>2.92372633</v>
      </c>
      <c r="G49" s="126">
        <v>4.7229453799999996</v>
      </c>
      <c r="H49" s="126">
        <v>6.37884282</v>
      </c>
      <c r="I49" s="126">
        <v>0</v>
      </c>
      <c r="J49" s="126">
        <v>5.5131061099999998</v>
      </c>
      <c r="K49" s="126">
        <v>0.86573670999999996</v>
      </c>
      <c r="L49" s="126">
        <v>3971.4973167599996</v>
      </c>
      <c r="M49" s="126">
        <v>725.93067961999998</v>
      </c>
      <c r="N49" s="126"/>
      <c r="O49" s="126"/>
      <c r="P49" s="126"/>
      <c r="Q49" s="126"/>
      <c r="R49" s="126"/>
      <c r="S49" s="126"/>
      <c r="T49" s="126"/>
    </row>
    <row r="50" spans="1:20" hidden="1" outlineLevel="1">
      <c r="A50" s="8">
        <v>41730</v>
      </c>
      <c r="B50" s="126">
        <v>4070.4905051800001</v>
      </c>
      <c r="C50" s="126">
        <v>12.370102729999999</v>
      </c>
      <c r="D50" s="126">
        <v>5.80057052</v>
      </c>
      <c r="E50" s="126">
        <v>0</v>
      </c>
      <c r="F50" s="126">
        <v>1.1712395200000001</v>
      </c>
      <c r="G50" s="126">
        <v>4.6293309999999996</v>
      </c>
      <c r="H50" s="126">
        <v>6.5695322100000002</v>
      </c>
      <c r="I50" s="126">
        <v>0</v>
      </c>
      <c r="J50" s="126">
        <v>5.6774163299999998</v>
      </c>
      <c r="K50" s="126">
        <v>0.89211587999999997</v>
      </c>
      <c r="L50" s="126">
        <v>4058.1204024499998</v>
      </c>
      <c r="M50" s="126">
        <v>666.76835820999997</v>
      </c>
      <c r="N50" s="126"/>
      <c r="O50" s="126"/>
      <c r="P50" s="126"/>
      <c r="Q50" s="126"/>
      <c r="R50" s="126"/>
      <c r="S50" s="126"/>
      <c r="T50" s="126"/>
    </row>
    <row r="51" spans="1:20" hidden="1" outlineLevel="1">
      <c r="A51" s="8">
        <v>41760</v>
      </c>
      <c r="B51" s="126">
        <v>4096.8745793600001</v>
      </c>
      <c r="C51" s="126">
        <v>12.47231234</v>
      </c>
      <c r="D51" s="126">
        <v>5.8195095800000001</v>
      </c>
      <c r="E51" s="126">
        <v>0</v>
      </c>
      <c r="F51" s="126">
        <v>1.1577843800000001</v>
      </c>
      <c r="G51" s="126">
        <v>4.6617252000000002</v>
      </c>
      <c r="H51" s="126">
        <v>6.6528027600000001</v>
      </c>
      <c r="I51" s="126">
        <v>0</v>
      </c>
      <c r="J51" s="126">
        <v>5.7582222999999999</v>
      </c>
      <c r="K51" s="126">
        <v>0.89458046000000002</v>
      </c>
      <c r="L51" s="126">
        <v>4084.4022670200002</v>
      </c>
      <c r="M51" s="126">
        <v>646.74138569000002</v>
      </c>
      <c r="N51" s="126"/>
      <c r="O51" s="126"/>
      <c r="P51" s="126"/>
      <c r="Q51" s="126"/>
      <c r="R51" s="126"/>
      <c r="S51" s="126"/>
      <c r="T51" s="126"/>
    </row>
    <row r="52" spans="1:20" hidden="1" outlineLevel="1">
      <c r="A52" s="8">
        <v>41791</v>
      </c>
      <c r="B52" s="126">
        <v>3927.3376021399999</v>
      </c>
      <c r="C52" s="126">
        <v>12.39880065</v>
      </c>
      <c r="D52" s="126">
        <v>5.8458199400000002</v>
      </c>
      <c r="E52" s="126">
        <v>0</v>
      </c>
      <c r="F52" s="126">
        <v>1.1500828299999999</v>
      </c>
      <c r="G52" s="126">
        <v>4.6957371099999996</v>
      </c>
      <c r="H52" s="126">
        <v>6.5529807099999999</v>
      </c>
      <c r="I52" s="126">
        <v>0</v>
      </c>
      <c r="J52" s="126">
        <v>5.7082987699999999</v>
      </c>
      <c r="K52" s="126">
        <v>0.84468193999999996</v>
      </c>
      <c r="L52" s="126">
        <v>3914.9388014900001</v>
      </c>
      <c r="M52" s="126">
        <v>576.14394490999996</v>
      </c>
      <c r="N52" s="126"/>
      <c r="O52" s="126"/>
      <c r="P52" s="126"/>
      <c r="Q52" s="126"/>
      <c r="R52" s="126"/>
      <c r="S52" s="126"/>
      <c r="T52" s="126"/>
    </row>
    <row r="53" spans="1:20" hidden="1" outlineLevel="1">
      <c r="A53" s="8">
        <v>41821</v>
      </c>
      <c r="B53" s="126">
        <v>4955.6676058900002</v>
      </c>
      <c r="C53" s="126">
        <v>8.3845061899999997</v>
      </c>
      <c r="D53" s="126">
        <v>5.8733236</v>
      </c>
      <c r="E53" s="126">
        <v>0</v>
      </c>
      <c r="F53" s="126">
        <v>1.1425704699999999</v>
      </c>
      <c r="G53" s="126">
        <v>4.7307531300000001</v>
      </c>
      <c r="H53" s="126">
        <v>2.5111825900000002</v>
      </c>
      <c r="I53" s="126">
        <v>0</v>
      </c>
      <c r="J53" s="126">
        <v>1.6599541600000001</v>
      </c>
      <c r="K53" s="126">
        <v>0.85122843000000004</v>
      </c>
      <c r="L53" s="126">
        <v>4947.2830997000001</v>
      </c>
      <c r="M53" s="126">
        <v>502.28524236999999</v>
      </c>
      <c r="N53" s="126"/>
      <c r="O53" s="126"/>
      <c r="P53" s="126"/>
      <c r="Q53" s="126"/>
      <c r="R53" s="126"/>
      <c r="S53" s="126"/>
      <c r="T53" s="126"/>
    </row>
    <row r="54" spans="1:20" hidden="1" outlineLevel="1">
      <c r="A54" s="8">
        <v>41852</v>
      </c>
      <c r="B54" s="126">
        <v>5155.2615858899999</v>
      </c>
      <c r="C54" s="126">
        <v>8.6869466000000006</v>
      </c>
      <c r="D54" s="126">
        <v>5.8936334099999996</v>
      </c>
      <c r="E54" s="126">
        <v>0</v>
      </c>
      <c r="F54" s="126">
        <v>1.1351263700000001</v>
      </c>
      <c r="G54" s="126">
        <v>4.7585070399999996</v>
      </c>
      <c r="H54" s="126">
        <v>2.7933131900000001</v>
      </c>
      <c r="I54" s="126">
        <v>0</v>
      </c>
      <c r="J54" s="126">
        <v>1.85186769</v>
      </c>
      <c r="K54" s="126">
        <v>0.94144550000000005</v>
      </c>
      <c r="L54" s="126">
        <v>5146.5746392900001</v>
      </c>
      <c r="M54" s="126">
        <v>564.53450754999994</v>
      </c>
      <c r="N54" s="126"/>
      <c r="O54" s="126"/>
      <c r="P54" s="126"/>
      <c r="Q54" s="126"/>
      <c r="R54" s="126"/>
      <c r="S54" s="126"/>
      <c r="T54" s="126"/>
    </row>
    <row r="55" spans="1:20" hidden="1" outlineLevel="1">
      <c r="A55" s="8">
        <v>41883</v>
      </c>
      <c r="B55" s="126">
        <v>4977.2633589300003</v>
      </c>
      <c r="C55" s="126">
        <v>8.4830631000000007</v>
      </c>
      <c r="D55" s="126">
        <v>5.9223277599999999</v>
      </c>
      <c r="E55" s="126">
        <v>0</v>
      </c>
      <c r="F55" s="126">
        <v>1.1249722200000001</v>
      </c>
      <c r="G55" s="126">
        <v>4.7973555399999999</v>
      </c>
      <c r="H55" s="126">
        <v>2.5607353399999999</v>
      </c>
      <c r="I55" s="126">
        <v>0</v>
      </c>
      <c r="J55" s="126">
        <v>1.6971551199999999</v>
      </c>
      <c r="K55" s="126">
        <v>0.86358022000000001</v>
      </c>
      <c r="L55" s="126">
        <v>4968.7802958300008</v>
      </c>
      <c r="M55" s="126">
        <v>575.35035649999998</v>
      </c>
      <c r="N55" s="126"/>
      <c r="O55" s="126"/>
      <c r="P55" s="126"/>
      <c r="Q55" s="126"/>
      <c r="R55" s="126"/>
      <c r="S55" s="126"/>
      <c r="T55" s="126"/>
    </row>
    <row r="56" spans="1:20" hidden="1" outlineLevel="1">
      <c r="A56" s="8">
        <v>41913</v>
      </c>
      <c r="B56" s="126">
        <v>4942.1785249799996</v>
      </c>
      <c r="C56" s="126">
        <v>8.4898106900000005</v>
      </c>
      <c r="D56" s="126">
        <v>5.94787248</v>
      </c>
      <c r="E56" s="126">
        <v>0</v>
      </c>
      <c r="F56" s="126">
        <v>1.11099788</v>
      </c>
      <c r="G56" s="126">
        <v>4.8368745999999998</v>
      </c>
      <c r="H56" s="126">
        <v>2.5419382100000001</v>
      </c>
      <c r="I56" s="126">
        <v>0</v>
      </c>
      <c r="J56" s="126">
        <v>1.6852621000000001</v>
      </c>
      <c r="K56" s="126">
        <v>0.85667610999999999</v>
      </c>
      <c r="L56" s="126">
        <v>4933.6887142900005</v>
      </c>
      <c r="M56" s="126">
        <v>631.63802163000003</v>
      </c>
      <c r="N56" s="126"/>
      <c r="O56" s="126"/>
      <c r="P56" s="126"/>
      <c r="Q56" s="126"/>
      <c r="R56" s="126"/>
      <c r="S56" s="126"/>
      <c r="T56" s="126"/>
    </row>
    <row r="57" spans="1:20" hidden="1" outlineLevel="1">
      <c r="A57" s="8">
        <v>41944</v>
      </c>
      <c r="B57" s="126">
        <v>4997.6161068199999</v>
      </c>
      <c r="C57" s="126">
        <v>8.8880391599999999</v>
      </c>
      <c r="D57" s="126">
        <v>5.9714778600000002</v>
      </c>
      <c r="E57" s="126">
        <v>0</v>
      </c>
      <c r="F57" s="126">
        <v>1.0972686300000001</v>
      </c>
      <c r="G57" s="126">
        <v>4.8742092299999999</v>
      </c>
      <c r="H57" s="126">
        <v>2.9165613000000001</v>
      </c>
      <c r="I57" s="126">
        <v>0</v>
      </c>
      <c r="J57" s="126">
        <v>1.9356324199999999</v>
      </c>
      <c r="K57" s="126">
        <v>0.98092888</v>
      </c>
      <c r="L57" s="126">
        <v>4988.7280676600003</v>
      </c>
      <c r="M57" s="126">
        <v>646.52347295000004</v>
      </c>
      <c r="N57" s="126"/>
      <c r="O57" s="126"/>
      <c r="P57" s="126"/>
      <c r="Q57" s="126"/>
      <c r="R57" s="126"/>
      <c r="S57" s="126"/>
      <c r="T57" s="126"/>
    </row>
    <row r="58" spans="1:20" hidden="1" outlineLevel="1">
      <c r="A58" s="8">
        <v>41974</v>
      </c>
      <c r="B58" s="126">
        <v>4607.3496953399999</v>
      </c>
      <c r="C58" s="126">
        <v>9.0100546399999999</v>
      </c>
      <c r="D58" s="126">
        <v>6.0084252300000003</v>
      </c>
      <c r="E58" s="126">
        <v>0</v>
      </c>
      <c r="F58" s="126">
        <v>1.1029007900000001</v>
      </c>
      <c r="G58" s="126">
        <v>4.9055244399999998</v>
      </c>
      <c r="H58" s="126">
        <v>3.0016294100000001</v>
      </c>
      <c r="I58" s="126">
        <v>0</v>
      </c>
      <c r="J58" s="126">
        <v>1.99175518</v>
      </c>
      <c r="K58" s="126">
        <v>1.0098742300000001</v>
      </c>
      <c r="L58" s="126">
        <v>4598.3396407</v>
      </c>
      <c r="M58" s="126">
        <v>493.72456319000003</v>
      </c>
      <c r="N58" s="126"/>
      <c r="O58" s="126"/>
      <c r="P58" s="126"/>
      <c r="Q58" s="126"/>
      <c r="R58" s="126"/>
      <c r="S58" s="126"/>
      <c r="T58" s="126"/>
    </row>
    <row r="59" spans="1:20" hidden="1" outlineLevel="1">
      <c r="A59" s="8">
        <v>42005</v>
      </c>
      <c r="B59" s="126">
        <v>4572.9549404199997</v>
      </c>
      <c r="C59" s="126">
        <v>9.2047729500000006</v>
      </c>
      <c r="D59" s="126">
        <v>6.04916871</v>
      </c>
      <c r="E59" s="126">
        <v>0</v>
      </c>
      <c r="F59" s="126">
        <v>1.1081661300000001</v>
      </c>
      <c r="G59" s="126">
        <v>4.9410025800000001</v>
      </c>
      <c r="H59" s="126">
        <v>3.1556042400000002</v>
      </c>
      <c r="I59" s="126">
        <v>0</v>
      </c>
      <c r="J59" s="126">
        <v>2.19563</v>
      </c>
      <c r="K59" s="126">
        <v>0.95997423999999998</v>
      </c>
      <c r="L59" s="126">
        <v>4563.7501674699997</v>
      </c>
      <c r="M59" s="126">
        <v>467.08152663999999</v>
      </c>
      <c r="N59" s="126"/>
      <c r="O59" s="126"/>
      <c r="P59" s="126"/>
      <c r="Q59" s="126"/>
      <c r="R59" s="126"/>
      <c r="S59" s="126"/>
      <c r="T59" s="126"/>
    </row>
    <row r="60" spans="1:20" hidden="1" outlineLevel="1">
      <c r="A60" s="8">
        <v>42036</v>
      </c>
      <c r="B60" s="126">
        <v>5530.3306313900002</v>
      </c>
      <c r="C60" s="126">
        <v>9.7347763100000009</v>
      </c>
      <c r="D60" s="126">
        <v>6.0924605500000002</v>
      </c>
      <c r="E60" s="126">
        <v>0</v>
      </c>
      <c r="F60" s="126">
        <v>1.11292762</v>
      </c>
      <c r="G60" s="126">
        <v>4.9795329300000004</v>
      </c>
      <c r="H60" s="126">
        <v>3.6423157599999998</v>
      </c>
      <c r="I60" s="126">
        <v>0</v>
      </c>
      <c r="J60" s="126">
        <v>3.6423157599999998</v>
      </c>
      <c r="K60" s="126">
        <v>0</v>
      </c>
      <c r="L60" s="126">
        <v>5520.5958550800005</v>
      </c>
      <c r="M60" s="126">
        <v>498.30401760000001</v>
      </c>
      <c r="N60" s="126"/>
      <c r="O60" s="126"/>
      <c r="P60" s="126"/>
      <c r="Q60" s="126"/>
      <c r="R60" s="126"/>
      <c r="S60" s="126"/>
      <c r="T60" s="126"/>
    </row>
    <row r="61" spans="1:20" hidden="1" outlineLevel="1">
      <c r="A61" s="8">
        <v>42064</v>
      </c>
      <c r="B61" s="126">
        <v>5152.6094265600004</v>
      </c>
      <c r="C61" s="126">
        <v>9.1510937099999996</v>
      </c>
      <c r="D61" s="126">
        <v>6.1251210499999997</v>
      </c>
      <c r="E61" s="126">
        <v>0</v>
      </c>
      <c r="F61" s="126">
        <v>1.11518506</v>
      </c>
      <c r="G61" s="126">
        <v>5.0099359899999998</v>
      </c>
      <c r="H61" s="126">
        <v>3.0259726599999999</v>
      </c>
      <c r="I61" s="126">
        <v>0</v>
      </c>
      <c r="J61" s="126">
        <v>3.0259726599999999</v>
      </c>
      <c r="K61" s="126">
        <v>0</v>
      </c>
      <c r="L61" s="126">
        <v>5143.4583328500003</v>
      </c>
      <c r="M61" s="126">
        <v>494.57037528000001</v>
      </c>
      <c r="N61" s="126"/>
      <c r="O61" s="126"/>
      <c r="P61" s="126"/>
      <c r="Q61" s="126"/>
      <c r="R61" s="126"/>
      <c r="S61" s="126"/>
      <c r="T61" s="126"/>
    </row>
    <row r="62" spans="1:20" hidden="1" outlineLevel="1">
      <c r="A62" s="8">
        <v>42095</v>
      </c>
      <c r="B62" s="126">
        <v>4988.7163906400001</v>
      </c>
      <c r="C62" s="126">
        <v>8.9173520800000006</v>
      </c>
      <c r="D62" s="126">
        <v>6.1680281399999997</v>
      </c>
      <c r="E62" s="126">
        <v>0</v>
      </c>
      <c r="F62" s="126">
        <v>1.12028342</v>
      </c>
      <c r="G62" s="126">
        <v>5.0477447199999999</v>
      </c>
      <c r="H62" s="126">
        <v>2.74932394</v>
      </c>
      <c r="I62" s="126">
        <v>0</v>
      </c>
      <c r="J62" s="126">
        <v>2.74932394</v>
      </c>
      <c r="K62" s="126">
        <v>0</v>
      </c>
      <c r="L62" s="126">
        <v>4979.7990385599996</v>
      </c>
      <c r="M62" s="126">
        <v>484.90159290999998</v>
      </c>
      <c r="N62" s="126"/>
      <c r="O62" s="126"/>
      <c r="P62" s="126"/>
      <c r="Q62" s="126"/>
      <c r="R62" s="126"/>
      <c r="S62" s="126"/>
      <c r="T62" s="126"/>
    </row>
    <row r="63" spans="1:20" hidden="1" outlineLevel="1">
      <c r="A63" s="8">
        <v>42125</v>
      </c>
      <c r="B63" s="126">
        <v>4457.0868997199996</v>
      </c>
      <c r="C63" s="126">
        <v>8.9751877699999998</v>
      </c>
      <c r="D63" s="126">
        <v>6.2134749300000003</v>
      </c>
      <c r="E63" s="126">
        <v>0</v>
      </c>
      <c r="F63" s="126">
        <v>1.1255478000000001</v>
      </c>
      <c r="G63" s="126">
        <v>5.0879271299999997</v>
      </c>
      <c r="H63" s="126">
        <v>2.7617128399999999</v>
      </c>
      <c r="I63" s="126">
        <v>0</v>
      </c>
      <c r="J63" s="126">
        <v>2.7617128399999999</v>
      </c>
      <c r="K63" s="126">
        <v>0</v>
      </c>
      <c r="L63" s="126">
        <v>4448.1117119500004</v>
      </c>
      <c r="M63" s="126">
        <v>472.95072720000002</v>
      </c>
      <c r="N63" s="126"/>
      <c r="O63" s="126"/>
      <c r="P63" s="126"/>
      <c r="Q63" s="126"/>
      <c r="R63" s="126"/>
      <c r="S63" s="126"/>
      <c r="T63" s="126"/>
    </row>
    <row r="64" spans="1:20" hidden="1" outlineLevel="1">
      <c r="A64" s="8">
        <v>42156</v>
      </c>
      <c r="B64" s="126">
        <v>4504.6213365599997</v>
      </c>
      <c r="C64" s="126">
        <v>9.0675196099999997</v>
      </c>
      <c r="D64" s="126">
        <v>6.2606310000000001</v>
      </c>
      <c r="E64" s="126">
        <v>0</v>
      </c>
      <c r="F64" s="126">
        <v>1.1306463200000001</v>
      </c>
      <c r="G64" s="126">
        <v>5.1299846799999997</v>
      </c>
      <c r="H64" s="126">
        <v>2.8068886100000001</v>
      </c>
      <c r="I64" s="126">
        <v>0</v>
      </c>
      <c r="J64" s="126">
        <v>2.8068886100000001</v>
      </c>
      <c r="K64" s="126">
        <v>0</v>
      </c>
      <c r="L64" s="126">
        <v>4495.5538169500005</v>
      </c>
      <c r="M64" s="126">
        <v>469.80444047999998</v>
      </c>
      <c r="N64" s="126"/>
      <c r="O64" s="126"/>
      <c r="P64" s="126"/>
      <c r="Q64" s="126"/>
      <c r="R64" s="126"/>
      <c r="S64" s="126"/>
      <c r="T64" s="126"/>
    </row>
    <row r="65" spans="1:20" hidden="1" outlineLevel="1">
      <c r="A65" s="8">
        <v>42186</v>
      </c>
      <c r="B65" s="126">
        <v>4559.2810880200004</v>
      </c>
      <c r="C65" s="126">
        <v>9.0802853399999996</v>
      </c>
      <c r="D65" s="126">
        <v>6.3067645499999996</v>
      </c>
      <c r="E65" s="126">
        <v>0</v>
      </c>
      <c r="F65" s="126">
        <v>1.1359113300000001</v>
      </c>
      <c r="G65" s="126">
        <v>5.1708532199999997</v>
      </c>
      <c r="H65" s="126">
        <v>2.7735207900000001</v>
      </c>
      <c r="I65" s="126">
        <v>0</v>
      </c>
      <c r="J65" s="126">
        <v>2.7735207900000001</v>
      </c>
      <c r="K65" s="126">
        <v>0</v>
      </c>
      <c r="L65" s="126">
        <v>4550.2008026800004</v>
      </c>
      <c r="M65" s="126">
        <v>463.66499578999998</v>
      </c>
      <c r="N65" s="126"/>
      <c r="O65" s="126"/>
      <c r="P65" s="126"/>
      <c r="Q65" s="126"/>
      <c r="R65" s="126"/>
      <c r="S65" s="126"/>
      <c r="T65" s="126"/>
    </row>
    <row r="66" spans="1:20" hidden="1" outlineLevel="1">
      <c r="A66" s="8">
        <v>42217</v>
      </c>
      <c r="B66" s="126">
        <v>4546.4565341099997</v>
      </c>
      <c r="C66" s="126">
        <v>9.0967423499999995</v>
      </c>
      <c r="D66" s="126">
        <v>6.3452796899999999</v>
      </c>
      <c r="E66" s="126">
        <v>0</v>
      </c>
      <c r="F66" s="126">
        <v>1.14117902</v>
      </c>
      <c r="G66" s="126">
        <v>5.2041006699999999</v>
      </c>
      <c r="H66" s="126">
        <v>2.7514626600000001</v>
      </c>
      <c r="I66" s="126">
        <v>0</v>
      </c>
      <c r="J66" s="126">
        <v>2.7514626600000001</v>
      </c>
      <c r="K66" s="126">
        <v>0</v>
      </c>
      <c r="L66" s="126">
        <v>4537.35979176</v>
      </c>
      <c r="M66" s="126">
        <v>456.42729496999999</v>
      </c>
      <c r="N66" s="126"/>
      <c r="O66" s="126"/>
      <c r="P66" s="126"/>
      <c r="Q66" s="126"/>
      <c r="R66" s="126"/>
      <c r="S66" s="126"/>
      <c r="T66" s="126"/>
    </row>
    <row r="67" spans="1:20" hidden="1" outlineLevel="1">
      <c r="A67" s="8">
        <v>42248</v>
      </c>
      <c r="B67" s="126">
        <v>4574.3501574100001</v>
      </c>
      <c r="C67" s="126">
        <v>7.8223313399999999</v>
      </c>
      <c r="D67" s="126">
        <v>5.0662904099999997</v>
      </c>
      <c r="E67" s="126">
        <v>0</v>
      </c>
      <c r="F67" s="126">
        <v>1.13677782</v>
      </c>
      <c r="G67" s="126">
        <v>3.9295125899999999</v>
      </c>
      <c r="H67" s="126">
        <v>2.7560409300000002</v>
      </c>
      <c r="I67" s="126">
        <v>0</v>
      </c>
      <c r="J67" s="126">
        <v>2.7560409300000002</v>
      </c>
      <c r="K67" s="126">
        <v>0</v>
      </c>
      <c r="L67" s="126">
        <v>4566.5278260700006</v>
      </c>
      <c r="M67" s="126">
        <v>458.42942595</v>
      </c>
      <c r="N67" s="126"/>
      <c r="O67" s="126"/>
      <c r="P67" s="126"/>
      <c r="Q67" s="126"/>
      <c r="R67" s="126"/>
      <c r="S67" s="126"/>
      <c r="T67" s="126"/>
    </row>
    <row r="68" spans="1:20" hidden="1" outlineLevel="1">
      <c r="A68" s="8">
        <v>42278</v>
      </c>
      <c r="B68" s="126">
        <v>4602.7544665699997</v>
      </c>
      <c r="C68" s="126">
        <v>7.9692770700000004</v>
      </c>
      <c r="D68" s="126">
        <v>5.0955476600000003</v>
      </c>
      <c r="E68" s="126">
        <v>0</v>
      </c>
      <c r="F68" s="126">
        <v>1.13204379</v>
      </c>
      <c r="G68" s="126">
        <v>3.9635038699999998</v>
      </c>
      <c r="H68" s="126">
        <v>2.8737294100000002</v>
      </c>
      <c r="I68" s="126">
        <v>0</v>
      </c>
      <c r="J68" s="126">
        <v>2.8737294100000002</v>
      </c>
      <c r="K68" s="126">
        <v>0</v>
      </c>
      <c r="L68" s="126">
        <v>4594.7851895000003</v>
      </c>
      <c r="M68" s="126">
        <v>462.58333270000003</v>
      </c>
      <c r="N68" s="126"/>
      <c r="O68" s="126"/>
      <c r="P68" s="126"/>
      <c r="Q68" s="126"/>
      <c r="R68" s="126"/>
      <c r="S68" s="126"/>
      <c r="T68" s="126"/>
    </row>
    <row r="69" spans="1:20" hidden="1" outlineLevel="1">
      <c r="A69" s="8">
        <v>42309</v>
      </c>
      <c r="B69" s="126">
        <v>4476.78557249</v>
      </c>
      <c r="C69" s="126">
        <v>20.77206374</v>
      </c>
      <c r="D69" s="126">
        <v>5.0681738999999997</v>
      </c>
      <c r="E69" s="126">
        <v>0</v>
      </c>
      <c r="F69" s="126">
        <v>1.06678465</v>
      </c>
      <c r="G69" s="126">
        <v>4.0013892499999999</v>
      </c>
      <c r="H69" s="126">
        <v>15.70388984</v>
      </c>
      <c r="I69" s="126">
        <v>12.81611996</v>
      </c>
      <c r="J69" s="126">
        <v>2.88776988</v>
      </c>
      <c r="K69" s="126">
        <v>0</v>
      </c>
      <c r="L69" s="126">
        <v>4456.0135087499993</v>
      </c>
      <c r="M69" s="126">
        <v>455.09081714000001</v>
      </c>
      <c r="N69" s="126"/>
      <c r="O69" s="126"/>
      <c r="P69" s="126"/>
      <c r="Q69" s="126"/>
      <c r="R69" s="126"/>
      <c r="S69" s="126"/>
      <c r="T69" s="126"/>
    </row>
    <row r="70" spans="1:20" hidden="1" outlineLevel="1">
      <c r="A70" s="8">
        <v>42339</v>
      </c>
      <c r="B70" s="126">
        <v>3420.12485345</v>
      </c>
      <c r="C70" s="126">
        <v>16.907656280000001</v>
      </c>
      <c r="D70" s="126">
        <v>0.88542443999999998</v>
      </c>
      <c r="E70" s="126">
        <v>0</v>
      </c>
      <c r="F70" s="126">
        <v>0.16564999999999999</v>
      </c>
      <c r="G70" s="126">
        <v>0.71977444000000002</v>
      </c>
      <c r="H70" s="126">
        <v>16.02223184</v>
      </c>
      <c r="I70" s="126">
        <v>13.00170589</v>
      </c>
      <c r="J70" s="126">
        <v>3.0205259500000001</v>
      </c>
      <c r="K70" s="126">
        <v>0</v>
      </c>
      <c r="L70" s="126">
        <v>3403.21719717</v>
      </c>
      <c r="M70" s="126">
        <v>219.29485979</v>
      </c>
      <c r="N70" s="126"/>
      <c r="O70" s="126"/>
      <c r="P70" s="126"/>
      <c r="Q70" s="126"/>
      <c r="R70" s="126"/>
      <c r="S70" s="126"/>
      <c r="T70" s="126"/>
    </row>
    <row r="71" spans="1:20" hidden="1" outlineLevel="1">
      <c r="A71" s="8">
        <v>42370</v>
      </c>
      <c r="B71" s="126">
        <v>3487.5201268300002</v>
      </c>
      <c r="C71" s="126">
        <v>17.730209070000001</v>
      </c>
      <c r="D71" s="126">
        <v>0.88093573000000003</v>
      </c>
      <c r="E71" s="126">
        <v>0</v>
      </c>
      <c r="F71" s="126">
        <v>0.16588117999999999</v>
      </c>
      <c r="G71" s="126">
        <v>0.71505454999999996</v>
      </c>
      <c r="H71" s="126">
        <v>16.84927334</v>
      </c>
      <c r="I71" s="126">
        <v>13.75884413</v>
      </c>
      <c r="J71" s="126">
        <v>3.0904292099999999</v>
      </c>
      <c r="K71" s="126">
        <v>0</v>
      </c>
      <c r="L71" s="126">
        <v>3469.7899177600002</v>
      </c>
      <c r="M71" s="126">
        <v>349.56063551</v>
      </c>
      <c r="N71" s="126"/>
      <c r="O71" s="126"/>
      <c r="P71" s="126"/>
      <c r="Q71" s="126"/>
      <c r="R71" s="126"/>
      <c r="S71" s="126"/>
      <c r="T71" s="126"/>
    </row>
    <row r="72" spans="1:20" hidden="1" outlineLevel="1">
      <c r="A72" s="8">
        <v>42401</v>
      </c>
      <c r="B72" s="126">
        <v>3391.2329347999998</v>
      </c>
      <c r="C72" s="126">
        <v>18.958675169999999</v>
      </c>
      <c r="D72" s="126">
        <v>0.76998710000000004</v>
      </c>
      <c r="E72" s="126">
        <v>0</v>
      </c>
      <c r="F72" s="126">
        <v>0.1669708</v>
      </c>
      <c r="G72" s="126">
        <v>0.60301629999999995</v>
      </c>
      <c r="H72" s="126">
        <v>18.188688070000001</v>
      </c>
      <c r="I72" s="126">
        <v>14.79500537</v>
      </c>
      <c r="J72" s="126">
        <v>3.3936826999999998</v>
      </c>
      <c r="K72" s="126">
        <v>0</v>
      </c>
      <c r="L72" s="126">
        <v>3372.27425963</v>
      </c>
      <c r="M72" s="126">
        <v>289.84774291000002</v>
      </c>
      <c r="N72" s="126"/>
      <c r="O72" s="126"/>
      <c r="P72" s="126"/>
      <c r="Q72" s="126"/>
      <c r="R72" s="126"/>
      <c r="S72" s="126"/>
      <c r="T72" s="126"/>
    </row>
    <row r="73" spans="1:20" hidden="1" outlineLevel="1">
      <c r="A73" s="8">
        <v>42430</v>
      </c>
      <c r="B73" s="126">
        <v>3217.2570662500002</v>
      </c>
      <c r="C73" s="126">
        <v>18.63270829</v>
      </c>
      <c r="D73" s="126">
        <v>0.76708054999999997</v>
      </c>
      <c r="E73" s="126">
        <v>0</v>
      </c>
      <c r="F73" s="126">
        <v>0.16789288999999999</v>
      </c>
      <c r="G73" s="126">
        <v>0.59918766000000001</v>
      </c>
      <c r="H73" s="126">
        <v>17.865627740000001</v>
      </c>
      <c r="I73" s="126">
        <v>14.47686934</v>
      </c>
      <c r="J73" s="126">
        <v>3.3887583999999999</v>
      </c>
      <c r="K73" s="126">
        <v>0</v>
      </c>
      <c r="L73" s="126">
        <v>3198.62435796</v>
      </c>
      <c r="M73" s="126">
        <v>161.34710906000001</v>
      </c>
      <c r="N73" s="126"/>
      <c r="O73" s="126"/>
      <c r="P73" s="126"/>
      <c r="Q73" s="126"/>
      <c r="R73" s="126"/>
      <c r="S73" s="126"/>
      <c r="T73" s="126"/>
    </row>
    <row r="74" spans="1:20" hidden="1" outlineLevel="1">
      <c r="A74" s="8">
        <v>42461</v>
      </c>
      <c r="B74" s="126">
        <v>3158.4204091299998</v>
      </c>
      <c r="C74" s="126">
        <v>18.04336013</v>
      </c>
      <c r="D74" s="126">
        <v>0.75958616000000001</v>
      </c>
      <c r="E74" s="126">
        <v>0</v>
      </c>
      <c r="F74" s="126">
        <v>0.16834368</v>
      </c>
      <c r="G74" s="126">
        <v>0.59124248000000001</v>
      </c>
      <c r="H74" s="126">
        <v>17.283773969999999</v>
      </c>
      <c r="I74" s="126">
        <v>14.036719039999999</v>
      </c>
      <c r="J74" s="126">
        <v>3.24705493</v>
      </c>
      <c r="K74" s="126">
        <v>0</v>
      </c>
      <c r="L74" s="126">
        <v>3140.3770489999997</v>
      </c>
      <c r="M74" s="126">
        <v>169.23764105000001</v>
      </c>
      <c r="N74" s="126"/>
      <c r="O74" s="126"/>
      <c r="P74" s="126"/>
      <c r="Q74" s="126"/>
      <c r="R74" s="126"/>
      <c r="S74" s="126"/>
      <c r="T74" s="126"/>
    </row>
    <row r="75" spans="1:20" hidden="1" outlineLevel="1">
      <c r="A75" s="8">
        <v>42491</v>
      </c>
      <c r="B75" s="126">
        <v>3159.7746631099999</v>
      </c>
      <c r="C75" s="126">
        <v>18.081674750000001</v>
      </c>
      <c r="D75" s="126">
        <v>0.76507826000000001</v>
      </c>
      <c r="E75" s="126">
        <v>0</v>
      </c>
      <c r="F75" s="126">
        <v>0.16881090000000001</v>
      </c>
      <c r="G75" s="126">
        <v>0.59626736000000002</v>
      </c>
      <c r="H75" s="126">
        <v>17.316596489999998</v>
      </c>
      <c r="I75" s="126">
        <v>14.15891543</v>
      </c>
      <c r="J75" s="126">
        <v>3.1576810599999998</v>
      </c>
      <c r="K75" s="126">
        <v>0</v>
      </c>
      <c r="L75" s="126">
        <v>3141.6929883600001</v>
      </c>
      <c r="M75" s="126">
        <v>169.74414062</v>
      </c>
      <c r="N75" s="126"/>
      <c r="O75" s="126"/>
      <c r="P75" s="126"/>
      <c r="Q75" s="126"/>
      <c r="R75" s="126"/>
      <c r="S75" s="126"/>
      <c r="T75" s="126"/>
    </row>
    <row r="76" spans="1:20" hidden="1" outlineLevel="1">
      <c r="A76" s="8">
        <v>42522</v>
      </c>
      <c r="B76" s="126">
        <v>1829.9210281600001</v>
      </c>
      <c r="C76" s="126">
        <v>18.031219239999999</v>
      </c>
      <c r="D76" s="126">
        <v>0.75666751000000021</v>
      </c>
      <c r="E76" s="126">
        <v>0</v>
      </c>
      <c r="F76" s="126">
        <v>0.16926414000000001</v>
      </c>
      <c r="G76" s="126">
        <v>0.5874033700000002</v>
      </c>
      <c r="H76" s="126">
        <v>17.274551729999999</v>
      </c>
      <c r="I76" s="126">
        <v>14.111330300000001</v>
      </c>
      <c r="J76" s="126">
        <v>3.1632214300000001</v>
      </c>
      <c r="K76" s="126">
        <v>0</v>
      </c>
      <c r="L76" s="126">
        <v>1811.88980892</v>
      </c>
      <c r="M76" s="126">
        <v>162.68098845</v>
      </c>
      <c r="N76" s="126"/>
      <c r="O76" s="126"/>
      <c r="P76" s="126"/>
      <c r="Q76" s="126"/>
      <c r="R76" s="126"/>
      <c r="S76" s="126"/>
      <c r="T76" s="126"/>
    </row>
    <row r="77" spans="1:20" hidden="1" outlineLevel="1">
      <c r="A77" s="8">
        <v>42552</v>
      </c>
      <c r="B77" s="126">
        <v>1842.28967543</v>
      </c>
      <c r="C77" s="126">
        <v>17.180812150000001</v>
      </c>
      <c r="D77" s="126">
        <v>0.71669621000000017</v>
      </c>
      <c r="E77" s="126">
        <v>0</v>
      </c>
      <c r="F77" s="126">
        <v>0.16973390999999999</v>
      </c>
      <c r="G77" s="126">
        <v>0.54696230000000001</v>
      </c>
      <c r="H77" s="126">
        <v>16.464115939999999</v>
      </c>
      <c r="I77" s="126">
        <v>13.31905858</v>
      </c>
      <c r="J77" s="126">
        <v>3.14505736</v>
      </c>
      <c r="K77" s="126">
        <v>0</v>
      </c>
      <c r="L77" s="126">
        <v>1825.1088632800011</v>
      </c>
      <c r="M77" s="126">
        <v>166.18462261999991</v>
      </c>
      <c r="N77" s="126"/>
      <c r="O77" s="126"/>
      <c r="P77" s="126"/>
      <c r="Q77" s="126"/>
      <c r="R77" s="126"/>
      <c r="S77" s="126"/>
      <c r="T77" s="126"/>
    </row>
    <row r="78" spans="1:20" hidden="1" outlineLevel="1">
      <c r="A78" s="8">
        <v>42583</v>
      </c>
      <c r="B78" s="126">
        <v>1780.4188271</v>
      </c>
      <c r="C78" s="126">
        <v>17.736002039999999</v>
      </c>
      <c r="D78" s="126">
        <v>0.70842830999999995</v>
      </c>
      <c r="E78" s="126">
        <v>0</v>
      </c>
      <c r="F78" s="126">
        <v>0.17020497000000001</v>
      </c>
      <c r="G78" s="126">
        <v>0.53822334000000005</v>
      </c>
      <c r="H78" s="126">
        <v>17.02757373</v>
      </c>
      <c r="I78" s="126">
        <v>13.76897144</v>
      </c>
      <c r="J78" s="126">
        <v>3.2586022899999998</v>
      </c>
      <c r="K78" s="126">
        <v>0</v>
      </c>
      <c r="L78" s="126">
        <v>1762.6828250600001</v>
      </c>
      <c r="M78" s="126">
        <v>164.38582883000001</v>
      </c>
      <c r="N78" s="126"/>
      <c r="O78" s="126"/>
      <c r="P78" s="126"/>
      <c r="Q78" s="126"/>
      <c r="R78" s="126"/>
      <c r="S78" s="126"/>
      <c r="T78" s="126"/>
    </row>
    <row r="79" spans="1:20" hidden="1" outlineLevel="1">
      <c r="A79" s="8">
        <v>42614</v>
      </c>
      <c r="B79" s="126">
        <v>1781.89140262</v>
      </c>
      <c r="C79" s="126">
        <v>17.936128279999998</v>
      </c>
      <c r="D79" s="126">
        <v>0.69777176000000019</v>
      </c>
      <c r="E79" s="126">
        <v>0</v>
      </c>
      <c r="F79" s="126">
        <v>0.17066191999999999</v>
      </c>
      <c r="G79" s="126">
        <v>0.52710984000000016</v>
      </c>
      <c r="H79" s="126">
        <v>17.23835652</v>
      </c>
      <c r="I79" s="126">
        <v>13.908345389999999</v>
      </c>
      <c r="J79" s="126">
        <v>3.3300111299999999</v>
      </c>
      <c r="K79" s="126">
        <v>0</v>
      </c>
      <c r="L79" s="126">
        <v>1763.95527434</v>
      </c>
      <c r="M79" s="126">
        <v>166.56155586</v>
      </c>
      <c r="N79" s="126"/>
      <c r="O79" s="126"/>
      <c r="P79" s="126"/>
      <c r="Q79" s="126"/>
      <c r="R79" s="126"/>
      <c r="S79" s="126"/>
      <c r="T79" s="126"/>
    </row>
    <row r="80" spans="1:20" hidden="1" outlineLevel="1">
      <c r="A80" s="8">
        <v>42644</v>
      </c>
      <c r="B80" s="126">
        <v>1620.6934370700001</v>
      </c>
      <c r="C80" s="126">
        <v>17.553238570000001</v>
      </c>
      <c r="D80" s="126">
        <v>0.67270854999999996</v>
      </c>
      <c r="E80" s="126">
        <v>0</v>
      </c>
      <c r="F80" s="126">
        <v>0.17113554</v>
      </c>
      <c r="G80" s="126">
        <v>0.50157300999999999</v>
      </c>
      <c r="H80" s="126">
        <v>16.880530019999998</v>
      </c>
      <c r="I80" s="126">
        <v>13.68510977</v>
      </c>
      <c r="J80" s="126">
        <v>3.1954202500000002</v>
      </c>
      <c r="K80" s="126">
        <v>0</v>
      </c>
      <c r="L80" s="126">
        <v>1603.1401985</v>
      </c>
      <c r="M80" s="126">
        <v>164.78766673999999</v>
      </c>
      <c r="N80" s="126"/>
      <c r="O80" s="126"/>
      <c r="P80" s="126"/>
      <c r="Q80" s="126"/>
      <c r="R80" s="126"/>
      <c r="S80" s="126"/>
      <c r="T80" s="126"/>
    </row>
    <row r="81" spans="1:20" hidden="1" outlineLevel="1">
      <c r="A81" s="8">
        <v>42675</v>
      </c>
      <c r="B81" s="126">
        <v>579.82265665</v>
      </c>
      <c r="C81" s="126">
        <v>17.253708769999999</v>
      </c>
      <c r="D81" s="126">
        <v>0.37656946000000002</v>
      </c>
      <c r="E81" s="126">
        <v>0</v>
      </c>
      <c r="F81" s="126">
        <v>0.17159497000000001</v>
      </c>
      <c r="G81" s="126">
        <v>0.20497449000000001</v>
      </c>
      <c r="H81" s="126">
        <v>16.87713931</v>
      </c>
      <c r="I81" s="126">
        <v>13.740634480000001</v>
      </c>
      <c r="J81" s="126">
        <v>3.1365048299999998</v>
      </c>
      <c r="K81" s="126">
        <v>0</v>
      </c>
      <c r="L81" s="126">
        <v>562.56894788</v>
      </c>
      <c r="M81" s="126">
        <v>164.027455</v>
      </c>
      <c r="N81" s="126"/>
      <c r="O81" s="126"/>
      <c r="P81" s="126"/>
      <c r="Q81" s="126"/>
      <c r="R81" s="126"/>
      <c r="S81" s="126"/>
      <c r="T81" s="126"/>
    </row>
    <row r="82" spans="1:20" hidden="1" outlineLevel="1">
      <c r="A82" s="8">
        <v>42705</v>
      </c>
      <c r="B82" s="126">
        <v>523.57551602000001</v>
      </c>
      <c r="C82" s="126">
        <v>0.17207093000000001</v>
      </c>
      <c r="D82" s="126">
        <v>0.17207093000000001</v>
      </c>
      <c r="E82" s="126">
        <v>0</v>
      </c>
      <c r="F82" s="126">
        <v>0.17207093000000001</v>
      </c>
      <c r="G82" s="126">
        <v>0</v>
      </c>
      <c r="H82" s="126">
        <v>0</v>
      </c>
      <c r="I82" s="126">
        <v>0</v>
      </c>
      <c r="J82" s="126">
        <v>0</v>
      </c>
      <c r="K82" s="126">
        <v>0</v>
      </c>
      <c r="L82" s="126">
        <v>523.40344508999999</v>
      </c>
      <c r="M82" s="126">
        <v>127.59401371</v>
      </c>
      <c r="N82" s="126"/>
      <c r="O82" s="126"/>
      <c r="P82" s="126"/>
      <c r="Q82" s="126"/>
      <c r="R82" s="126"/>
      <c r="S82" s="126"/>
      <c r="T82" s="126"/>
    </row>
    <row r="83" spans="1:20" hidden="1" outlineLevel="1">
      <c r="A83" s="8">
        <v>42736</v>
      </c>
      <c r="B83" s="126">
        <v>518.29226888999995</v>
      </c>
      <c r="C83" s="126">
        <v>0.17254821000000001</v>
      </c>
      <c r="D83" s="126">
        <v>0.17254821000000001</v>
      </c>
      <c r="E83" s="126">
        <v>0</v>
      </c>
      <c r="F83" s="126">
        <v>0.17254821000000001</v>
      </c>
      <c r="G83" s="126">
        <v>0</v>
      </c>
      <c r="H83" s="126">
        <v>0</v>
      </c>
      <c r="I83" s="126">
        <v>0</v>
      </c>
      <c r="J83" s="126">
        <v>0</v>
      </c>
      <c r="K83" s="126">
        <v>0</v>
      </c>
      <c r="L83" s="126">
        <v>518.11972068</v>
      </c>
      <c r="M83" s="126">
        <v>118.62860906</v>
      </c>
      <c r="N83" s="126"/>
      <c r="O83" s="126"/>
      <c r="P83" s="126"/>
      <c r="Q83" s="126"/>
      <c r="R83" s="126"/>
      <c r="S83" s="126"/>
      <c r="T83" s="126"/>
    </row>
    <row r="84" spans="1:20" hidden="1" outlineLevel="1">
      <c r="A84" s="8">
        <v>42767</v>
      </c>
      <c r="B84" s="126">
        <v>527.68888988000003</v>
      </c>
      <c r="C84" s="126">
        <v>4.0585139999999999E-2</v>
      </c>
      <c r="D84" s="126">
        <v>4.0585139999999999E-2</v>
      </c>
      <c r="E84" s="126">
        <v>0</v>
      </c>
      <c r="F84" s="126">
        <v>4.0585139999999999E-2</v>
      </c>
      <c r="G84" s="126">
        <v>0</v>
      </c>
      <c r="H84" s="126">
        <v>0</v>
      </c>
      <c r="I84" s="126">
        <v>0</v>
      </c>
      <c r="J84" s="126">
        <v>0</v>
      </c>
      <c r="K84" s="126">
        <v>0</v>
      </c>
      <c r="L84" s="126">
        <v>527.64830474000007</v>
      </c>
      <c r="M84" s="126">
        <v>85.091008009999996</v>
      </c>
      <c r="N84" s="126"/>
      <c r="O84" s="126"/>
      <c r="P84" s="126"/>
      <c r="Q84" s="126"/>
      <c r="R84" s="126"/>
      <c r="S84" s="126"/>
      <c r="T84" s="126"/>
    </row>
    <row r="85" spans="1:20" hidden="1" outlineLevel="1">
      <c r="A85" s="8">
        <v>42795</v>
      </c>
      <c r="B85" s="126">
        <v>531.71996277000005</v>
      </c>
      <c r="C85" s="126">
        <v>4.0697619999999997E-2</v>
      </c>
      <c r="D85" s="126">
        <v>4.0697619999999997E-2</v>
      </c>
      <c r="E85" s="126">
        <v>0</v>
      </c>
      <c r="F85" s="126">
        <v>4.0697619999999997E-2</v>
      </c>
      <c r="G85" s="126">
        <v>0</v>
      </c>
      <c r="H85" s="126">
        <v>0</v>
      </c>
      <c r="I85" s="126">
        <v>0</v>
      </c>
      <c r="J85" s="126">
        <v>0</v>
      </c>
      <c r="K85" s="126">
        <v>0</v>
      </c>
      <c r="L85" s="126">
        <v>531.67926514999999</v>
      </c>
      <c r="M85" s="126">
        <v>128.15763315000001</v>
      </c>
      <c r="N85" s="126"/>
      <c r="O85" s="126"/>
      <c r="P85" s="126"/>
      <c r="Q85" s="126"/>
      <c r="R85" s="126"/>
      <c r="S85" s="126"/>
      <c r="T85" s="126"/>
    </row>
    <row r="86" spans="1:20" hidden="1" outlineLevel="1">
      <c r="A86" s="8">
        <v>42826</v>
      </c>
      <c r="B86" s="126">
        <v>522.52510430999996</v>
      </c>
      <c r="C86" s="126">
        <v>4.0806719999999998E-2</v>
      </c>
      <c r="D86" s="126">
        <v>4.0806719999999998E-2</v>
      </c>
      <c r="E86" s="126">
        <v>0</v>
      </c>
      <c r="F86" s="126">
        <v>4.0806719999999998E-2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26">
        <v>522.48429758999998</v>
      </c>
      <c r="M86" s="126">
        <v>128.26906686000001</v>
      </c>
      <c r="N86" s="126"/>
      <c r="O86" s="126"/>
      <c r="P86" s="126"/>
      <c r="Q86" s="126"/>
      <c r="R86" s="126"/>
      <c r="S86" s="126"/>
      <c r="T86" s="126"/>
    </row>
    <row r="87" spans="1:20" hidden="1" outlineLevel="1">
      <c r="A87" s="8">
        <v>42856</v>
      </c>
      <c r="B87" s="126">
        <v>528.44560062999994</v>
      </c>
      <c r="C87" s="126">
        <v>4.1031779999999997E-2</v>
      </c>
      <c r="D87" s="126">
        <v>4.1031779999999997E-2</v>
      </c>
      <c r="E87" s="126">
        <v>0</v>
      </c>
      <c r="F87" s="126">
        <v>4.1031779999999997E-2</v>
      </c>
      <c r="G87" s="126">
        <v>0</v>
      </c>
      <c r="H87" s="126">
        <v>0</v>
      </c>
      <c r="I87" s="126">
        <v>0</v>
      </c>
      <c r="J87" s="126">
        <v>0</v>
      </c>
      <c r="K87" s="126">
        <v>0</v>
      </c>
      <c r="L87" s="126">
        <v>528.40456885000003</v>
      </c>
      <c r="M87" s="126">
        <v>128.37848708999999</v>
      </c>
      <c r="N87" s="126"/>
      <c r="O87" s="126"/>
      <c r="P87" s="126"/>
      <c r="Q87" s="126"/>
      <c r="R87" s="126"/>
      <c r="S87" s="126"/>
      <c r="T87" s="126"/>
    </row>
    <row r="88" spans="1:20" hidden="1" outlineLevel="1">
      <c r="A88" s="8">
        <v>42887</v>
      </c>
      <c r="B88" s="126">
        <v>537.69075642999996</v>
      </c>
      <c r="C88" s="126">
        <v>4.1250679999999998E-2</v>
      </c>
      <c r="D88" s="126">
        <v>4.1250679999999998E-2</v>
      </c>
      <c r="E88" s="126">
        <v>0</v>
      </c>
      <c r="F88" s="126">
        <v>4.1250679999999998E-2</v>
      </c>
      <c r="G88" s="126">
        <v>0</v>
      </c>
      <c r="H88" s="126">
        <v>0</v>
      </c>
      <c r="I88" s="126">
        <v>0</v>
      </c>
      <c r="J88" s="126">
        <v>0</v>
      </c>
      <c r="K88" s="126">
        <v>0</v>
      </c>
      <c r="L88" s="126">
        <v>537.64950575</v>
      </c>
      <c r="M88" s="126">
        <v>126.37984901</v>
      </c>
      <c r="N88" s="126"/>
      <c r="O88" s="126"/>
      <c r="P88" s="126"/>
      <c r="Q88" s="126"/>
      <c r="R88" s="126"/>
      <c r="S88" s="126"/>
      <c r="T88" s="126"/>
    </row>
    <row r="89" spans="1:20" hidden="1" outlineLevel="1">
      <c r="A89" s="8">
        <v>42917</v>
      </c>
      <c r="B89" s="126">
        <v>501.86734911000002</v>
      </c>
      <c r="C89" s="126">
        <v>4.1478180000000003E-2</v>
      </c>
      <c r="D89" s="126">
        <v>4.1478180000000003E-2</v>
      </c>
      <c r="E89" s="126">
        <v>0</v>
      </c>
      <c r="F89" s="126">
        <v>4.1478180000000003E-2</v>
      </c>
      <c r="G89" s="126">
        <v>0</v>
      </c>
      <c r="H89" s="126">
        <v>0</v>
      </c>
      <c r="I89" s="126">
        <v>0</v>
      </c>
      <c r="J89" s="126">
        <v>0</v>
      </c>
      <c r="K89" s="126">
        <v>0</v>
      </c>
      <c r="L89" s="126">
        <v>501.82587093000001</v>
      </c>
      <c r="M89" s="126">
        <v>87.740583389999998</v>
      </c>
      <c r="N89" s="126"/>
      <c r="O89" s="126"/>
      <c r="P89" s="126"/>
      <c r="Q89" s="126"/>
      <c r="R89" s="126"/>
      <c r="S89" s="126"/>
      <c r="T89" s="126"/>
    </row>
    <row r="90" spans="1:20" hidden="1" outlineLevel="1">
      <c r="A90" s="8">
        <v>42948</v>
      </c>
      <c r="B90" s="126">
        <v>500.06567072000001</v>
      </c>
      <c r="C90" s="126">
        <v>4.1706939999999998E-2</v>
      </c>
      <c r="D90" s="126">
        <v>4.1706939999999998E-2</v>
      </c>
      <c r="E90" s="126">
        <v>0</v>
      </c>
      <c r="F90" s="126">
        <v>4.1706939999999998E-2</v>
      </c>
      <c r="G90" s="126">
        <v>0</v>
      </c>
      <c r="H90" s="126">
        <v>0</v>
      </c>
      <c r="I90" s="126">
        <v>0</v>
      </c>
      <c r="J90" s="126">
        <v>0</v>
      </c>
      <c r="K90" s="126">
        <v>0</v>
      </c>
      <c r="L90" s="126">
        <v>500.02396377999997</v>
      </c>
      <c r="M90" s="126">
        <v>87.581798969999994</v>
      </c>
      <c r="N90" s="126"/>
      <c r="O90" s="126"/>
      <c r="P90" s="126"/>
      <c r="Q90" s="126"/>
      <c r="R90" s="126"/>
      <c r="S90" s="126"/>
      <c r="T90" s="126"/>
    </row>
    <row r="91" spans="1:20" hidden="1" outlineLevel="1">
      <c r="A91" s="8">
        <v>42979</v>
      </c>
      <c r="B91" s="126">
        <v>494.18653422</v>
      </c>
      <c r="C91" s="126">
        <v>4.1929439999999998E-2</v>
      </c>
      <c r="D91" s="126">
        <v>4.1929439999999998E-2</v>
      </c>
      <c r="E91" s="126">
        <v>0</v>
      </c>
      <c r="F91" s="126">
        <v>4.1929439999999998E-2</v>
      </c>
      <c r="G91" s="126">
        <v>0</v>
      </c>
      <c r="H91" s="126">
        <v>0</v>
      </c>
      <c r="I91" s="126">
        <v>0</v>
      </c>
      <c r="J91" s="126">
        <v>0</v>
      </c>
      <c r="K91" s="126">
        <v>0</v>
      </c>
      <c r="L91" s="126">
        <v>494.14460478000001</v>
      </c>
      <c r="M91" s="126">
        <v>87.429601169999998</v>
      </c>
      <c r="N91" s="126"/>
      <c r="O91" s="126"/>
      <c r="P91" s="126"/>
      <c r="Q91" s="126"/>
      <c r="R91" s="126"/>
      <c r="S91" s="126"/>
      <c r="T91" s="126"/>
    </row>
    <row r="92" spans="1:20" hidden="1" outlineLevel="1">
      <c r="A92" s="8">
        <v>43009</v>
      </c>
      <c r="B92" s="126">
        <v>481.08156061</v>
      </c>
      <c r="C92" s="126">
        <v>4.2160669999999997E-2</v>
      </c>
      <c r="D92" s="126">
        <v>4.2160669999999997E-2</v>
      </c>
      <c r="E92" s="126">
        <v>0</v>
      </c>
      <c r="F92" s="126">
        <v>4.2160669999999997E-2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26">
        <v>481.03939994000001</v>
      </c>
      <c r="M92" s="126">
        <v>87.265097049999994</v>
      </c>
      <c r="N92" s="126"/>
      <c r="O92" s="126"/>
      <c r="P92" s="126"/>
      <c r="Q92" s="126"/>
      <c r="R92" s="126"/>
      <c r="S92" s="126"/>
      <c r="T92" s="126"/>
    </row>
    <row r="93" spans="1:20" hidden="1" outlineLevel="1">
      <c r="A93" s="8">
        <v>43040</v>
      </c>
      <c r="B93" s="126">
        <v>484.03947791000002</v>
      </c>
      <c r="C93" s="126">
        <v>4.2385590000000001E-2</v>
      </c>
      <c r="D93" s="126">
        <v>4.2385590000000001E-2</v>
      </c>
      <c r="E93" s="126">
        <v>0</v>
      </c>
      <c r="F93" s="126">
        <v>4.2385590000000001E-2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483.99709231999998</v>
      </c>
      <c r="M93" s="126">
        <v>86.932974590000001</v>
      </c>
      <c r="N93" s="126"/>
      <c r="O93" s="126"/>
      <c r="P93" s="126"/>
      <c r="Q93" s="126"/>
      <c r="R93" s="126"/>
      <c r="S93" s="126"/>
      <c r="T93" s="126"/>
    </row>
    <row r="94" spans="1:20" hidden="1" outlineLevel="1">
      <c r="A94" s="8">
        <v>43070</v>
      </c>
      <c r="B94" s="126">
        <v>540.42165107000005</v>
      </c>
      <c r="C94" s="126">
        <v>4.2619339999999999E-2</v>
      </c>
      <c r="D94" s="126">
        <v>4.2619339999999999E-2</v>
      </c>
      <c r="E94" s="126">
        <v>0</v>
      </c>
      <c r="F94" s="126">
        <v>4.2619339999999999E-2</v>
      </c>
      <c r="G94" s="126">
        <v>0</v>
      </c>
      <c r="H94" s="126">
        <v>0</v>
      </c>
      <c r="I94" s="126">
        <v>0</v>
      </c>
      <c r="J94" s="126">
        <v>0</v>
      </c>
      <c r="K94" s="126">
        <v>0</v>
      </c>
      <c r="L94" s="126">
        <v>540.37903172999995</v>
      </c>
      <c r="M94" s="126">
        <v>97.659742350000002</v>
      </c>
      <c r="N94" s="126"/>
      <c r="O94" s="126"/>
      <c r="P94" s="126"/>
      <c r="Q94" s="126"/>
      <c r="R94" s="126"/>
      <c r="S94" s="126"/>
      <c r="T94" s="126"/>
    </row>
    <row r="95" spans="1:20" hidden="1" outlineLevel="1">
      <c r="A95" s="8">
        <v>43101</v>
      </c>
      <c r="B95" s="126">
        <v>551.26679480999996</v>
      </c>
      <c r="C95" s="126">
        <v>1.1546680500000002</v>
      </c>
      <c r="D95" s="126">
        <v>1.1546680500000002</v>
      </c>
      <c r="E95" s="126">
        <v>0</v>
      </c>
      <c r="F95" s="126">
        <v>1.1180805500000002</v>
      </c>
      <c r="G95" s="126">
        <v>3.6587500000000002E-2</v>
      </c>
      <c r="H95" s="126">
        <v>0</v>
      </c>
      <c r="I95" s="126">
        <v>0</v>
      </c>
      <c r="J95" s="126">
        <v>0</v>
      </c>
      <c r="K95" s="126">
        <v>0</v>
      </c>
      <c r="L95" s="126">
        <v>550.11212676000002</v>
      </c>
      <c r="M95" s="126">
        <v>107.7359029</v>
      </c>
      <c r="N95" s="126"/>
      <c r="O95" s="126"/>
      <c r="P95" s="126"/>
      <c r="Q95" s="126"/>
      <c r="R95" s="126"/>
      <c r="S95" s="126"/>
      <c r="T95" s="126"/>
    </row>
    <row r="96" spans="1:20" hidden="1" outlineLevel="1">
      <c r="A96" s="8">
        <v>43132</v>
      </c>
      <c r="B96" s="126">
        <v>563.54917634000003</v>
      </c>
      <c r="C96" s="126">
        <v>1.14855785</v>
      </c>
      <c r="D96" s="126">
        <v>1.14855785</v>
      </c>
      <c r="E96" s="126">
        <v>0.10645739</v>
      </c>
      <c r="F96" s="126">
        <v>1.0421004599999999</v>
      </c>
      <c r="G96" s="126">
        <v>0</v>
      </c>
      <c r="H96" s="126">
        <v>0</v>
      </c>
      <c r="I96" s="126">
        <v>0</v>
      </c>
      <c r="J96" s="126">
        <v>0</v>
      </c>
      <c r="K96" s="126">
        <v>0</v>
      </c>
      <c r="L96" s="126">
        <v>562.40061849000006</v>
      </c>
      <c r="M96" s="126">
        <v>114.68424039999999</v>
      </c>
      <c r="N96" s="126"/>
      <c r="O96" s="126"/>
      <c r="P96" s="126"/>
      <c r="Q96" s="126"/>
      <c r="R96" s="126"/>
      <c r="S96" s="126"/>
      <c r="T96" s="126"/>
    </row>
    <row r="97" spans="1:20" hidden="1" outlineLevel="1">
      <c r="A97" s="8">
        <v>43160</v>
      </c>
      <c r="B97" s="126">
        <v>606.51316179000003</v>
      </c>
      <c r="C97" s="126">
        <v>1.15990539</v>
      </c>
      <c r="D97" s="126">
        <v>1.15990539</v>
      </c>
      <c r="E97" s="126">
        <v>0.10645739</v>
      </c>
      <c r="F97" s="126">
        <v>1.0534479999999999</v>
      </c>
      <c r="G97" s="126">
        <v>0</v>
      </c>
      <c r="H97" s="126">
        <v>0</v>
      </c>
      <c r="I97" s="126">
        <v>0</v>
      </c>
      <c r="J97" s="126">
        <v>0</v>
      </c>
      <c r="K97" s="126">
        <v>0</v>
      </c>
      <c r="L97" s="126">
        <v>605.35325640000008</v>
      </c>
      <c r="M97" s="126">
        <v>120.18612168999999</v>
      </c>
      <c r="N97" s="126"/>
      <c r="O97" s="126"/>
      <c r="P97" s="126"/>
      <c r="Q97" s="126"/>
      <c r="R97" s="126"/>
      <c r="S97" s="126"/>
      <c r="T97" s="126"/>
    </row>
    <row r="98" spans="1:20" hidden="1" outlineLevel="1">
      <c r="A98" s="8">
        <v>43191</v>
      </c>
      <c r="B98" s="126">
        <v>632.90772938999999</v>
      </c>
      <c r="C98" s="126">
        <v>1.1708868800000001</v>
      </c>
      <c r="D98" s="126">
        <v>1.1708868800000001</v>
      </c>
      <c r="E98" s="126">
        <v>0.10645739</v>
      </c>
      <c r="F98" s="126">
        <v>1.06442949</v>
      </c>
      <c r="G98" s="126">
        <v>0</v>
      </c>
      <c r="H98" s="126">
        <v>0</v>
      </c>
      <c r="I98" s="126">
        <v>0</v>
      </c>
      <c r="J98" s="126">
        <v>0</v>
      </c>
      <c r="K98" s="126">
        <v>0</v>
      </c>
      <c r="L98" s="126">
        <v>631.73684251000009</v>
      </c>
      <c r="M98" s="126">
        <v>112.00096206000001</v>
      </c>
      <c r="N98" s="126"/>
      <c r="O98" s="126"/>
      <c r="P98" s="126"/>
      <c r="Q98" s="126"/>
      <c r="R98" s="126"/>
      <c r="S98" s="126"/>
      <c r="T98" s="126"/>
    </row>
    <row r="99" spans="1:20" hidden="1" outlineLevel="1">
      <c r="A99" s="8">
        <v>43221</v>
      </c>
      <c r="B99" s="126">
        <v>618.79487558000005</v>
      </c>
      <c r="C99" s="126">
        <v>1.1482175400000001</v>
      </c>
      <c r="D99" s="126">
        <v>1.1482175400000001</v>
      </c>
      <c r="E99" s="126">
        <v>0.10645739</v>
      </c>
      <c r="F99" s="126">
        <v>1.04176015</v>
      </c>
      <c r="G99" s="126">
        <v>0</v>
      </c>
      <c r="H99" s="126">
        <v>0</v>
      </c>
      <c r="I99" s="126">
        <v>0</v>
      </c>
      <c r="J99" s="126">
        <v>0</v>
      </c>
      <c r="K99" s="126">
        <v>0</v>
      </c>
      <c r="L99" s="126">
        <v>617.64665804000003</v>
      </c>
      <c r="M99" s="126">
        <v>112.70772782</v>
      </c>
      <c r="N99" s="126"/>
      <c r="O99" s="126"/>
      <c r="P99" s="126"/>
      <c r="Q99" s="126"/>
      <c r="R99" s="126"/>
      <c r="S99" s="126"/>
      <c r="T99" s="126"/>
    </row>
    <row r="100" spans="1:20" hidden="1" outlineLevel="1">
      <c r="A100" s="8">
        <v>43252</v>
      </c>
      <c r="B100" s="126">
        <v>647.70456306000005</v>
      </c>
      <c r="C100" s="126">
        <v>1.1584750700000002</v>
      </c>
      <c r="D100" s="126">
        <v>1.1584750700000002</v>
      </c>
      <c r="E100" s="126">
        <v>0.10645739</v>
      </c>
      <c r="F100" s="126">
        <v>1.0520176800000001</v>
      </c>
      <c r="G100" s="126">
        <v>0</v>
      </c>
      <c r="H100" s="126">
        <v>0</v>
      </c>
      <c r="I100" s="126">
        <v>0</v>
      </c>
      <c r="J100" s="126">
        <v>0</v>
      </c>
      <c r="K100" s="126">
        <v>0</v>
      </c>
      <c r="L100" s="126">
        <v>646.54608799000016</v>
      </c>
      <c r="M100" s="126">
        <v>112.71922069</v>
      </c>
      <c r="N100" s="126"/>
      <c r="O100" s="126"/>
      <c r="P100" s="126"/>
      <c r="Q100" s="126"/>
      <c r="R100" s="126"/>
      <c r="S100" s="126"/>
      <c r="T100" s="126"/>
    </row>
    <row r="101" spans="1:20" hidden="1" outlineLevel="1">
      <c r="A101" s="8">
        <v>43282</v>
      </c>
      <c r="B101" s="126">
        <v>653.85603473000003</v>
      </c>
      <c r="C101" s="126">
        <v>1.1690745200000001</v>
      </c>
      <c r="D101" s="126">
        <v>1.1690745200000001</v>
      </c>
      <c r="E101" s="126">
        <v>0.10645739</v>
      </c>
      <c r="F101" s="126">
        <v>1.06261713</v>
      </c>
      <c r="G101" s="126">
        <v>0</v>
      </c>
      <c r="H101" s="126">
        <v>0</v>
      </c>
      <c r="I101" s="126">
        <v>0</v>
      </c>
      <c r="J101" s="126">
        <v>0</v>
      </c>
      <c r="K101" s="126">
        <v>0</v>
      </c>
      <c r="L101" s="126">
        <v>652.68696020999994</v>
      </c>
      <c r="M101" s="126">
        <v>112.18569382</v>
      </c>
      <c r="N101" s="126"/>
      <c r="O101" s="126"/>
      <c r="P101" s="126"/>
      <c r="Q101" s="126"/>
      <c r="R101" s="126"/>
      <c r="S101" s="126"/>
      <c r="T101" s="126"/>
    </row>
    <row r="102" spans="1:20" hidden="1" outlineLevel="1">
      <c r="A102" s="8">
        <v>43313</v>
      </c>
      <c r="B102" s="126">
        <v>670.99692182000001</v>
      </c>
      <c r="C102" s="126">
        <v>1.1796739700000001</v>
      </c>
      <c r="D102" s="126">
        <v>1.1796739700000001</v>
      </c>
      <c r="E102" s="126">
        <v>0.10645739</v>
      </c>
      <c r="F102" s="126">
        <v>1.07321658</v>
      </c>
      <c r="G102" s="126">
        <v>0</v>
      </c>
      <c r="H102" s="126">
        <v>0</v>
      </c>
      <c r="I102" s="126">
        <v>0</v>
      </c>
      <c r="J102" s="126">
        <v>0</v>
      </c>
      <c r="K102" s="126">
        <v>0</v>
      </c>
      <c r="L102" s="126">
        <v>669.81724784999994</v>
      </c>
      <c r="M102" s="126">
        <v>112.78012584</v>
      </c>
      <c r="N102" s="126"/>
      <c r="O102" s="126"/>
      <c r="P102" s="126"/>
      <c r="Q102" s="126"/>
      <c r="R102" s="126"/>
      <c r="S102" s="126"/>
      <c r="T102" s="126"/>
    </row>
    <row r="103" spans="1:20" hidden="1" outlineLevel="1">
      <c r="A103" s="8">
        <v>43344</v>
      </c>
      <c r="B103" s="126">
        <v>651.84319388999995</v>
      </c>
      <c r="C103" s="126">
        <v>1.1899315000000001</v>
      </c>
      <c r="D103" s="126">
        <v>1.1899315000000001</v>
      </c>
      <c r="E103" s="126">
        <v>0.10645739</v>
      </c>
      <c r="F103" s="126">
        <v>1.08347411</v>
      </c>
      <c r="G103" s="126">
        <v>0</v>
      </c>
      <c r="H103" s="126">
        <v>0</v>
      </c>
      <c r="I103" s="126">
        <v>0</v>
      </c>
      <c r="J103" s="126">
        <v>0</v>
      </c>
      <c r="K103" s="126">
        <v>0</v>
      </c>
      <c r="L103" s="126">
        <v>650.65326239000012</v>
      </c>
      <c r="M103" s="126">
        <v>113.08835694</v>
      </c>
      <c r="N103" s="126"/>
      <c r="O103" s="126"/>
      <c r="P103" s="126"/>
      <c r="Q103" s="126"/>
      <c r="R103" s="126"/>
      <c r="S103" s="126"/>
      <c r="T103" s="126"/>
    </row>
    <row r="104" spans="1:20" hidden="1" outlineLevel="1">
      <c r="A104" s="8">
        <v>43374</v>
      </c>
      <c r="B104" s="126">
        <v>648.84126245000004</v>
      </c>
      <c r="C104" s="126">
        <v>1.2005309500000001</v>
      </c>
      <c r="D104" s="126">
        <v>1.2005309500000001</v>
      </c>
      <c r="E104" s="126">
        <v>0.10645739</v>
      </c>
      <c r="F104" s="126">
        <v>1.09407356</v>
      </c>
      <c r="G104" s="126">
        <v>0</v>
      </c>
      <c r="H104" s="126">
        <v>0</v>
      </c>
      <c r="I104" s="126">
        <v>0</v>
      </c>
      <c r="J104" s="126">
        <v>0</v>
      </c>
      <c r="K104" s="126">
        <v>0</v>
      </c>
      <c r="L104" s="126">
        <v>647.64073149999979</v>
      </c>
      <c r="M104" s="126">
        <v>113.41310138</v>
      </c>
      <c r="N104" s="126"/>
      <c r="O104" s="126"/>
      <c r="P104" s="126"/>
      <c r="Q104" s="126"/>
      <c r="R104" s="126"/>
      <c r="S104" s="126"/>
      <c r="T104" s="126"/>
    </row>
    <row r="105" spans="1:20" hidden="1" outlineLevel="1">
      <c r="A105" s="8">
        <v>43405</v>
      </c>
      <c r="B105" s="126">
        <v>640.03544912999996</v>
      </c>
      <c r="C105" s="126">
        <v>1.3239162900000001</v>
      </c>
      <c r="D105" s="126">
        <v>1.3239162900000001</v>
      </c>
      <c r="E105" s="126">
        <v>0.10645739</v>
      </c>
      <c r="F105" s="126">
        <v>1.2174589</v>
      </c>
      <c r="G105" s="126">
        <v>0</v>
      </c>
      <c r="H105" s="126">
        <v>0</v>
      </c>
      <c r="I105" s="126">
        <v>0</v>
      </c>
      <c r="J105" s="126">
        <v>0</v>
      </c>
      <c r="K105" s="126">
        <v>0</v>
      </c>
      <c r="L105" s="126">
        <v>638.71153284000002</v>
      </c>
      <c r="M105" s="126">
        <v>103.37043648</v>
      </c>
      <c r="N105" s="126"/>
      <c r="O105" s="126"/>
      <c r="P105" s="126"/>
      <c r="Q105" s="126"/>
      <c r="R105" s="126"/>
      <c r="S105" s="126"/>
      <c r="T105" s="126"/>
    </row>
    <row r="106" spans="1:20" hidden="1" outlineLevel="1">
      <c r="A106" s="8">
        <v>43435</v>
      </c>
      <c r="B106" s="126">
        <v>638.77275570999996</v>
      </c>
      <c r="C106" s="126">
        <v>1.3345157400000001</v>
      </c>
      <c r="D106" s="126">
        <v>1.3345157400000001</v>
      </c>
      <c r="E106" s="126">
        <v>0.10645739</v>
      </c>
      <c r="F106" s="126">
        <v>1.22805835</v>
      </c>
      <c r="G106" s="126">
        <v>0</v>
      </c>
      <c r="H106" s="126">
        <v>0</v>
      </c>
      <c r="I106" s="126">
        <v>0</v>
      </c>
      <c r="J106" s="126">
        <v>0</v>
      </c>
      <c r="K106" s="126">
        <v>0</v>
      </c>
      <c r="L106" s="126">
        <v>637.43823996999993</v>
      </c>
      <c r="M106" s="126">
        <v>76.132656670000003</v>
      </c>
      <c r="N106" s="126"/>
      <c r="O106" s="126"/>
      <c r="P106" s="126"/>
      <c r="Q106" s="126"/>
      <c r="R106" s="126"/>
      <c r="S106" s="126"/>
      <c r="T106" s="126"/>
    </row>
    <row r="107" spans="1:20" hidden="1" outlineLevel="1">
      <c r="A107" s="8">
        <v>43466</v>
      </c>
      <c r="B107" s="126">
        <v>640.07473661999995</v>
      </c>
      <c r="C107" s="126">
        <v>1.34511519</v>
      </c>
      <c r="D107" s="126">
        <v>1.34511519</v>
      </c>
      <c r="E107" s="126">
        <v>0.10645739</v>
      </c>
      <c r="F107" s="126">
        <v>1.2386577999999999</v>
      </c>
      <c r="G107" s="126">
        <v>0</v>
      </c>
      <c r="H107" s="126">
        <v>0</v>
      </c>
      <c r="I107" s="126">
        <v>0</v>
      </c>
      <c r="J107" s="126">
        <v>0</v>
      </c>
      <c r="K107" s="126">
        <v>0</v>
      </c>
      <c r="L107" s="126">
        <v>638.72962142999995</v>
      </c>
      <c r="M107" s="126">
        <v>76.458704449999999</v>
      </c>
      <c r="N107" s="126"/>
      <c r="O107" s="126"/>
      <c r="P107" s="126"/>
      <c r="Q107" s="126"/>
      <c r="R107" s="126"/>
      <c r="S107" s="126"/>
      <c r="T107" s="126"/>
    </row>
    <row r="108" spans="1:20" hidden="1" outlineLevel="1">
      <c r="A108" s="8">
        <v>43497</v>
      </c>
      <c r="B108" s="126">
        <v>647.30383352000001</v>
      </c>
      <c r="C108" s="126">
        <v>1.35468889</v>
      </c>
      <c r="D108" s="126">
        <v>1.35468889</v>
      </c>
      <c r="E108" s="126">
        <v>0.10645739</v>
      </c>
      <c r="F108" s="126">
        <v>1.2482314999999999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26">
        <v>645.94914462999998</v>
      </c>
      <c r="M108" s="126">
        <v>62.545812519999998</v>
      </c>
      <c r="N108" s="126"/>
      <c r="O108" s="126"/>
      <c r="P108" s="126"/>
      <c r="Q108" s="126"/>
      <c r="R108" s="126"/>
      <c r="S108" s="126"/>
      <c r="T108" s="126"/>
    </row>
    <row r="109" spans="1:20" hidden="1" outlineLevel="1">
      <c r="A109" s="8">
        <v>43525</v>
      </c>
      <c r="B109" s="126">
        <v>830.08167123999999</v>
      </c>
      <c r="C109" s="126">
        <v>1.36528834</v>
      </c>
      <c r="D109" s="126">
        <v>1.36528834</v>
      </c>
      <c r="E109" s="126">
        <v>0.10645739</v>
      </c>
      <c r="F109" s="126">
        <v>1.2588309499999999</v>
      </c>
      <c r="G109" s="126">
        <v>0</v>
      </c>
      <c r="H109" s="126">
        <v>0</v>
      </c>
      <c r="I109" s="126">
        <v>0</v>
      </c>
      <c r="J109" s="126">
        <v>0</v>
      </c>
      <c r="K109" s="126">
        <v>0</v>
      </c>
      <c r="L109" s="126">
        <v>828.71638289999999</v>
      </c>
      <c r="M109" s="126">
        <v>61.300981880000002</v>
      </c>
      <c r="N109" s="126"/>
      <c r="O109" s="126"/>
      <c r="P109" s="126"/>
      <c r="Q109" s="126"/>
      <c r="R109" s="126"/>
      <c r="S109" s="126"/>
      <c r="T109" s="126"/>
    </row>
    <row r="110" spans="1:20" hidden="1" outlineLevel="1">
      <c r="A110" s="8">
        <v>43556</v>
      </c>
      <c r="B110" s="126">
        <v>815.00526594999997</v>
      </c>
      <c r="C110" s="126">
        <v>1.31233278</v>
      </c>
      <c r="D110" s="126">
        <v>1.31233278</v>
      </c>
      <c r="E110" s="126">
        <v>0.10645739</v>
      </c>
      <c r="F110" s="126">
        <v>1.2058753900000001</v>
      </c>
      <c r="G110" s="126">
        <v>0</v>
      </c>
      <c r="H110" s="126">
        <v>0</v>
      </c>
      <c r="I110" s="126">
        <v>0</v>
      </c>
      <c r="J110" s="126">
        <v>0</v>
      </c>
      <c r="K110" s="126">
        <v>0</v>
      </c>
      <c r="L110" s="126">
        <v>813.69293316999995</v>
      </c>
      <c r="M110" s="126">
        <v>59.169239869999998</v>
      </c>
      <c r="N110" s="126"/>
      <c r="O110" s="126"/>
      <c r="P110" s="126"/>
      <c r="Q110" s="126"/>
      <c r="R110" s="126"/>
      <c r="S110" s="126"/>
      <c r="T110" s="126"/>
    </row>
    <row r="111" spans="1:20" hidden="1" outlineLevel="1">
      <c r="A111" s="8">
        <v>43586</v>
      </c>
      <c r="B111" s="126">
        <v>798.35148823999998</v>
      </c>
      <c r="C111" s="126">
        <v>1.3229322299999999</v>
      </c>
      <c r="D111" s="126">
        <v>1.3229322299999999</v>
      </c>
      <c r="E111" s="126">
        <v>0.10645739</v>
      </c>
      <c r="F111" s="126">
        <v>1.2164748400000001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26">
        <v>797.02855600999999</v>
      </c>
      <c r="M111" s="126">
        <v>59.8835002</v>
      </c>
      <c r="N111" s="126"/>
      <c r="O111" s="126"/>
      <c r="P111" s="126"/>
      <c r="Q111" s="126"/>
      <c r="R111" s="126"/>
      <c r="S111" s="126"/>
      <c r="T111" s="126"/>
    </row>
    <row r="112" spans="1:20" hidden="1" outlineLevel="1">
      <c r="A112" s="8">
        <v>43617</v>
      </c>
      <c r="B112" s="126">
        <v>845.07934230000001</v>
      </c>
      <c r="C112" s="126">
        <v>1.33318976</v>
      </c>
      <c r="D112" s="126">
        <v>1.33318976</v>
      </c>
      <c r="E112" s="126">
        <v>0.10645739</v>
      </c>
      <c r="F112" s="126">
        <v>1.2267323699999999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26">
        <v>843.74615254000003</v>
      </c>
      <c r="M112" s="126">
        <v>59.89752713</v>
      </c>
      <c r="N112" s="126"/>
      <c r="O112" s="126"/>
      <c r="P112" s="126"/>
      <c r="Q112" s="126"/>
      <c r="R112" s="126"/>
      <c r="S112" s="126"/>
      <c r="T112" s="126"/>
    </row>
    <row r="113" spans="1:20" hidden="1" outlineLevel="1">
      <c r="A113" s="8">
        <v>43647</v>
      </c>
      <c r="B113" s="126">
        <v>777.61215562999996</v>
      </c>
      <c r="C113" s="126">
        <v>1.34378921</v>
      </c>
      <c r="D113" s="126">
        <v>1.34378921</v>
      </c>
      <c r="E113" s="126">
        <v>0.10645739</v>
      </c>
      <c r="F113" s="126">
        <v>1.2373318200000001</v>
      </c>
      <c r="G113" s="126">
        <v>0</v>
      </c>
      <c r="H113" s="126">
        <v>0</v>
      </c>
      <c r="I113" s="126">
        <v>0</v>
      </c>
      <c r="J113" s="126">
        <v>0</v>
      </c>
      <c r="K113" s="126">
        <v>0</v>
      </c>
      <c r="L113" s="126">
        <v>776.26836642000001</v>
      </c>
      <c r="M113" s="126">
        <v>59.949770630000003</v>
      </c>
      <c r="N113" s="126"/>
      <c r="O113" s="126"/>
      <c r="P113" s="126"/>
      <c r="Q113" s="126"/>
      <c r="R113" s="126"/>
      <c r="S113" s="126"/>
      <c r="T113" s="126"/>
    </row>
    <row r="114" spans="1:20" hidden="1" outlineLevel="1">
      <c r="A114" s="8">
        <v>43678</v>
      </c>
      <c r="B114" s="126">
        <v>778.11751500000003</v>
      </c>
      <c r="C114" s="126">
        <v>1.3543886599999999</v>
      </c>
      <c r="D114" s="126">
        <v>1.3543886599999999</v>
      </c>
      <c r="E114" s="126">
        <v>0.10645739</v>
      </c>
      <c r="F114" s="126">
        <v>1.24793127</v>
      </c>
      <c r="G114" s="126">
        <v>0</v>
      </c>
      <c r="H114" s="126">
        <v>0</v>
      </c>
      <c r="I114" s="126">
        <v>0</v>
      </c>
      <c r="J114" s="126">
        <v>0</v>
      </c>
      <c r="K114" s="126" t="e">
        <v>#N/A</v>
      </c>
      <c r="L114" s="126">
        <v>776.76312633999999</v>
      </c>
      <c r="M114" s="126">
        <v>59.96167166</v>
      </c>
      <c r="N114" s="126"/>
      <c r="O114" s="126"/>
      <c r="P114" s="126"/>
      <c r="Q114" s="126"/>
      <c r="R114" s="126"/>
      <c r="S114" s="126"/>
      <c r="T114" s="126"/>
    </row>
    <row r="115" spans="1:20" hidden="1" outlineLevel="1">
      <c r="A115" s="8">
        <v>43709</v>
      </c>
      <c r="B115" s="126">
        <v>1007.98351613</v>
      </c>
      <c r="C115" s="126">
        <v>1.36464619</v>
      </c>
      <c r="D115" s="126">
        <v>1.36464619</v>
      </c>
      <c r="E115" s="126">
        <v>0.10645739</v>
      </c>
      <c r="F115" s="126">
        <v>1.2581888000000001</v>
      </c>
      <c r="G115" s="126">
        <v>0</v>
      </c>
      <c r="H115" s="126">
        <v>0</v>
      </c>
      <c r="I115" s="126">
        <v>0</v>
      </c>
      <c r="J115" s="126">
        <v>0</v>
      </c>
      <c r="K115" s="126">
        <v>0</v>
      </c>
      <c r="L115" s="126">
        <v>1006.61886994</v>
      </c>
      <c r="M115" s="126">
        <v>59.267344620000003</v>
      </c>
      <c r="N115" s="126"/>
      <c r="O115" s="126"/>
      <c r="P115" s="126"/>
      <c r="Q115" s="126"/>
      <c r="R115" s="126"/>
      <c r="S115" s="126"/>
      <c r="T115" s="126"/>
    </row>
    <row r="116" spans="1:20" hidden="1" outlineLevel="1">
      <c r="A116" s="8">
        <v>43739</v>
      </c>
      <c r="B116" s="126">
        <v>1063.1477286899999</v>
      </c>
      <c r="C116" s="126">
        <v>1.3752456399999999</v>
      </c>
      <c r="D116" s="126">
        <v>1.3752456399999999</v>
      </c>
      <c r="E116" s="126">
        <v>0.10645739</v>
      </c>
      <c r="F116" s="126">
        <v>1.2687882500000001</v>
      </c>
      <c r="G116" s="126">
        <v>0</v>
      </c>
      <c r="H116" s="126">
        <v>0</v>
      </c>
      <c r="I116" s="126">
        <v>0</v>
      </c>
      <c r="J116" s="126">
        <v>0</v>
      </c>
      <c r="K116" s="126">
        <v>0</v>
      </c>
      <c r="L116" s="126">
        <v>1061.7724830499999</v>
      </c>
      <c r="M116" s="126">
        <v>59.00095202</v>
      </c>
      <c r="N116" s="126"/>
      <c r="O116" s="126"/>
      <c r="P116" s="126"/>
      <c r="Q116" s="126"/>
      <c r="R116" s="126"/>
      <c r="S116" s="126"/>
      <c r="T116" s="126"/>
    </row>
    <row r="117" spans="1:20" hidden="1" outlineLevel="1">
      <c r="A117" s="8">
        <v>43770</v>
      </c>
      <c r="B117" s="126">
        <v>804.56295226999998</v>
      </c>
      <c r="C117" s="126">
        <v>1.38550317</v>
      </c>
      <c r="D117" s="126">
        <v>1.38550317</v>
      </c>
      <c r="E117" s="126">
        <v>0.10645739</v>
      </c>
      <c r="F117" s="126">
        <v>1.2790457799999999</v>
      </c>
      <c r="G117" s="126">
        <v>0</v>
      </c>
      <c r="H117" s="126">
        <v>0</v>
      </c>
      <c r="I117" s="126">
        <v>0</v>
      </c>
      <c r="J117" s="126">
        <v>0</v>
      </c>
      <c r="K117" s="126">
        <v>0</v>
      </c>
      <c r="L117" s="126">
        <v>803.17744909999999</v>
      </c>
      <c r="M117" s="126">
        <v>58.895643880000002</v>
      </c>
      <c r="N117" s="126"/>
      <c r="O117" s="126"/>
      <c r="P117" s="126"/>
      <c r="Q117" s="126"/>
      <c r="R117" s="126"/>
      <c r="S117" s="126"/>
      <c r="T117" s="126"/>
    </row>
    <row r="118" spans="1:20" hidden="1" outlineLevel="1">
      <c r="A118" s="8">
        <v>43800</v>
      </c>
      <c r="B118" s="126">
        <v>859.74286833999997</v>
      </c>
      <c r="C118" s="126">
        <v>1.39610262</v>
      </c>
      <c r="D118" s="126">
        <v>1.39610262</v>
      </c>
      <c r="E118" s="126">
        <v>0.10645739</v>
      </c>
      <c r="F118" s="126">
        <v>1.2896452300000001</v>
      </c>
      <c r="G118" s="126">
        <v>0</v>
      </c>
      <c r="H118" s="126">
        <v>0</v>
      </c>
      <c r="I118" s="126">
        <v>0</v>
      </c>
      <c r="J118" s="126">
        <v>0</v>
      </c>
      <c r="K118" s="126">
        <v>0</v>
      </c>
      <c r="L118" s="126">
        <v>858.34676572000001</v>
      </c>
      <c r="M118" s="126">
        <v>58.16054287</v>
      </c>
      <c r="N118" s="126"/>
      <c r="O118" s="126"/>
      <c r="P118" s="126"/>
      <c r="Q118" s="126"/>
      <c r="R118" s="126"/>
      <c r="S118" s="126"/>
      <c r="T118" s="126"/>
    </row>
    <row r="119" spans="1:20" hidden="1" outlineLevel="1">
      <c r="A119" s="8">
        <v>43831</v>
      </c>
      <c r="B119" s="126">
        <v>754.45228283999995</v>
      </c>
      <c r="C119" s="126">
        <v>1.4066731100000001</v>
      </c>
      <c r="D119" s="126">
        <v>1.4066731100000001</v>
      </c>
      <c r="E119" s="126">
        <v>0.10645739</v>
      </c>
      <c r="F119" s="126">
        <v>1.30021572</v>
      </c>
      <c r="G119" s="126">
        <v>0</v>
      </c>
      <c r="H119" s="126">
        <v>0</v>
      </c>
      <c r="I119" s="126">
        <v>0</v>
      </c>
      <c r="J119" s="126">
        <v>0</v>
      </c>
      <c r="K119" s="126">
        <v>0</v>
      </c>
      <c r="L119" s="126">
        <v>753.04560973000002</v>
      </c>
      <c r="M119" s="126">
        <v>66.241511939999995</v>
      </c>
      <c r="N119" s="126"/>
      <c r="O119" s="126"/>
      <c r="P119" s="126"/>
      <c r="Q119" s="126"/>
      <c r="R119" s="126"/>
      <c r="S119" s="126"/>
      <c r="T119" s="126"/>
    </row>
    <row r="120" spans="1:20" hidden="1" outlineLevel="1">
      <c r="A120" s="8">
        <v>43862</v>
      </c>
      <c r="B120" s="126">
        <v>774.20803164999995</v>
      </c>
      <c r="C120" s="126">
        <v>1.4165616299999999</v>
      </c>
      <c r="D120" s="126">
        <v>1.4165616299999999</v>
      </c>
      <c r="E120" s="126">
        <v>0.10645739</v>
      </c>
      <c r="F120" s="126">
        <v>1.31010424</v>
      </c>
      <c r="G120" s="126">
        <v>0</v>
      </c>
      <c r="H120" s="126">
        <v>0</v>
      </c>
      <c r="I120" s="126">
        <v>0</v>
      </c>
      <c r="J120" s="126">
        <v>0</v>
      </c>
      <c r="K120" s="126">
        <v>0</v>
      </c>
      <c r="L120" s="126">
        <v>772.79147002000002</v>
      </c>
      <c r="M120" s="126">
        <v>12.31955065</v>
      </c>
      <c r="N120" s="126"/>
      <c r="O120" s="126"/>
      <c r="P120" s="126"/>
      <c r="Q120" s="126"/>
      <c r="R120" s="126"/>
      <c r="S120" s="126"/>
      <c r="T120" s="126"/>
    </row>
    <row r="121" spans="1:20" hidden="1" outlineLevel="1">
      <c r="A121" s="8">
        <v>43891</v>
      </c>
      <c r="B121" s="126">
        <v>785.45052835000001</v>
      </c>
      <c r="C121" s="126">
        <v>1.42713212</v>
      </c>
      <c r="D121" s="126">
        <v>1.42713212</v>
      </c>
      <c r="E121" s="126">
        <v>0.10645739</v>
      </c>
      <c r="F121" s="126">
        <v>1.3206747299999999</v>
      </c>
      <c r="G121" s="126">
        <v>0</v>
      </c>
      <c r="H121" s="126">
        <v>0</v>
      </c>
      <c r="I121" s="126">
        <v>0</v>
      </c>
      <c r="J121" s="126">
        <v>0</v>
      </c>
      <c r="K121" s="126">
        <v>0</v>
      </c>
      <c r="L121" s="126">
        <v>784.02339623</v>
      </c>
      <c r="M121" s="126">
        <v>29.847951160000001</v>
      </c>
      <c r="N121" s="126"/>
      <c r="O121" s="126"/>
      <c r="P121" s="126"/>
      <c r="Q121" s="126"/>
      <c r="R121" s="126"/>
      <c r="S121" s="126"/>
      <c r="T121" s="126"/>
    </row>
    <row r="122" spans="1:20" hidden="1" outlineLevel="1">
      <c r="A122" s="8">
        <v>43922</v>
      </c>
      <c r="B122" s="126">
        <v>802.10784192000006</v>
      </c>
      <c r="C122" s="126">
        <v>20.51568696</v>
      </c>
      <c r="D122" s="126">
        <v>20.51568696</v>
      </c>
      <c r="E122" s="126">
        <v>19.184782720000001</v>
      </c>
      <c r="F122" s="126">
        <v>1.33090424</v>
      </c>
      <c r="G122" s="126">
        <v>0</v>
      </c>
      <c r="H122" s="126">
        <v>0</v>
      </c>
      <c r="I122" s="126">
        <v>0</v>
      </c>
      <c r="J122" s="126">
        <v>0</v>
      </c>
      <c r="K122" s="126">
        <v>0</v>
      </c>
      <c r="L122" s="126">
        <v>781.59215496000002</v>
      </c>
      <c r="M122" s="126">
        <v>30.481543540000001</v>
      </c>
      <c r="N122" s="126"/>
      <c r="O122" s="126"/>
      <c r="P122" s="126"/>
      <c r="Q122" s="126"/>
      <c r="R122" s="126"/>
      <c r="S122" s="126"/>
      <c r="T122" s="126"/>
    </row>
    <row r="123" spans="1:20" hidden="1" outlineLevel="1">
      <c r="A123" s="8">
        <v>43952</v>
      </c>
      <c r="B123" s="126">
        <v>826.00155329999996</v>
      </c>
      <c r="C123" s="126">
        <v>1.4479321199999999</v>
      </c>
      <c r="D123" s="126">
        <v>1.4479321199999999</v>
      </c>
      <c r="E123" s="126">
        <v>0.10645739</v>
      </c>
      <c r="F123" s="126">
        <v>1.3414747300000001</v>
      </c>
      <c r="G123" s="126">
        <v>0</v>
      </c>
      <c r="H123" s="126">
        <v>0</v>
      </c>
      <c r="I123" s="126">
        <v>0</v>
      </c>
      <c r="J123" s="126">
        <v>0</v>
      </c>
      <c r="K123" s="126">
        <v>0</v>
      </c>
      <c r="L123" s="126">
        <v>824.55362118000005</v>
      </c>
      <c r="M123" s="126">
        <v>30.193759239999999</v>
      </c>
      <c r="N123" s="126"/>
      <c r="O123" s="126"/>
      <c r="P123" s="126"/>
      <c r="Q123" s="126"/>
      <c r="R123" s="126"/>
      <c r="S123" s="126"/>
      <c r="T123" s="126"/>
    </row>
    <row r="124" spans="1:20" hidden="1" outlineLevel="1">
      <c r="A124" s="8">
        <v>43983</v>
      </c>
      <c r="B124" s="126">
        <v>855.62225520000004</v>
      </c>
      <c r="C124" s="126">
        <v>1.45816163</v>
      </c>
      <c r="D124" s="126">
        <v>1.45816163</v>
      </c>
      <c r="E124" s="126">
        <v>0.10645739</v>
      </c>
      <c r="F124" s="126">
        <v>1.3517042399999999</v>
      </c>
      <c r="G124" s="126">
        <v>0</v>
      </c>
      <c r="H124" s="126">
        <v>0</v>
      </c>
      <c r="I124" s="126">
        <v>0</v>
      </c>
      <c r="J124" s="126">
        <v>0</v>
      </c>
      <c r="K124" s="126">
        <v>0</v>
      </c>
      <c r="L124" s="126">
        <v>854.16409356999998</v>
      </c>
      <c r="M124" s="126">
        <v>48.906583310000002</v>
      </c>
      <c r="N124" s="126"/>
      <c r="O124" s="126"/>
      <c r="P124" s="126"/>
      <c r="Q124" s="126"/>
      <c r="R124" s="126"/>
      <c r="S124" s="126"/>
      <c r="T124" s="126"/>
    </row>
    <row r="125" spans="1:20" hidden="1" outlineLevel="1">
      <c r="A125" s="8">
        <v>44013</v>
      </c>
      <c r="B125" s="126">
        <v>918.37569738000002</v>
      </c>
      <c r="C125" s="126">
        <v>1.4687321200000001</v>
      </c>
      <c r="D125" s="126">
        <v>1.4687321200000001</v>
      </c>
      <c r="E125" s="126">
        <v>0.10645739</v>
      </c>
      <c r="F125" s="126">
        <v>1.36227473</v>
      </c>
      <c r="G125" s="126">
        <v>0</v>
      </c>
      <c r="H125" s="126">
        <v>0</v>
      </c>
      <c r="I125" s="126">
        <v>0</v>
      </c>
      <c r="J125" s="126">
        <v>0</v>
      </c>
      <c r="K125" s="126">
        <v>0</v>
      </c>
      <c r="L125" s="126">
        <v>916.90696525999999</v>
      </c>
      <c r="M125" s="126">
        <v>30.631911169999999</v>
      </c>
      <c r="N125" s="126"/>
      <c r="O125" s="126"/>
      <c r="P125" s="126"/>
      <c r="Q125" s="126"/>
      <c r="R125" s="126"/>
      <c r="S125" s="126"/>
      <c r="T125" s="126"/>
    </row>
    <row r="126" spans="1:20" hidden="1" outlineLevel="1">
      <c r="A126" s="8">
        <v>44044</v>
      </c>
      <c r="B126" s="126">
        <v>952.00324204000003</v>
      </c>
      <c r="C126" s="126">
        <v>1.47930261</v>
      </c>
      <c r="D126" s="126">
        <v>1.47930261</v>
      </c>
      <c r="E126" s="126">
        <v>0.10645739</v>
      </c>
      <c r="F126" s="126">
        <v>1.3728452200000001</v>
      </c>
      <c r="G126" s="126">
        <v>0</v>
      </c>
      <c r="H126" s="126">
        <v>0</v>
      </c>
      <c r="I126" s="126">
        <v>0</v>
      </c>
      <c r="J126" s="126">
        <v>0</v>
      </c>
      <c r="K126" s="126">
        <v>0</v>
      </c>
      <c r="L126" s="126">
        <v>950.52393943000004</v>
      </c>
      <c r="M126" s="126">
        <v>30.662292390000001</v>
      </c>
      <c r="N126" s="126"/>
      <c r="O126" s="126"/>
      <c r="P126" s="126"/>
      <c r="Q126" s="126"/>
      <c r="R126" s="126"/>
      <c r="S126" s="126"/>
      <c r="T126" s="126"/>
    </row>
    <row r="127" spans="1:20" hidden="1" outlineLevel="1">
      <c r="A127" s="8">
        <v>44075</v>
      </c>
      <c r="B127" s="126">
        <v>795.05460943000003</v>
      </c>
      <c r="C127" s="126">
        <v>0.11600493000000001</v>
      </c>
      <c r="D127" s="126">
        <v>0.11600493000000001</v>
      </c>
      <c r="E127" s="126">
        <v>0.10645739</v>
      </c>
      <c r="F127" s="126">
        <v>9.5475400000000002E-3</v>
      </c>
      <c r="G127" s="126">
        <v>0</v>
      </c>
      <c r="H127" s="126">
        <v>0</v>
      </c>
      <c r="I127" s="126">
        <v>0</v>
      </c>
      <c r="J127" s="126">
        <v>0</v>
      </c>
      <c r="K127" s="126">
        <v>0</v>
      </c>
      <c r="L127" s="126">
        <v>794.9386045</v>
      </c>
      <c r="M127" s="126">
        <v>30.894121250000001</v>
      </c>
      <c r="N127" s="126"/>
      <c r="O127" s="126"/>
      <c r="P127" s="126"/>
      <c r="Q127" s="126"/>
      <c r="R127" s="126"/>
      <c r="S127" s="126"/>
      <c r="T127" s="126"/>
    </row>
    <row r="128" spans="1:20" hidden="1" outlineLevel="1">
      <c r="A128" s="8">
        <v>44105</v>
      </c>
      <c r="B128" s="126">
        <v>831.5327274</v>
      </c>
      <c r="C128" s="126">
        <v>0.10645739</v>
      </c>
      <c r="D128" s="126">
        <v>0.10645739</v>
      </c>
      <c r="E128" s="126">
        <v>0.10645739</v>
      </c>
      <c r="F128" s="126">
        <v>0</v>
      </c>
      <c r="G128" s="126">
        <v>0</v>
      </c>
      <c r="H128" s="126">
        <v>0</v>
      </c>
      <c r="I128" s="126">
        <v>0</v>
      </c>
      <c r="J128" s="126">
        <v>0</v>
      </c>
      <c r="K128" s="126">
        <v>0</v>
      </c>
      <c r="L128" s="126">
        <v>831.42627001000005</v>
      </c>
      <c r="M128" s="126">
        <v>23.94375423</v>
      </c>
      <c r="N128" s="126"/>
      <c r="O128" s="126"/>
      <c r="P128" s="126"/>
      <c r="Q128" s="126"/>
      <c r="R128" s="126"/>
      <c r="S128" s="126"/>
      <c r="T128" s="126"/>
    </row>
    <row r="129" spans="1:20" hidden="1" outlineLevel="1">
      <c r="A129" s="8">
        <v>44136</v>
      </c>
      <c r="B129" s="126">
        <v>785.38068564000002</v>
      </c>
      <c r="C129" s="126">
        <v>0.10645739</v>
      </c>
      <c r="D129" s="126">
        <v>0.10645739</v>
      </c>
      <c r="E129" s="126">
        <v>0.10645739</v>
      </c>
      <c r="F129" s="126">
        <v>0</v>
      </c>
      <c r="G129" s="126">
        <v>0</v>
      </c>
      <c r="H129" s="126">
        <v>0</v>
      </c>
      <c r="I129" s="126">
        <v>0</v>
      </c>
      <c r="J129" s="126">
        <v>0</v>
      </c>
      <c r="K129" s="126">
        <v>0</v>
      </c>
      <c r="L129" s="126">
        <v>785.27422824999996</v>
      </c>
      <c r="M129" s="126">
        <v>23.918464669999999</v>
      </c>
      <c r="N129" s="126"/>
      <c r="O129" s="126"/>
      <c r="P129" s="126"/>
      <c r="Q129" s="126"/>
      <c r="R129" s="126"/>
      <c r="S129" s="126"/>
      <c r="T129" s="126"/>
    </row>
    <row r="130" spans="1:20" hidden="1" outlineLevel="1">
      <c r="A130" s="8">
        <v>44166</v>
      </c>
      <c r="B130" s="126">
        <v>645.22470565000003</v>
      </c>
      <c r="C130" s="126">
        <v>6.1587160000000001</v>
      </c>
      <c r="D130" s="126">
        <v>6.1587160000000001</v>
      </c>
      <c r="E130" s="126">
        <v>0.10645739</v>
      </c>
      <c r="F130" s="126">
        <v>6.05225861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26">
        <v>639.06598965000001</v>
      </c>
      <c r="M130" s="126">
        <v>22.050082069999998</v>
      </c>
      <c r="N130" s="126"/>
      <c r="O130" s="126"/>
      <c r="P130" s="126"/>
      <c r="Q130" s="126"/>
      <c r="R130" s="126"/>
      <c r="S130" s="126"/>
      <c r="T130" s="126"/>
    </row>
    <row r="131" spans="1:20" hidden="1" outlineLevel="1">
      <c r="A131" s="8">
        <v>44197</v>
      </c>
      <c r="B131" s="126">
        <v>647.03876116000004</v>
      </c>
      <c r="C131" s="126">
        <v>6.1841763500000004</v>
      </c>
      <c r="D131" s="126">
        <v>6.1841763500000004</v>
      </c>
      <c r="E131" s="126">
        <v>0.10645739</v>
      </c>
      <c r="F131" s="126">
        <v>6.0777189600000003</v>
      </c>
      <c r="G131" s="126">
        <v>0</v>
      </c>
      <c r="H131" s="126">
        <v>0</v>
      </c>
      <c r="I131" s="126">
        <v>0</v>
      </c>
      <c r="J131" s="126">
        <v>0</v>
      </c>
      <c r="K131" s="126">
        <v>0</v>
      </c>
      <c r="L131" s="126">
        <v>640.85458481000001</v>
      </c>
      <c r="M131" s="126">
        <v>23.86939375</v>
      </c>
      <c r="N131" s="126"/>
      <c r="O131" s="126"/>
      <c r="P131" s="126"/>
      <c r="Q131" s="126"/>
      <c r="R131" s="126"/>
      <c r="S131" s="126"/>
      <c r="T131" s="126"/>
    </row>
    <row r="132" spans="1:20" hidden="1" outlineLevel="1">
      <c r="A132" s="8">
        <v>44228</v>
      </c>
      <c r="B132" s="126">
        <v>751.44349543999999</v>
      </c>
      <c r="C132" s="126">
        <v>6.1810325500000003</v>
      </c>
      <c r="D132" s="126">
        <v>6.1810325500000003</v>
      </c>
      <c r="E132" s="126">
        <v>0.10645739</v>
      </c>
      <c r="F132" s="126">
        <v>6.0745751600000002</v>
      </c>
      <c r="G132" s="126">
        <v>0</v>
      </c>
      <c r="H132" s="126">
        <v>0</v>
      </c>
      <c r="I132" s="126">
        <v>0</v>
      </c>
      <c r="J132" s="126">
        <v>0</v>
      </c>
      <c r="K132" s="126">
        <v>0</v>
      </c>
      <c r="L132" s="126">
        <v>745.26246289000005</v>
      </c>
      <c r="M132" s="126">
        <v>2.9176487899999999</v>
      </c>
      <c r="N132" s="126"/>
      <c r="O132" s="126"/>
      <c r="P132" s="126"/>
      <c r="Q132" s="126"/>
      <c r="R132" s="126"/>
      <c r="S132" s="126"/>
      <c r="T132" s="126"/>
    </row>
    <row r="133" spans="1:20" hidden="1" outlineLevel="1">
      <c r="A133" s="8">
        <v>44256</v>
      </c>
      <c r="B133" s="126">
        <v>679.71365277999996</v>
      </c>
      <c r="C133" s="126">
        <v>6.18894258</v>
      </c>
      <c r="D133" s="126">
        <v>6.18894258</v>
      </c>
      <c r="E133" s="126">
        <v>0.10645739</v>
      </c>
      <c r="F133" s="126">
        <v>6.0824851899999999</v>
      </c>
      <c r="G133" s="126">
        <v>0</v>
      </c>
      <c r="H133" s="126">
        <v>0</v>
      </c>
      <c r="I133" s="126">
        <v>0</v>
      </c>
      <c r="J133" s="126">
        <v>0</v>
      </c>
      <c r="K133" s="126">
        <v>0</v>
      </c>
      <c r="L133" s="126">
        <v>673.52471019999996</v>
      </c>
      <c r="M133" s="126">
        <v>4.0472274400000003</v>
      </c>
      <c r="N133" s="126"/>
      <c r="O133" s="126"/>
      <c r="P133" s="126"/>
      <c r="Q133" s="126"/>
      <c r="R133" s="126"/>
      <c r="S133" s="126"/>
      <c r="T133" s="126"/>
    </row>
    <row r="134" spans="1:20" hidden="1" outlineLevel="1">
      <c r="A134" s="8">
        <v>44287</v>
      </c>
      <c r="B134" s="126">
        <v>879.79936242999997</v>
      </c>
      <c r="C134" s="126">
        <v>6.1863439700000002</v>
      </c>
      <c r="D134" s="126">
        <v>6.1863439700000002</v>
      </c>
      <c r="E134" s="126">
        <v>0.10645739</v>
      </c>
      <c r="F134" s="126">
        <v>6.0798865800000002</v>
      </c>
      <c r="G134" s="126">
        <v>0</v>
      </c>
      <c r="H134" s="126">
        <v>0</v>
      </c>
      <c r="I134" s="126">
        <v>0</v>
      </c>
      <c r="J134" s="126">
        <v>0</v>
      </c>
      <c r="K134" s="126">
        <v>0</v>
      </c>
      <c r="L134" s="126">
        <v>873.61301846000003</v>
      </c>
      <c r="M134" s="126">
        <v>3.9421080700000002</v>
      </c>
      <c r="N134" s="126"/>
      <c r="O134" s="126"/>
      <c r="P134" s="126"/>
      <c r="Q134" s="126"/>
      <c r="R134" s="126"/>
      <c r="S134" s="126"/>
      <c r="T134" s="126"/>
    </row>
    <row r="135" spans="1:20" hidden="1" outlineLevel="1">
      <c r="A135" s="8">
        <v>44317</v>
      </c>
      <c r="B135" s="126">
        <v>868.84071329000005</v>
      </c>
      <c r="C135" s="126">
        <v>6.1908996099999998</v>
      </c>
      <c r="D135" s="126">
        <v>6.1908996099999998</v>
      </c>
      <c r="E135" s="126">
        <v>0.10645739</v>
      </c>
      <c r="F135" s="126">
        <v>6.0844422199999997</v>
      </c>
      <c r="G135" s="126">
        <v>0</v>
      </c>
      <c r="H135" s="126">
        <v>0</v>
      </c>
      <c r="I135" s="126">
        <v>0</v>
      </c>
      <c r="J135" s="126">
        <v>0</v>
      </c>
      <c r="K135" s="126">
        <v>0</v>
      </c>
      <c r="L135" s="126">
        <v>862.64981367999997</v>
      </c>
      <c r="M135" s="126">
        <v>4.0597180399999999</v>
      </c>
      <c r="N135" s="126"/>
      <c r="O135" s="126"/>
      <c r="P135" s="126"/>
      <c r="Q135" s="126"/>
      <c r="R135" s="126"/>
      <c r="S135" s="126"/>
      <c r="T135" s="126"/>
    </row>
    <row r="136" spans="1:20" hidden="1" outlineLevel="1">
      <c r="A136" s="8">
        <v>44348</v>
      </c>
      <c r="B136" s="126">
        <v>833.57833814000003</v>
      </c>
      <c r="C136" s="126">
        <v>6.1917344500000002</v>
      </c>
      <c r="D136" s="126">
        <v>6.1917344500000002</v>
      </c>
      <c r="E136" s="126">
        <v>0.10645739</v>
      </c>
      <c r="F136" s="126">
        <v>6.0852770600000001</v>
      </c>
      <c r="G136" s="126">
        <v>0</v>
      </c>
      <c r="H136" s="126">
        <v>0</v>
      </c>
      <c r="I136" s="126">
        <v>0</v>
      </c>
      <c r="J136" s="126">
        <v>0</v>
      </c>
      <c r="K136" s="126">
        <v>0</v>
      </c>
      <c r="L136" s="126">
        <v>827.38660369000002</v>
      </c>
      <c r="M136" s="126">
        <v>4.9549459799999998</v>
      </c>
      <c r="N136" s="126"/>
      <c r="O136" s="126"/>
      <c r="P136" s="126"/>
      <c r="Q136" s="126"/>
      <c r="R136" s="126"/>
      <c r="S136" s="126"/>
      <c r="T136" s="126"/>
    </row>
    <row r="137" spans="1:20" hidden="1" outlineLevel="1">
      <c r="A137" s="8">
        <v>44378</v>
      </c>
      <c r="B137" s="126">
        <v>937.98210478999999</v>
      </c>
      <c r="C137" s="126">
        <v>6.1962765400000004</v>
      </c>
      <c r="D137" s="126">
        <v>6.1962765400000004</v>
      </c>
      <c r="E137" s="126">
        <v>0.10645739</v>
      </c>
      <c r="F137" s="126">
        <v>6.0898191500000003</v>
      </c>
      <c r="G137" s="126">
        <v>0</v>
      </c>
      <c r="H137" s="126">
        <v>0</v>
      </c>
      <c r="I137" s="126">
        <v>0</v>
      </c>
      <c r="J137" s="126">
        <v>0</v>
      </c>
      <c r="K137" s="126">
        <v>0</v>
      </c>
      <c r="L137" s="126">
        <v>931.78582825000001</v>
      </c>
      <c r="M137" s="126">
        <v>6.8669063599999998</v>
      </c>
      <c r="N137" s="126"/>
      <c r="O137" s="126"/>
      <c r="P137" s="126"/>
      <c r="Q137" s="126"/>
      <c r="R137" s="126"/>
      <c r="S137" s="126"/>
      <c r="T137" s="126"/>
    </row>
    <row r="138" spans="1:20" hidden="1" outlineLevel="1">
      <c r="A138" s="8">
        <v>44409</v>
      </c>
      <c r="B138" s="126">
        <v>950.86346995999997</v>
      </c>
      <c r="C138" s="126">
        <v>6.1991271299999999</v>
      </c>
      <c r="D138" s="126">
        <v>6.1991271299999999</v>
      </c>
      <c r="E138" s="126">
        <v>0.10645739</v>
      </c>
      <c r="F138" s="126">
        <v>6.0926697399999998</v>
      </c>
      <c r="G138" s="126">
        <v>0</v>
      </c>
      <c r="H138" s="126">
        <v>0</v>
      </c>
      <c r="I138" s="126">
        <v>0</v>
      </c>
      <c r="J138" s="126">
        <v>0</v>
      </c>
      <c r="K138" s="126">
        <v>0</v>
      </c>
      <c r="L138" s="126">
        <v>944.66434283000001</v>
      </c>
      <c r="M138" s="126">
        <v>7.7933370200000001</v>
      </c>
      <c r="N138" s="126"/>
      <c r="O138" s="126"/>
      <c r="P138" s="126"/>
      <c r="Q138" s="126"/>
      <c r="R138" s="126"/>
      <c r="S138" s="126"/>
      <c r="T138" s="126"/>
    </row>
    <row r="139" spans="1:20" hidden="1" outlineLevel="1">
      <c r="A139" s="8">
        <v>44440</v>
      </c>
      <c r="B139" s="126">
        <v>956.17609792999997</v>
      </c>
      <c r="C139" s="126">
        <v>11.56664563</v>
      </c>
      <c r="D139" s="126">
        <v>11.56664563</v>
      </c>
      <c r="E139" s="126">
        <v>0.10645739</v>
      </c>
      <c r="F139" s="126">
        <v>11.460188240000001</v>
      </c>
      <c r="G139" s="126">
        <v>0</v>
      </c>
      <c r="H139" s="126">
        <v>0</v>
      </c>
      <c r="I139" s="126">
        <v>0</v>
      </c>
      <c r="J139" s="126">
        <v>0</v>
      </c>
      <c r="K139" s="126">
        <v>0</v>
      </c>
      <c r="L139" s="126">
        <v>944.60945230000004</v>
      </c>
      <c r="M139" s="126">
        <v>7.4147248499999998</v>
      </c>
      <c r="N139" s="126"/>
      <c r="O139" s="126"/>
      <c r="P139" s="126"/>
      <c r="Q139" s="126"/>
      <c r="R139" s="126"/>
      <c r="S139" s="126"/>
      <c r="T139" s="126"/>
    </row>
    <row r="140" spans="1:20" hidden="1" outlineLevel="1">
      <c r="A140" s="8">
        <v>44470</v>
      </c>
      <c r="B140" s="126">
        <v>981.14246155000001</v>
      </c>
      <c r="C140" s="126">
        <v>11.575385170000001</v>
      </c>
      <c r="D140" s="126">
        <v>11.575385170000001</v>
      </c>
      <c r="E140" s="126">
        <v>0.10645739</v>
      </c>
      <c r="F140" s="126">
        <v>11.46892778</v>
      </c>
      <c r="G140" s="126">
        <v>0</v>
      </c>
      <c r="H140" s="126">
        <v>0</v>
      </c>
      <c r="I140" s="126">
        <v>0</v>
      </c>
      <c r="J140" s="126">
        <v>0</v>
      </c>
      <c r="K140" s="126">
        <v>0</v>
      </c>
      <c r="L140" s="126">
        <v>969.56707638</v>
      </c>
      <c r="M140" s="126">
        <v>7.4447719399999999</v>
      </c>
      <c r="N140" s="126"/>
      <c r="O140" s="126"/>
      <c r="P140" s="126"/>
      <c r="Q140" s="126"/>
      <c r="R140" s="126"/>
      <c r="S140" s="126"/>
      <c r="T140" s="126"/>
    </row>
    <row r="141" spans="1:20" hidden="1" outlineLevel="1">
      <c r="A141" s="8">
        <v>44501</v>
      </c>
      <c r="B141" s="126">
        <v>1031.98656385</v>
      </c>
      <c r="C141" s="126">
        <v>10.631647429999999</v>
      </c>
      <c r="D141" s="126">
        <v>10.631647429999999</v>
      </c>
      <c r="E141" s="126">
        <v>0.10645739</v>
      </c>
      <c r="F141" s="126">
        <v>10.52519004</v>
      </c>
      <c r="G141" s="126">
        <v>0</v>
      </c>
      <c r="H141" s="126">
        <v>0</v>
      </c>
      <c r="I141" s="126">
        <v>0</v>
      </c>
      <c r="J141" s="126">
        <v>0</v>
      </c>
      <c r="K141" s="126">
        <v>0</v>
      </c>
      <c r="L141" s="126">
        <v>1021.35491642</v>
      </c>
      <c r="M141" s="126">
        <v>8.3943618000000004</v>
      </c>
      <c r="N141" s="126"/>
      <c r="O141" s="126"/>
      <c r="P141" s="126"/>
      <c r="Q141" s="126"/>
      <c r="R141" s="126"/>
      <c r="S141" s="126"/>
      <c r="T141" s="126"/>
    </row>
    <row r="142" spans="1:20" hidden="1" outlineLevel="1">
      <c r="A142" s="8">
        <v>44531</v>
      </c>
      <c r="B142" s="126">
        <v>998.77782306999995</v>
      </c>
      <c r="C142" s="126">
        <v>10.232533630000001</v>
      </c>
      <c r="D142" s="126">
        <v>10.232533630000001</v>
      </c>
      <c r="E142" s="126">
        <v>0.10645739</v>
      </c>
      <c r="F142" s="126">
        <v>10.12607624</v>
      </c>
      <c r="G142" s="126">
        <v>0</v>
      </c>
      <c r="H142" s="126">
        <v>0</v>
      </c>
      <c r="I142" s="126">
        <v>0</v>
      </c>
      <c r="J142" s="126">
        <v>0</v>
      </c>
      <c r="K142" s="126">
        <v>0</v>
      </c>
      <c r="L142" s="126">
        <v>988.54528944000003</v>
      </c>
      <c r="M142" s="126">
        <v>8.4986781800000006</v>
      </c>
      <c r="N142" s="126"/>
      <c r="O142" s="126"/>
      <c r="P142" s="126"/>
      <c r="Q142" s="126"/>
      <c r="R142" s="126"/>
      <c r="S142" s="126"/>
      <c r="T142" s="126"/>
    </row>
    <row r="143" spans="1:20" hidden="1" outlineLevel="1">
      <c r="A143" s="8">
        <v>44562</v>
      </c>
      <c r="B143" s="126">
        <v>1031.22109146</v>
      </c>
      <c r="C143" s="126">
        <v>9.2926325100000007</v>
      </c>
      <c r="D143" s="126">
        <v>9.2926325100000007</v>
      </c>
      <c r="E143" s="126">
        <v>0.10645739</v>
      </c>
      <c r="F143" s="126">
        <v>9.1861751199999997</v>
      </c>
      <c r="G143" s="126">
        <v>0</v>
      </c>
      <c r="H143" s="126">
        <v>0</v>
      </c>
      <c r="I143" s="126">
        <v>0</v>
      </c>
      <c r="J143" s="126">
        <v>0</v>
      </c>
      <c r="K143" s="126">
        <v>0</v>
      </c>
      <c r="L143" s="126">
        <v>1021.92845895</v>
      </c>
      <c r="M143" s="126">
        <v>12.75542587</v>
      </c>
      <c r="N143" s="126"/>
      <c r="O143" s="126"/>
      <c r="P143" s="126"/>
      <c r="Q143" s="126"/>
      <c r="R143" s="126"/>
      <c r="S143" s="126"/>
      <c r="T143" s="126"/>
    </row>
    <row r="144" spans="1:20" hidden="1" outlineLevel="1">
      <c r="A144" s="8">
        <v>44593</v>
      </c>
      <c r="B144" s="126">
        <v>1057.34939908</v>
      </c>
      <c r="C144" s="126">
        <v>9.2853744299999992</v>
      </c>
      <c r="D144" s="126">
        <v>9.2853744299999992</v>
      </c>
      <c r="E144" s="126">
        <v>0.10645739</v>
      </c>
      <c r="F144" s="126">
        <v>9.17891704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1048.06402465</v>
      </c>
      <c r="M144" s="126">
        <v>16.649706200000001</v>
      </c>
      <c r="N144" s="126"/>
      <c r="O144" s="126"/>
      <c r="P144" s="126"/>
      <c r="Q144" s="126"/>
      <c r="R144" s="126"/>
      <c r="S144" s="126"/>
      <c r="T144" s="126"/>
    </row>
    <row r="145" spans="1:20" hidden="1" outlineLevel="1">
      <c r="A145" s="8">
        <v>44621</v>
      </c>
      <c r="B145" s="126">
        <v>1053.44977763</v>
      </c>
      <c r="C145" s="126">
        <v>9.2971963399999993</v>
      </c>
      <c r="D145" s="126">
        <v>9.2971963399999993</v>
      </c>
      <c r="E145" s="126">
        <v>0.10645739</v>
      </c>
      <c r="F145" s="126">
        <v>9.1907389500000001</v>
      </c>
      <c r="G145" s="126">
        <v>0</v>
      </c>
      <c r="H145" s="126">
        <v>0</v>
      </c>
      <c r="I145" s="126">
        <v>0</v>
      </c>
      <c r="J145" s="126">
        <v>0</v>
      </c>
      <c r="K145" s="126">
        <v>0</v>
      </c>
      <c r="L145" s="126">
        <v>1044.1525812899999</v>
      </c>
      <c r="M145" s="126">
        <v>16.850215559999999</v>
      </c>
      <c r="N145" s="126"/>
      <c r="O145" s="126"/>
      <c r="P145" s="126"/>
      <c r="Q145" s="126"/>
      <c r="R145" s="126"/>
      <c r="S145" s="126"/>
      <c r="T145" s="126"/>
    </row>
    <row r="146" spans="1:20" hidden="1" outlineLevel="1">
      <c r="A146" s="8">
        <v>44652</v>
      </c>
      <c r="B146" s="126">
        <v>1026.2205735</v>
      </c>
      <c r="C146" s="126">
        <v>9.3439828200000008</v>
      </c>
      <c r="D146" s="126">
        <v>9.3439828200000008</v>
      </c>
      <c r="E146" s="126">
        <v>0.10645739</v>
      </c>
      <c r="F146" s="126">
        <v>9.2375254299999998</v>
      </c>
      <c r="G146" s="126">
        <v>0</v>
      </c>
      <c r="H146" s="126">
        <v>0</v>
      </c>
      <c r="I146" s="126">
        <v>0</v>
      </c>
      <c r="J146" s="126">
        <v>0</v>
      </c>
      <c r="K146" s="126">
        <v>0</v>
      </c>
      <c r="L146" s="126">
        <v>1016.87659068</v>
      </c>
      <c r="M146" s="126">
        <v>16.868870149999999</v>
      </c>
      <c r="N146" s="126"/>
      <c r="O146" s="126"/>
      <c r="P146" s="126"/>
      <c r="Q146" s="126"/>
      <c r="R146" s="126"/>
      <c r="S146" s="126"/>
      <c r="T146" s="126"/>
    </row>
    <row r="147" spans="1:20" hidden="1" outlineLevel="1">
      <c r="A147" s="8">
        <v>44682</v>
      </c>
      <c r="B147" s="126">
        <v>964.23080324</v>
      </c>
      <c r="C147" s="126">
        <v>9.3929530499999991</v>
      </c>
      <c r="D147" s="126">
        <v>9.3929530499999991</v>
      </c>
      <c r="E147" s="126">
        <v>0.10645739</v>
      </c>
      <c r="F147" s="126">
        <v>9.2864956599999999</v>
      </c>
      <c r="G147" s="126">
        <v>0</v>
      </c>
      <c r="H147" s="126">
        <v>0</v>
      </c>
      <c r="I147" s="126">
        <v>0</v>
      </c>
      <c r="J147" s="126">
        <v>0</v>
      </c>
      <c r="K147" s="126">
        <v>0</v>
      </c>
      <c r="L147" s="126">
        <v>954.83785019000004</v>
      </c>
      <c r="M147" s="126">
        <v>10.574109350000001</v>
      </c>
      <c r="N147" s="126"/>
      <c r="O147" s="126"/>
      <c r="P147" s="126"/>
      <c r="Q147" s="126"/>
      <c r="R147" s="126"/>
      <c r="S147" s="126"/>
      <c r="T147" s="126"/>
    </row>
    <row r="148" spans="1:20" hidden="1" outlineLevel="1">
      <c r="A148" s="8">
        <v>44713</v>
      </c>
      <c r="B148" s="126">
        <v>949.05654325</v>
      </c>
      <c r="C148" s="126">
        <v>9.3332939899999996</v>
      </c>
      <c r="D148" s="126">
        <v>9.3332939899999996</v>
      </c>
      <c r="E148" s="126">
        <v>0</v>
      </c>
      <c r="F148" s="126">
        <v>9.3332939899999996</v>
      </c>
      <c r="G148" s="126">
        <v>0</v>
      </c>
      <c r="H148" s="126">
        <v>0</v>
      </c>
      <c r="I148" s="126">
        <v>0</v>
      </c>
      <c r="J148" s="126">
        <v>0</v>
      </c>
      <c r="K148" s="126">
        <v>0</v>
      </c>
      <c r="L148" s="126">
        <v>939.72324925999999</v>
      </c>
      <c r="M148" s="126">
        <v>10.6839864</v>
      </c>
      <c r="N148" s="126"/>
      <c r="O148" s="126"/>
      <c r="P148" s="126"/>
      <c r="Q148" s="126"/>
      <c r="R148" s="126"/>
      <c r="S148" s="126"/>
      <c r="T148" s="126"/>
    </row>
    <row r="149" spans="1:20" hidden="1" outlineLevel="1">
      <c r="A149" s="8">
        <v>44743</v>
      </c>
      <c r="B149" s="126">
        <v>919.64277117999995</v>
      </c>
      <c r="C149" s="126">
        <v>0.10645739</v>
      </c>
      <c r="D149" s="126">
        <v>0.10645739</v>
      </c>
      <c r="E149" s="126">
        <v>0.10645739</v>
      </c>
      <c r="F149" s="126">
        <v>0</v>
      </c>
      <c r="G149" s="126">
        <v>0</v>
      </c>
      <c r="H149" s="126">
        <v>0</v>
      </c>
      <c r="I149" s="126">
        <v>0</v>
      </c>
      <c r="J149" s="126">
        <v>0</v>
      </c>
      <c r="K149" s="126">
        <v>0</v>
      </c>
      <c r="L149" s="126">
        <v>919.53631379000001</v>
      </c>
      <c r="M149" s="126">
        <v>11.91571072</v>
      </c>
      <c r="N149" s="126"/>
      <c r="O149" s="126"/>
      <c r="P149" s="126"/>
      <c r="Q149" s="126"/>
      <c r="R149" s="126"/>
      <c r="S149" s="126"/>
      <c r="T149" s="126"/>
    </row>
    <row r="150" spans="1:20" hidden="1" outlineLevel="1">
      <c r="A150" s="8">
        <v>44774</v>
      </c>
      <c r="B150" s="126">
        <v>829.16991228999996</v>
      </c>
      <c r="C150" s="126">
        <v>0.10645739</v>
      </c>
      <c r="D150" s="126">
        <v>0.10645739</v>
      </c>
      <c r="E150" s="126">
        <v>0.10645739</v>
      </c>
      <c r="F150" s="126">
        <v>0</v>
      </c>
      <c r="G150" s="126">
        <v>0</v>
      </c>
      <c r="H150" s="126">
        <v>0</v>
      </c>
      <c r="I150" s="126">
        <v>0</v>
      </c>
      <c r="J150" s="126">
        <v>0</v>
      </c>
      <c r="K150" s="126">
        <v>0</v>
      </c>
      <c r="L150" s="126">
        <v>829.06345490000001</v>
      </c>
      <c r="M150" s="126">
        <v>11.99309863</v>
      </c>
      <c r="N150" s="126"/>
      <c r="O150" s="126"/>
      <c r="P150" s="126"/>
      <c r="Q150" s="126"/>
      <c r="R150" s="126"/>
      <c r="S150" s="126"/>
      <c r="T150" s="126"/>
    </row>
    <row r="151" spans="1:20" hidden="1" outlineLevel="1">
      <c r="A151" s="8">
        <v>44805</v>
      </c>
      <c r="B151" s="126">
        <v>825.10604794999995</v>
      </c>
      <c r="C151" s="126">
        <v>0.10645739</v>
      </c>
      <c r="D151" s="126">
        <v>0.10645739</v>
      </c>
      <c r="E151" s="126">
        <v>0.10645739</v>
      </c>
      <c r="F151" s="126">
        <v>0</v>
      </c>
      <c r="G151" s="126">
        <v>0</v>
      </c>
      <c r="H151" s="126">
        <v>0</v>
      </c>
      <c r="I151" s="126">
        <v>0</v>
      </c>
      <c r="J151" s="126">
        <v>0</v>
      </c>
      <c r="K151" s="126">
        <v>0</v>
      </c>
      <c r="L151" s="126">
        <v>824.99959056</v>
      </c>
      <c r="M151" s="126">
        <v>11.831565550000001</v>
      </c>
      <c r="N151" s="126"/>
      <c r="O151" s="126"/>
      <c r="P151" s="126"/>
      <c r="Q151" s="126"/>
      <c r="R151" s="126"/>
      <c r="S151" s="126"/>
      <c r="T151" s="126"/>
    </row>
    <row r="152" spans="1:20" hidden="1" outlineLevel="1">
      <c r="A152" s="8">
        <v>44835</v>
      </c>
      <c r="B152" s="126">
        <v>793.72813600999996</v>
      </c>
      <c r="C152" s="126">
        <v>0.10645739</v>
      </c>
      <c r="D152" s="126">
        <v>0.10645739</v>
      </c>
      <c r="E152" s="126">
        <v>0.10645739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0</v>
      </c>
      <c r="L152" s="126">
        <v>793.62167862000001</v>
      </c>
      <c r="M152" s="126">
        <v>0.76867273000000003</v>
      </c>
      <c r="N152" s="126"/>
      <c r="O152" s="126"/>
      <c r="P152" s="126"/>
      <c r="Q152" s="126"/>
      <c r="R152" s="126"/>
      <c r="S152" s="126"/>
      <c r="T152" s="126"/>
    </row>
    <row r="153" spans="1:20" hidden="1" outlineLevel="1">
      <c r="A153" s="8">
        <v>44866</v>
      </c>
      <c r="B153" s="126">
        <v>772.45725016999995</v>
      </c>
      <c r="C153" s="126">
        <v>0.10645739</v>
      </c>
      <c r="D153" s="126">
        <v>0.10645739</v>
      </c>
      <c r="E153" s="126">
        <v>0.10645739</v>
      </c>
      <c r="F153" s="126">
        <v>0</v>
      </c>
      <c r="G153" s="126">
        <v>0</v>
      </c>
      <c r="H153" s="126">
        <v>0</v>
      </c>
      <c r="I153" s="126">
        <v>0</v>
      </c>
      <c r="J153" s="126">
        <v>0</v>
      </c>
      <c r="K153" s="126">
        <v>0</v>
      </c>
      <c r="L153" s="126">
        <v>772.35079278000001</v>
      </c>
      <c r="M153" s="126">
        <v>0</v>
      </c>
      <c r="N153" s="126"/>
      <c r="O153" s="126"/>
      <c r="P153" s="126"/>
      <c r="Q153" s="126"/>
      <c r="R153" s="126"/>
      <c r="S153" s="126"/>
      <c r="T153" s="126"/>
    </row>
    <row r="154" spans="1:20" hidden="1" outlineLevel="1">
      <c r="A154" s="8">
        <v>44896</v>
      </c>
      <c r="B154" s="126">
        <v>769.50715433000005</v>
      </c>
      <c r="C154" s="126">
        <v>0.10645739</v>
      </c>
      <c r="D154" s="126">
        <v>0.10645739</v>
      </c>
      <c r="E154" s="126">
        <v>0.10645739</v>
      </c>
      <c r="F154" s="126">
        <v>0</v>
      </c>
      <c r="G154" s="126">
        <v>0</v>
      </c>
      <c r="H154" s="126">
        <v>0</v>
      </c>
      <c r="I154" s="126">
        <v>0</v>
      </c>
      <c r="J154" s="126">
        <v>0</v>
      </c>
      <c r="K154" s="126">
        <v>0</v>
      </c>
      <c r="L154" s="126">
        <v>769.40069693999999</v>
      </c>
      <c r="M154" s="126">
        <v>0</v>
      </c>
      <c r="N154" s="126"/>
      <c r="O154" s="126"/>
      <c r="P154" s="126"/>
      <c r="Q154" s="126"/>
      <c r="R154" s="126"/>
      <c r="S154" s="126"/>
      <c r="T154" s="126"/>
    </row>
    <row r="155" spans="1:20" hidden="1" outlineLevel="1">
      <c r="A155" s="8">
        <v>44927</v>
      </c>
      <c r="B155" s="126">
        <v>764.09257030000003</v>
      </c>
      <c r="C155" s="126">
        <v>0.10645739</v>
      </c>
      <c r="D155" s="126">
        <v>0.10645739</v>
      </c>
      <c r="E155" s="126">
        <v>0.10645739</v>
      </c>
      <c r="F155" s="126">
        <v>0</v>
      </c>
      <c r="G155" s="126">
        <v>0</v>
      </c>
      <c r="H155" s="126">
        <v>0</v>
      </c>
      <c r="I155" s="126">
        <v>0</v>
      </c>
      <c r="J155" s="126">
        <v>0</v>
      </c>
      <c r="K155" s="126">
        <v>0</v>
      </c>
      <c r="L155" s="126">
        <v>763.98611290999997</v>
      </c>
      <c r="M155" s="126">
        <v>0</v>
      </c>
      <c r="N155" s="126"/>
      <c r="O155" s="126"/>
      <c r="P155" s="126"/>
      <c r="Q155" s="126"/>
      <c r="R155" s="126"/>
      <c r="S155" s="126"/>
      <c r="T155" s="126"/>
    </row>
    <row r="156" spans="1:20" hidden="1" outlineLevel="1">
      <c r="A156" s="8">
        <v>44958</v>
      </c>
      <c r="B156" s="126">
        <v>754.27407704999996</v>
      </c>
      <c r="C156" s="126">
        <v>0.10645739</v>
      </c>
      <c r="D156" s="126">
        <v>0.10645739</v>
      </c>
      <c r="E156" s="126">
        <v>0.10645739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754.16761966000001</v>
      </c>
      <c r="M156" s="126">
        <v>0</v>
      </c>
      <c r="N156" s="126"/>
      <c r="O156" s="126"/>
      <c r="P156" s="126"/>
      <c r="Q156" s="126"/>
      <c r="R156" s="126"/>
      <c r="S156" s="126"/>
      <c r="T156" s="126"/>
    </row>
    <row r="157" spans="1:20" hidden="1" outlineLevel="1">
      <c r="A157" s="8">
        <v>44986</v>
      </c>
      <c r="B157" s="126">
        <v>745.33924978000005</v>
      </c>
      <c r="C157" s="126">
        <v>0.10645739</v>
      </c>
      <c r="D157" s="126">
        <v>0.10645739</v>
      </c>
      <c r="E157" s="126">
        <v>0.10645739</v>
      </c>
      <c r="F157" s="126">
        <v>0</v>
      </c>
      <c r="G157" s="126">
        <v>0</v>
      </c>
      <c r="H157" s="126">
        <v>0</v>
      </c>
      <c r="I157" s="126">
        <v>0</v>
      </c>
      <c r="J157" s="126">
        <v>0</v>
      </c>
      <c r="K157" s="126">
        <v>0</v>
      </c>
      <c r="L157" s="126">
        <v>745.23279238999999</v>
      </c>
      <c r="M157" s="126">
        <v>0</v>
      </c>
      <c r="N157" s="126"/>
      <c r="O157" s="126"/>
      <c r="P157" s="126"/>
      <c r="Q157" s="126"/>
      <c r="R157" s="126"/>
      <c r="S157" s="126"/>
      <c r="T157" s="126"/>
    </row>
    <row r="158" spans="1:20" hidden="1" outlineLevel="1">
      <c r="A158" s="8">
        <v>45017</v>
      </c>
      <c r="B158" s="126">
        <v>745.21995902000003</v>
      </c>
      <c r="C158" s="126">
        <v>0.10645739</v>
      </c>
      <c r="D158" s="126">
        <v>0.10645739</v>
      </c>
      <c r="E158" s="126">
        <v>0.10645739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26">
        <v>745.11350162999997</v>
      </c>
      <c r="M158" s="126">
        <v>0</v>
      </c>
      <c r="N158" s="126"/>
      <c r="O158" s="126"/>
      <c r="P158" s="126"/>
      <c r="Q158" s="126"/>
      <c r="R158" s="126"/>
      <c r="S158" s="126"/>
      <c r="T158" s="126"/>
    </row>
    <row r="159" spans="1:20" hidden="1" outlineLevel="1">
      <c r="A159" s="8">
        <v>45047</v>
      </c>
      <c r="B159" s="126">
        <v>733.65724167999997</v>
      </c>
      <c r="C159" s="126">
        <v>0.10645739</v>
      </c>
      <c r="D159" s="126">
        <v>0.10645739</v>
      </c>
      <c r="E159" s="126">
        <v>0.10645739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26">
        <v>733.55078429000002</v>
      </c>
      <c r="M159" s="126">
        <v>0</v>
      </c>
      <c r="N159" s="126"/>
      <c r="O159" s="126"/>
      <c r="P159" s="126"/>
      <c r="Q159" s="126"/>
      <c r="R159" s="126"/>
      <c r="S159" s="126"/>
      <c r="T159" s="126"/>
    </row>
    <row r="160" spans="1:20" hidden="1" outlineLevel="1">
      <c r="A160" s="8">
        <v>45078</v>
      </c>
      <c r="B160" s="126">
        <v>720.86307968999995</v>
      </c>
      <c r="C160" s="126">
        <v>0.10645739</v>
      </c>
      <c r="D160" s="126">
        <v>0.10645739</v>
      </c>
      <c r="E160" s="126">
        <v>0.10645739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720.7566223</v>
      </c>
      <c r="M160" s="126">
        <v>0</v>
      </c>
      <c r="N160" s="126"/>
      <c r="O160" s="126"/>
      <c r="P160" s="126"/>
      <c r="Q160" s="126"/>
      <c r="R160" s="126"/>
      <c r="S160" s="126"/>
      <c r="T160" s="126"/>
    </row>
    <row r="161" spans="1:20" hidden="1" outlineLevel="1">
      <c r="A161" s="8">
        <v>45108</v>
      </c>
      <c r="B161" s="126">
        <v>726.69537124999999</v>
      </c>
      <c r="C161" s="126">
        <v>0.10645739</v>
      </c>
      <c r="D161" s="126">
        <v>0.10645739</v>
      </c>
      <c r="E161" s="126">
        <v>0.10645739</v>
      </c>
      <c r="F161" s="126">
        <v>0</v>
      </c>
      <c r="G161" s="126">
        <v>0</v>
      </c>
      <c r="H161" s="126">
        <v>0</v>
      </c>
      <c r="I161" s="126">
        <v>0</v>
      </c>
      <c r="J161" s="126">
        <v>0</v>
      </c>
      <c r="K161" s="126">
        <v>0</v>
      </c>
      <c r="L161" s="126">
        <v>726.58891386000005</v>
      </c>
      <c r="M161" s="126">
        <v>0</v>
      </c>
      <c r="N161" s="126"/>
      <c r="O161" s="126"/>
      <c r="P161" s="126"/>
      <c r="Q161" s="126"/>
      <c r="R161" s="126"/>
      <c r="S161" s="126"/>
      <c r="T161" s="126"/>
    </row>
    <row r="162" spans="1:20" hidden="1" outlineLevel="1">
      <c r="A162" s="8">
        <v>45139</v>
      </c>
      <c r="B162" s="126">
        <v>721.49324023999998</v>
      </c>
      <c r="C162" s="126">
        <v>0.10645739</v>
      </c>
      <c r="D162" s="126">
        <v>0.10645739</v>
      </c>
      <c r="E162" s="126">
        <v>0.10645739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721.38678285000003</v>
      </c>
      <c r="M162" s="126">
        <v>0</v>
      </c>
      <c r="N162" s="126"/>
      <c r="O162" s="126"/>
      <c r="P162" s="126"/>
      <c r="Q162" s="126"/>
      <c r="R162" s="126"/>
      <c r="S162" s="126"/>
      <c r="T162" s="126"/>
    </row>
    <row r="163" spans="1:20" hidden="1" outlineLevel="1">
      <c r="A163" s="8">
        <v>45170</v>
      </c>
      <c r="B163" s="126">
        <v>722.70642687999998</v>
      </c>
      <c r="C163" s="126">
        <v>0.10645739</v>
      </c>
      <c r="D163" s="126">
        <v>0.10645739</v>
      </c>
      <c r="E163" s="126">
        <v>0.10645739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722.59996949000003</v>
      </c>
      <c r="M163" s="126">
        <v>0</v>
      </c>
      <c r="N163" s="126"/>
      <c r="O163" s="126"/>
      <c r="P163" s="126"/>
      <c r="Q163" s="126"/>
      <c r="R163" s="126"/>
      <c r="S163" s="126"/>
      <c r="T163" s="126"/>
    </row>
    <row r="164" spans="1:20" hidden="1" outlineLevel="1">
      <c r="A164" s="8">
        <v>45200</v>
      </c>
      <c r="B164" s="126">
        <v>725.73028922000003</v>
      </c>
      <c r="C164" s="126">
        <v>0.10645739</v>
      </c>
      <c r="D164" s="126">
        <v>0.10645739</v>
      </c>
      <c r="E164" s="126">
        <v>0.10645739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725.62383182999997</v>
      </c>
      <c r="M164" s="126">
        <v>0</v>
      </c>
      <c r="N164" s="126"/>
      <c r="O164" s="126"/>
      <c r="P164" s="126"/>
      <c r="Q164" s="126"/>
      <c r="R164" s="126"/>
      <c r="S164" s="126"/>
      <c r="T164" s="126"/>
    </row>
    <row r="165" spans="1:20">
      <c r="A165" s="8">
        <v>45231</v>
      </c>
      <c r="B165" s="126">
        <v>723.96912631999999</v>
      </c>
      <c r="C165" s="126">
        <v>0.10645739</v>
      </c>
      <c r="D165" s="126">
        <v>0.10645739</v>
      </c>
      <c r="E165" s="126">
        <v>0.10645739</v>
      </c>
      <c r="F165" s="126">
        <v>0</v>
      </c>
      <c r="G165" s="126">
        <v>0</v>
      </c>
      <c r="H165" s="126">
        <v>0</v>
      </c>
      <c r="I165" s="126">
        <v>0</v>
      </c>
      <c r="J165" s="126">
        <v>0</v>
      </c>
      <c r="K165" s="126">
        <v>0</v>
      </c>
      <c r="L165" s="126">
        <v>723.86266893000004</v>
      </c>
      <c r="M165" s="126">
        <v>0</v>
      </c>
      <c r="N165" s="126"/>
      <c r="O165" s="126"/>
      <c r="P165" s="126"/>
      <c r="Q165" s="126"/>
      <c r="R165" s="126"/>
      <c r="S165" s="126"/>
      <c r="T165" s="126"/>
    </row>
    <row r="166" spans="1:20">
      <c r="A166" s="8">
        <v>45261</v>
      </c>
      <c r="B166" s="126">
        <v>705.71154153999998</v>
      </c>
      <c r="C166" s="126">
        <v>0.10645739</v>
      </c>
      <c r="D166" s="126">
        <v>0.10645739</v>
      </c>
      <c r="E166" s="126">
        <v>0.10645739</v>
      </c>
      <c r="F166" s="126">
        <v>0</v>
      </c>
      <c r="G166" s="126">
        <v>0</v>
      </c>
      <c r="H166" s="126">
        <v>0</v>
      </c>
      <c r="I166" s="126">
        <v>0</v>
      </c>
      <c r="J166" s="126">
        <v>0</v>
      </c>
      <c r="K166" s="126">
        <v>0</v>
      </c>
      <c r="L166" s="126">
        <v>705.60508415000004</v>
      </c>
      <c r="M166" s="126">
        <v>0</v>
      </c>
      <c r="N166" s="126"/>
      <c r="O166" s="126"/>
      <c r="P166" s="126"/>
      <c r="Q166" s="126"/>
      <c r="R166" s="126"/>
      <c r="S166" s="126"/>
      <c r="T166" s="126"/>
    </row>
    <row r="167" spans="1:20">
      <c r="A167" s="8">
        <v>45292</v>
      </c>
      <c r="B167" s="126">
        <v>680.88213498000005</v>
      </c>
      <c r="C167" s="126">
        <v>0.10645739</v>
      </c>
      <c r="D167" s="126">
        <v>0.10645739</v>
      </c>
      <c r="E167" s="126">
        <v>0.10645739</v>
      </c>
      <c r="F167" s="126">
        <v>0</v>
      </c>
      <c r="G167" s="126">
        <v>0</v>
      </c>
      <c r="H167" s="126">
        <v>0</v>
      </c>
      <c r="I167" s="126">
        <v>0</v>
      </c>
      <c r="J167" s="126">
        <v>0</v>
      </c>
      <c r="K167" s="126">
        <v>0</v>
      </c>
      <c r="L167" s="126">
        <v>680.77567758999999</v>
      </c>
      <c r="M167" s="126">
        <v>0</v>
      </c>
      <c r="N167" s="126"/>
      <c r="O167" s="126"/>
      <c r="P167" s="126"/>
      <c r="Q167" s="126"/>
      <c r="R167" s="126"/>
      <c r="S167" s="126"/>
      <c r="T167" s="126"/>
    </row>
    <row r="168" spans="1:20">
      <c r="A168" s="8">
        <v>45323</v>
      </c>
      <c r="B168" s="126">
        <v>677.71236266999995</v>
      </c>
      <c r="C168" s="126">
        <v>0.10645739</v>
      </c>
      <c r="D168" s="126">
        <v>0.10645739</v>
      </c>
      <c r="E168" s="126">
        <v>0.10645739</v>
      </c>
      <c r="F168" s="126">
        <v>0</v>
      </c>
      <c r="G168" s="126">
        <v>0</v>
      </c>
      <c r="H168" s="126">
        <v>0</v>
      </c>
      <c r="I168" s="126">
        <v>0</v>
      </c>
      <c r="J168" s="126">
        <v>0</v>
      </c>
      <c r="K168" s="126">
        <v>0</v>
      </c>
      <c r="L168" s="126">
        <v>677.60590528</v>
      </c>
      <c r="M168" s="126">
        <v>0</v>
      </c>
      <c r="N168" s="126"/>
      <c r="O168" s="126"/>
      <c r="P168" s="126"/>
      <c r="Q168" s="126"/>
      <c r="R168" s="126"/>
      <c r="S168" s="126"/>
      <c r="T168" s="126"/>
    </row>
    <row r="169" spans="1:20">
      <c r="A169" s="8">
        <v>45352</v>
      </c>
      <c r="B169" s="126">
        <v>676.63513120000005</v>
      </c>
      <c r="C169" s="126">
        <v>0.10645739</v>
      </c>
      <c r="D169" s="126">
        <v>0.10645739</v>
      </c>
      <c r="E169" s="126">
        <v>0.10645739</v>
      </c>
      <c r="F169" s="126">
        <v>0</v>
      </c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676.52867380999999</v>
      </c>
      <c r="M169" s="126">
        <v>0</v>
      </c>
      <c r="N169" s="126"/>
      <c r="O169" s="126"/>
      <c r="P169" s="126"/>
      <c r="Q169" s="126"/>
      <c r="R169" s="126"/>
      <c r="S169" s="126"/>
      <c r="T169" s="126"/>
    </row>
    <row r="170" spans="1:20">
      <c r="A170" s="8">
        <v>45383</v>
      </c>
      <c r="B170" s="126">
        <v>659.61925986000006</v>
      </c>
      <c r="C170" s="126">
        <v>0.10645739</v>
      </c>
      <c r="D170" s="126">
        <v>0.10645739</v>
      </c>
      <c r="E170" s="126">
        <v>0.10645739</v>
      </c>
      <c r="F170" s="126">
        <v>0</v>
      </c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659.51280247</v>
      </c>
      <c r="M170" s="126">
        <v>0</v>
      </c>
      <c r="N170" s="126"/>
      <c r="O170" s="126"/>
      <c r="P170" s="126"/>
      <c r="Q170" s="126"/>
      <c r="R170" s="126"/>
      <c r="S170" s="126"/>
      <c r="T170" s="126"/>
    </row>
    <row r="171" spans="1:20">
      <c r="A171" s="8">
        <v>45413</v>
      </c>
      <c r="B171" s="126">
        <v>653.58518073000005</v>
      </c>
      <c r="C171" s="126">
        <v>0.10645739</v>
      </c>
      <c r="D171" s="126">
        <v>0.10645739</v>
      </c>
      <c r="E171" s="126">
        <v>0.10645739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653.47872333999999</v>
      </c>
      <c r="M171" s="126">
        <v>0</v>
      </c>
      <c r="N171" s="126"/>
      <c r="O171" s="126"/>
      <c r="P171" s="126"/>
      <c r="Q171" s="126"/>
      <c r="R171" s="126"/>
      <c r="S171" s="126"/>
      <c r="T171" s="126"/>
    </row>
    <row r="172" spans="1:20">
      <c r="A172" s="8">
        <v>45444</v>
      </c>
      <c r="B172" s="126">
        <v>630.27844472000004</v>
      </c>
      <c r="C172" s="126">
        <v>0.10645739</v>
      </c>
      <c r="D172" s="126">
        <v>0.10645739</v>
      </c>
      <c r="E172" s="126">
        <v>0.10645739</v>
      </c>
      <c r="F172" s="126">
        <v>0</v>
      </c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630.17198732999998</v>
      </c>
      <c r="M172" s="126">
        <v>0</v>
      </c>
      <c r="N172" s="126"/>
      <c r="O172" s="126"/>
      <c r="P172" s="126"/>
      <c r="Q172" s="126"/>
      <c r="R172" s="126"/>
      <c r="S172" s="126"/>
      <c r="T172" s="126"/>
    </row>
    <row r="173" spans="1:20">
      <c r="A173" s="8">
        <v>45474</v>
      </c>
      <c r="B173" s="126">
        <v>627.21512942000004</v>
      </c>
      <c r="C173" s="126">
        <v>0.10645739</v>
      </c>
      <c r="D173" s="126">
        <v>0.10645739</v>
      </c>
      <c r="E173" s="126">
        <v>0.10645739</v>
      </c>
      <c r="F173" s="126">
        <v>0</v>
      </c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627.10867202999998</v>
      </c>
      <c r="M173" s="126">
        <v>0</v>
      </c>
      <c r="N173" s="126"/>
      <c r="O173" s="126"/>
      <c r="P173" s="126"/>
      <c r="Q173" s="126"/>
      <c r="R173" s="126"/>
      <c r="S173" s="126"/>
      <c r="T173" s="126"/>
    </row>
    <row r="174" spans="1:20">
      <c r="A174" s="8">
        <v>45505</v>
      </c>
      <c r="B174" s="126">
        <v>629.54901010000003</v>
      </c>
      <c r="C174" s="126">
        <v>0.10645739</v>
      </c>
      <c r="D174" s="126">
        <v>0.10645739</v>
      </c>
      <c r="E174" s="126">
        <v>0.10645739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629.44255270999997</v>
      </c>
      <c r="M174" s="126">
        <v>0</v>
      </c>
      <c r="N174" s="126"/>
      <c r="O174" s="126"/>
      <c r="P174" s="126"/>
      <c r="Q174" s="126"/>
      <c r="R174" s="126"/>
      <c r="S174" s="126"/>
      <c r="T174" s="126"/>
    </row>
    <row r="175" spans="1:20">
      <c r="A175" s="8">
        <v>45536</v>
      </c>
      <c r="B175" s="126">
        <v>629.55134625999995</v>
      </c>
      <c r="C175" s="126">
        <v>0.10645739</v>
      </c>
      <c r="D175" s="126">
        <v>0.10645739</v>
      </c>
      <c r="E175" s="126">
        <v>0.10645739</v>
      </c>
      <c r="F175" s="126">
        <v>0</v>
      </c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629.44488887</v>
      </c>
      <c r="M175" s="126">
        <v>0</v>
      </c>
      <c r="N175" s="126"/>
      <c r="O175" s="126"/>
      <c r="P175" s="126"/>
      <c r="Q175" s="126"/>
      <c r="R175" s="126"/>
      <c r="S175" s="126"/>
      <c r="T175" s="126"/>
    </row>
    <row r="176" spans="1:20">
      <c r="A176" s="8">
        <v>45566</v>
      </c>
      <c r="B176" s="126">
        <v>629.42146194999998</v>
      </c>
      <c r="C176" s="126">
        <v>0.10645739</v>
      </c>
      <c r="D176" s="126">
        <v>0.10645739</v>
      </c>
      <c r="E176" s="126">
        <v>0.10645739</v>
      </c>
      <c r="F176" s="126">
        <v>0</v>
      </c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629.31500456000003</v>
      </c>
      <c r="M176" s="126">
        <v>0</v>
      </c>
      <c r="N176" s="126"/>
      <c r="O176" s="126"/>
      <c r="P176" s="126"/>
      <c r="Q176" s="126"/>
      <c r="R176" s="126"/>
      <c r="S176" s="126"/>
      <c r="T176" s="126"/>
    </row>
    <row r="177" spans="1:20">
      <c r="A177" s="8">
        <v>45597</v>
      </c>
      <c r="B177" s="126">
        <v>632.86463657000002</v>
      </c>
      <c r="C177" s="126">
        <v>0.10645739</v>
      </c>
      <c r="D177" s="126">
        <v>0.10645739</v>
      </c>
      <c r="E177" s="126">
        <v>0.10645739</v>
      </c>
      <c r="F177" s="126">
        <v>0</v>
      </c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632.75817917999996</v>
      </c>
      <c r="M177" s="126">
        <v>0</v>
      </c>
      <c r="N177" s="126"/>
      <c r="O177" s="126"/>
      <c r="P177" s="126"/>
      <c r="Q177" s="126"/>
      <c r="R177" s="126"/>
      <c r="S177" s="126"/>
      <c r="T177" s="126"/>
    </row>
  </sheetData>
  <mergeCells count="10">
    <mergeCell ref="A3:M3"/>
    <mergeCell ref="C6:C8"/>
    <mergeCell ref="B6:B8"/>
    <mergeCell ref="A6:A8"/>
    <mergeCell ref="M6:M8"/>
    <mergeCell ref="L6:L8"/>
    <mergeCell ref="D6:K6"/>
    <mergeCell ref="D7:G7"/>
    <mergeCell ref="H7:K7"/>
    <mergeCell ref="A4:C4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7.33203125" style="25" customWidth="1"/>
    <col min="3" max="3" width="8.5546875" style="25" customWidth="1"/>
    <col min="4" max="11" width="6.5546875" style="18" customWidth="1"/>
    <col min="12" max="12" width="13.109375" style="25" customWidth="1"/>
    <col min="13" max="20" width="6.5546875" style="18" customWidth="1"/>
    <col min="21" max="21" width="8" style="25" customWidth="1"/>
    <col min="22" max="22" width="8.44140625" style="25" customWidth="1"/>
    <col min="23" max="16384" width="9.109375" style="22"/>
  </cols>
  <sheetData>
    <row r="1" spans="1:28">
      <c r="A1" s="16" t="s">
        <v>130</v>
      </c>
      <c r="B1" s="10"/>
    </row>
    <row r="2" spans="1:28" ht="5.25" customHeight="1"/>
    <row r="3" spans="1:28" ht="26.25" customHeight="1">
      <c r="A3" s="212" t="s">
        <v>73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178" t="s">
        <v>129</v>
      </c>
      <c r="B4" s="179"/>
      <c r="C4" s="179"/>
      <c r="L4" s="23"/>
      <c r="U4" s="23"/>
      <c r="V4" s="23"/>
    </row>
    <row r="5" spans="1:28" ht="12.75" customHeight="1">
      <c r="A5" s="23" t="s">
        <v>230</v>
      </c>
      <c r="B5" s="23"/>
      <c r="C5" s="23"/>
      <c r="L5" s="23"/>
      <c r="U5" s="23"/>
      <c r="V5" s="23"/>
    </row>
    <row r="6" spans="1:28" s="28" customFormat="1" ht="18" customHeight="1">
      <c r="A6" s="217" t="s">
        <v>0</v>
      </c>
      <c r="B6" s="205" t="s">
        <v>1</v>
      </c>
      <c r="C6" s="205" t="s">
        <v>58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59</v>
      </c>
      <c r="V6" s="205" t="s">
        <v>54</v>
      </c>
    </row>
    <row r="7" spans="1:28" s="30" customFormat="1" ht="15" customHeight="1">
      <c r="A7" s="217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17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0" t="s">
        <v>13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10</v>
      </c>
      <c r="S8" s="20" t="s">
        <v>11</v>
      </c>
      <c r="T8" s="20" t="s">
        <v>12</v>
      </c>
      <c r="U8" s="205"/>
      <c r="V8" s="205"/>
    </row>
    <row r="9" spans="1:28" hidden="1">
      <c r="A9" s="117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3"/>
      <c r="N9" s="113"/>
      <c r="O9" s="113"/>
      <c r="P9" s="113"/>
      <c r="Q9" s="113"/>
      <c r="R9" s="113"/>
      <c r="S9" s="113"/>
      <c r="T9" s="113"/>
      <c r="U9" s="114"/>
      <c r="V9" s="114"/>
    </row>
    <row r="10" spans="1:28" collapsed="1">
      <c r="A10" s="29">
        <v>1</v>
      </c>
      <c r="B10" s="27">
        <v>2</v>
      </c>
      <c r="C10" s="29">
        <v>3</v>
      </c>
      <c r="D10" s="27">
        <v>4</v>
      </c>
      <c r="E10" s="29">
        <v>5</v>
      </c>
      <c r="F10" s="27">
        <v>6</v>
      </c>
      <c r="G10" s="29">
        <v>7</v>
      </c>
      <c r="H10" s="27">
        <v>8</v>
      </c>
      <c r="I10" s="29">
        <v>9</v>
      </c>
      <c r="J10" s="27">
        <v>10</v>
      </c>
      <c r="K10" s="29">
        <v>11</v>
      </c>
      <c r="L10" s="27">
        <v>12</v>
      </c>
      <c r="M10" s="29">
        <v>13</v>
      </c>
      <c r="N10" s="27">
        <v>14</v>
      </c>
      <c r="O10" s="29">
        <v>15</v>
      </c>
      <c r="P10" s="27">
        <v>16</v>
      </c>
      <c r="Q10" s="29">
        <v>17</v>
      </c>
      <c r="R10" s="27">
        <v>18</v>
      </c>
      <c r="S10" s="29">
        <v>19</v>
      </c>
      <c r="T10" s="27">
        <v>20</v>
      </c>
      <c r="U10" s="29">
        <v>21</v>
      </c>
      <c r="V10" s="27">
        <v>22</v>
      </c>
    </row>
    <row r="11" spans="1:28" hidden="1" outlineLevel="1">
      <c r="A11" s="8">
        <v>40544</v>
      </c>
      <c r="B11" s="126">
        <v>4074.4581775800002</v>
      </c>
      <c r="C11" s="126">
        <v>2520.7715840400001</v>
      </c>
      <c r="D11" s="126">
        <v>1444.18321109</v>
      </c>
      <c r="E11" s="126">
        <v>516.55611896999994</v>
      </c>
      <c r="F11" s="126">
        <v>506.85949359</v>
      </c>
      <c r="G11" s="126">
        <v>420.76759852999999</v>
      </c>
      <c r="H11" s="126">
        <v>1076.5883729499999</v>
      </c>
      <c r="I11" s="126">
        <v>25.92471522</v>
      </c>
      <c r="J11" s="126">
        <v>278.70826310000001</v>
      </c>
      <c r="K11" s="126">
        <v>771.95539463</v>
      </c>
      <c r="L11" s="126">
        <v>1385.8121882600001</v>
      </c>
      <c r="M11" s="126">
        <v>234.21517689000001</v>
      </c>
      <c r="N11" s="126">
        <v>2.0018974799999998</v>
      </c>
      <c r="O11" s="126">
        <v>32.856137599999997</v>
      </c>
      <c r="P11" s="126">
        <v>199.35714181</v>
      </c>
      <c r="Q11" s="126">
        <v>1151.59701137</v>
      </c>
      <c r="R11" s="126">
        <v>11.55296963</v>
      </c>
      <c r="S11" s="126">
        <v>58.84230685</v>
      </c>
      <c r="T11" s="126">
        <v>1081.2017348899999</v>
      </c>
      <c r="U11" s="126">
        <v>167.87440527999999</v>
      </c>
      <c r="V11" s="126">
        <v>1978.7261252599999</v>
      </c>
      <c r="W11" s="126"/>
      <c r="X11" s="126"/>
      <c r="Y11" s="126"/>
      <c r="Z11" s="126"/>
      <c r="AA11" s="126"/>
      <c r="AB11" s="126"/>
    </row>
    <row r="12" spans="1:28" hidden="1" outlineLevel="1">
      <c r="A12" s="8">
        <v>40575</v>
      </c>
      <c r="B12" s="126">
        <v>4047.7249101799998</v>
      </c>
      <c r="C12" s="126">
        <v>2509.3696863</v>
      </c>
      <c r="D12" s="126">
        <v>1448.7447631800001</v>
      </c>
      <c r="E12" s="126">
        <v>531.50145056999997</v>
      </c>
      <c r="F12" s="126">
        <v>509.03448925999999</v>
      </c>
      <c r="G12" s="126">
        <v>408.20882334999999</v>
      </c>
      <c r="H12" s="126">
        <v>1060.6249231199999</v>
      </c>
      <c r="I12" s="126">
        <v>26.149695090000002</v>
      </c>
      <c r="J12" s="126">
        <v>271.00510687000002</v>
      </c>
      <c r="K12" s="126">
        <v>763.47012115999996</v>
      </c>
      <c r="L12" s="126">
        <v>1373.1451380999999</v>
      </c>
      <c r="M12" s="126">
        <v>231.96734359000001</v>
      </c>
      <c r="N12" s="126">
        <v>2.1135151400000001</v>
      </c>
      <c r="O12" s="126">
        <v>33.449276449999999</v>
      </c>
      <c r="P12" s="126">
        <v>196.404552</v>
      </c>
      <c r="Q12" s="126">
        <v>1141.17779451</v>
      </c>
      <c r="R12" s="126">
        <v>11.130214779999999</v>
      </c>
      <c r="S12" s="126">
        <v>66.288059189999998</v>
      </c>
      <c r="T12" s="126">
        <v>1063.75952054</v>
      </c>
      <c r="U12" s="126">
        <v>165.21008577999999</v>
      </c>
      <c r="V12" s="126">
        <v>1964.8238229900001</v>
      </c>
      <c r="W12" s="126"/>
      <c r="X12" s="126"/>
      <c r="Y12" s="126"/>
      <c r="Z12" s="126"/>
      <c r="AA12" s="126"/>
      <c r="AB12" s="126"/>
    </row>
    <row r="13" spans="1:28" hidden="1" outlineLevel="1">
      <c r="A13" s="8">
        <v>40603</v>
      </c>
      <c r="B13" s="126">
        <v>4008.0337365300002</v>
      </c>
      <c r="C13" s="126">
        <v>2489.3289490500001</v>
      </c>
      <c r="D13" s="126">
        <v>1443.9007773799999</v>
      </c>
      <c r="E13" s="126">
        <v>538.95033397999998</v>
      </c>
      <c r="F13" s="126">
        <v>500.64912962</v>
      </c>
      <c r="G13" s="126">
        <v>404.30131377999999</v>
      </c>
      <c r="H13" s="126">
        <v>1045.42817167</v>
      </c>
      <c r="I13" s="126">
        <v>26.448582250000001</v>
      </c>
      <c r="J13" s="126">
        <v>273.14249416000001</v>
      </c>
      <c r="K13" s="126">
        <v>745.83709525999996</v>
      </c>
      <c r="L13" s="126">
        <v>1346.5906023299999</v>
      </c>
      <c r="M13" s="126">
        <v>229.02938818999999</v>
      </c>
      <c r="N13" s="126">
        <v>2.1835729499999998</v>
      </c>
      <c r="O13" s="126">
        <v>31.887341030000002</v>
      </c>
      <c r="P13" s="126">
        <v>194.95847420999999</v>
      </c>
      <c r="Q13" s="126">
        <v>1117.5612141399999</v>
      </c>
      <c r="R13" s="126">
        <v>10.77568086</v>
      </c>
      <c r="S13" s="126">
        <v>61.435643300000002</v>
      </c>
      <c r="T13" s="126">
        <v>1045.3498899799999</v>
      </c>
      <c r="U13" s="126">
        <v>172.11418515</v>
      </c>
      <c r="V13" s="126">
        <v>1930.90308168</v>
      </c>
      <c r="W13" s="126"/>
      <c r="X13" s="126"/>
      <c r="Y13" s="126"/>
      <c r="Z13" s="126"/>
      <c r="AA13" s="126"/>
      <c r="AB13" s="126"/>
    </row>
    <row r="14" spans="1:28" hidden="1" outlineLevel="1">
      <c r="A14" s="8">
        <v>40634</v>
      </c>
      <c r="B14" s="126">
        <v>4033.2910376</v>
      </c>
      <c r="C14" s="126">
        <v>2523.0225105</v>
      </c>
      <c r="D14" s="126">
        <v>1494.1056689300001</v>
      </c>
      <c r="E14" s="126">
        <v>586.07679798000004</v>
      </c>
      <c r="F14" s="126">
        <v>507.52583234999997</v>
      </c>
      <c r="G14" s="126">
        <v>400.50303860000002</v>
      </c>
      <c r="H14" s="126">
        <v>1028.9168415700001</v>
      </c>
      <c r="I14" s="126">
        <v>26.673200829999999</v>
      </c>
      <c r="J14" s="126">
        <v>261.28428065999998</v>
      </c>
      <c r="K14" s="126">
        <v>740.95936008000001</v>
      </c>
      <c r="L14" s="126">
        <v>1340.4966456100001</v>
      </c>
      <c r="M14" s="126">
        <v>229.79948546</v>
      </c>
      <c r="N14" s="126">
        <v>2.23250817</v>
      </c>
      <c r="O14" s="126">
        <v>32.361917599999998</v>
      </c>
      <c r="P14" s="126">
        <v>195.20505969000001</v>
      </c>
      <c r="Q14" s="126">
        <v>1110.6971601499999</v>
      </c>
      <c r="R14" s="126">
        <v>10.94563707</v>
      </c>
      <c r="S14" s="126">
        <v>58.247777550000002</v>
      </c>
      <c r="T14" s="126">
        <v>1041.5037455300001</v>
      </c>
      <c r="U14" s="126">
        <v>169.77188149</v>
      </c>
      <c r="V14" s="126">
        <v>1922.0630051999999</v>
      </c>
      <c r="W14" s="126"/>
      <c r="X14" s="126"/>
      <c r="Y14" s="126"/>
      <c r="Z14" s="126"/>
      <c r="AA14" s="126"/>
      <c r="AB14" s="126"/>
    </row>
    <row r="15" spans="1:28" hidden="1" outlineLevel="1">
      <c r="A15" s="8">
        <v>40664</v>
      </c>
      <c r="B15" s="126">
        <v>4062.0152869100002</v>
      </c>
      <c r="C15" s="126">
        <v>2559.9758043400002</v>
      </c>
      <c r="D15" s="126">
        <v>1545.16527092</v>
      </c>
      <c r="E15" s="126">
        <v>628.85604392000005</v>
      </c>
      <c r="F15" s="126">
        <v>519.18285978999995</v>
      </c>
      <c r="G15" s="126">
        <v>397.12636721000001</v>
      </c>
      <c r="H15" s="126">
        <v>1014.81053342</v>
      </c>
      <c r="I15" s="126">
        <v>25.928859670000001</v>
      </c>
      <c r="J15" s="126">
        <v>259.37703698000001</v>
      </c>
      <c r="K15" s="126">
        <v>729.50463677000005</v>
      </c>
      <c r="L15" s="126">
        <v>1331.6378249300001</v>
      </c>
      <c r="M15" s="126">
        <v>231.74532737000001</v>
      </c>
      <c r="N15" s="126">
        <v>2.2390560399999999</v>
      </c>
      <c r="O15" s="126">
        <v>33.033749870000001</v>
      </c>
      <c r="P15" s="126">
        <v>196.47252146</v>
      </c>
      <c r="Q15" s="126">
        <v>1099.89249756</v>
      </c>
      <c r="R15" s="126">
        <v>11.681551450000001</v>
      </c>
      <c r="S15" s="126">
        <v>53.300430660000004</v>
      </c>
      <c r="T15" s="126">
        <v>1034.91051545</v>
      </c>
      <c r="U15" s="126">
        <v>170.40165764</v>
      </c>
      <c r="V15" s="126">
        <v>1775.96313865</v>
      </c>
      <c r="W15" s="126"/>
      <c r="X15" s="126"/>
      <c r="Y15" s="126"/>
      <c r="Z15" s="126"/>
      <c r="AA15" s="126"/>
      <c r="AB15" s="126"/>
    </row>
    <row r="16" spans="1:28" hidden="1" outlineLevel="1">
      <c r="A16" s="8">
        <v>40695</v>
      </c>
      <c r="B16" s="126">
        <v>4099.7700718200003</v>
      </c>
      <c r="C16" s="126">
        <v>2600.7735674</v>
      </c>
      <c r="D16" s="126">
        <v>1599.4988549300001</v>
      </c>
      <c r="E16" s="126">
        <v>664.54959756999995</v>
      </c>
      <c r="F16" s="126">
        <v>537.78136412000003</v>
      </c>
      <c r="G16" s="126">
        <v>397.16789324000001</v>
      </c>
      <c r="H16" s="126">
        <v>1001.2747124700001</v>
      </c>
      <c r="I16" s="126">
        <v>26.076881870000001</v>
      </c>
      <c r="J16" s="126">
        <v>253.84718441000001</v>
      </c>
      <c r="K16" s="126">
        <v>721.35064619000002</v>
      </c>
      <c r="L16" s="126">
        <v>1325.48610502</v>
      </c>
      <c r="M16" s="126">
        <v>232.47207687</v>
      </c>
      <c r="N16" s="126">
        <v>2.3358761399999999</v>
      </c>
      <c r="O16" s="126">
        <v>32.833545960000002</v>
      </c>
      <c r="P16" s="126">
        <v>197.30265477</v>
      </c>
      <c r="Q16" s="126">
        <v>1093.0140281500001</v>
      </c>
      <c r="R16" s="126">
        <v>11.37291557</v>
      </c>
      <c r="S16" s="126">
        <v>53.219572249999999</v>
      </c>
      <c r="T16" s="126">
        <v>1028.42154033</v>
      </c>
      <c r="U16" s="126">
        <v>173.51039940000001</v>
      </c>
      <c r="V16" s="126">
        <v>1763.6194459599999</v>
      </c>
      <c r="W16" s="126"/>
      <c r="X16" s="126"/>
      <c r="Y16" s="126"/>
      <c r="Z16" s="126"/>
      <c r="AA16" s="126"/>
      <c r="AB16" s="126"/>
    </row>
    <row r="17" spans="1:28" hidden="1" outlineLevel="1">
      <c r="A17" s="8">
        <v>40725</v>
      </c>
      <c r="B17" s="126">
        <v>4132.9120810799996</v>
      </c>
      <c r="C17" s="126">
        <v>2644.8185088999999</v>
      </c>
      <c r="D17" s="126">
        <v>1658.1779611100001</v>
      </c>
      <c r="E17" s="126">
        <v>700.24206773000003</v>
      </c>
      <c r="F17" s="126">
        <v>561.78238136000004</v>
      </c>
      <c r="G17" s="126">
        <v>396.15351201999999</v>
      </c>
      <c r="H17" s="126">
        <v>986.64054779000003</v>
      </c>
      <c r="I17" s="126">
        <v>27.192515440000001</v>
      </c>
      <c r="J17" s="126">
        <v>249.83452926000001</v>
      </c>
      <c r="K17" s="126">
        <v>709.61350308999999</v>
      </c>
      <c r="L17" s="126">
        <v>1312.93455552</v>
      </c>
      <c r="M17" s="126">
        <v>232.245575</v>
      </c>
      <c r="N17" s="126">
        <v>2.2681536200000001</v>
      </c>
      <c r="O17" s="126">
        <v>30.546974420000002</v>
      </c>
      <c r="P17" s="126">
        <v>199.43044696000001</v>
      </c>
      <c r="Q17" s="126">
        <v>1080.6889805200001</v>
      </c>
      <c r="R17" s="126">
        <v>11.833921480000001</v>
      </c>
      <c r="S17" s="126">
        <v>52.037358259999998</v>
      </c>
      <c r="T17" s="126">
        <v>1016.81770078</v>
      </c>
      <c r="U17" s="126">
        <v>175.15901665999999</v>
      </c>
      <c r="V17" s="126">
        <v>1849.03205729</v>
      </c>
      <c r="W17" s="126"/>
      <c r="X17" s="126"/>
      <c r="Y17" s="126"/>
      <c r="Z17" s="126"/>
      <c r="AA17" s="126"/>
      <c r="AB17" s="126"/>
    </row>
    <row r="18" spans="1:28" hidden="1" outlineLevel="1">
      <c r="A18" s="8">
        <v>40756</v>
      </c>
      <c r="B18" s="126">
        <v>4198.1228449399996</v>
      </c>
      <c r="C18" s="126">
        <v>2726.7753994700001</v>
      </c>
      <c r="D18" s="126">
        <v>1758.98526485</v>
      </c>
      <c r="E18" s="126">
        <v>770.83658738999998</v>
      </c>
      <c r="F18" s="126">
        <v>594.38971088000005</v>
      </c>
      <c r="G18" s="126">
        <v>393.75896657999999</v>
      </c>
      <c r="H18" s="126">
        <v>967.79013462</v>
      </c>
      <c r="I18" s="126">
        <v>26.980656570000001</v>
      </c>
      <c r="J18" s="126">
        <v>246.69785708000001</v>
      </c>
      <c r="K18" s="126">
        <v>694.11162096999999</v>
      </c>
      <c r="L18" s="126">
        <v>1303.33398588</v>
      </c>
      <c r="M18" s="126">
        <v>237.06238089999999</v>
      </c>
      <c r="N18" s="126">
        <v>2.4467833200000002</v>
      </c>
      <c r="O18" s="126">
        <v>30.66828267</v>
      </c>
      <c r="P18" s="126">
        <v>203.94731490999999</v>
      </c>
      <c r="Q18" s="126">
        <v>1066.2716049799999</v>
      </c>
      <c r="R18" s="126">
        <v>12.470755260000001</v>
      </c>
      <c r="S18" s="126">
        <v>49.60478904</v>
      </c>
      <c r="T18" s="126">
        <v>1004.19606068</v>
      </c>
      <c r="U18" s="126">
        <v>168.01345959</v>
      </c>
      <c r="V18" s="126">
        <v>1681.2770067399999</v>
      </c>
      <c r="W18" s="126"/>
      <c r="X18" s="126"/>
      <c r="Y18" s="126"/>
      <c r="Z18" s="126"/>
      <c r="AA18" s="126"/>
      <c r="AB18" s="126"/>
    </row>
    <row r="19" spans="1:28" hidden="1" outlineLevel="1">
      <c r="A19" s="8">
        <v>40787</v>
      </c>
      <c r="B19" s="126">
        <v>4239.87910113</v>
      </c>
      <c r="C19" s="126">
        <v>2776.8854353299998</v>
      </c>
      <c r="D19" s="126">
        <v>1838.0805337100001</v>
      </c>
      <c r="E19" s="126">
        <v>813.80794562000005</v>
      </c>
      <c r="F19" s="126">
        <v>622.92485567000006</v>
      </c>
      <c r="G19" s="126">
        <v>401.34773242</v>
      </c>
      <c r="H19" s="126">
        <v>938.80490162000001</v>
      </c>
      <c r="I19" s="126">
        <v>26.696013390000001</v>
      </c>
      <c r="J19" s="126">
        <v>242.15150102999999</v>
      </c>
      <c r="K19" s="126">
        <v>669.95738719999997</v>
      </c>
      <c r="L19" s="126">
        <v>1288.4606001100001</v>
      </c>
      <c r="M19" s="126">
        <v>240.10541617000001</v>
      </c>
      <c r="N19" s="126">
        <v>2.31086685</v>
      </c>
      <c r="O19" s="126">
        <v>31.41842698</v>
      </c>
      <c r="P19" s="126">
        <v>206.37612233999999</v>
      </c>
      <c r="Q19" s="126">
        <v>1048.35518394</v>
      </c>
      <c r="R19" s="126">
        <v>13.3283022</v>
      </c>
      <c r="S19" s="126">
        <v>47.420991610000002</v>
      </c>
      <c r="T19" s="126">
        <v>987.60589013000003</v>
      </c>
      <c r="U19" s="126">
        <v>174.53306569</v>
      </c>
      <c r="V19" s="126">
        <v>1674.6232129099999</v>
      </c>
      <c r="W19" s="126"/>
      <c r="X19" s="126"/>
      <c r="Y19" s="126"/>
      <c r="Z19" s="126"/>
      <c r="AA19" s="126"/>
      <c r="AB19" s="126"/>
    </row>
    <row r="20" spans="1:28" hidden="1" outlineLevel="1">
      <c r="A20" s="8">
        <v>40817</v>
      </c>
      <c r="B20" s="126">
        <v>4247.0121095100003</v>
      </c>
      <c r="C20" s="126">
        <v>2793.2030204900002</v>
      </c>
      <c r="D20" s="126">
        <v>1879.00155109</v>
      </c>
      <c r="E20" s="126">
        <v>833.70290924999995</v>
      </c>
      <c r="F20" s="126">
        <v>637.31662676999997</v>
      </c>
      <c r="G20" s="126">
        <v>407.98201506999999</v>
      </c>
      <c r="H20" s="126">
        <v>914.20146939999995</v>
      </c>
      <c r="I20" s="126">
        <v>26.911410799999999</v>
      </c>
      <c r="J20" s="126">
        <v>214.72035984999999</v>
      </c>
      <c r="K20" s="126">
        <v>672.56969875000004</v>
      </c>
      <c r="L20" s="126">
        <v>1281.99660178</v>
      </c>
      <c r="M20" s="126">
        <v>246.98153690000001</v>
      </c>
      <c r="N20" s="126">
        <v>2.5319051199999998</v>
      </c>
      <c r="O20" s="126">
        <v>31.70888905</v>
      </c>
      <c r="P20" s="126">
        <v>212.74074272999999</v>
      </c>
      <c r="Q20" s="126">
        <v>1035.01506488</v>
      </c>
      <c r="R20" s="126">
        <v>13.56667526</v>
      </c>
      <c r="S20" s="126">
        <v>45.647071179999998</v>
      </c>
      <c r="T20" s="126">
        <v>975.80131844000005</v>
      </c>
      <c r="U20" s="126">
        <v>171.81248724</v>
      </c>
      <c r="V20" s="126">
        <v>1655.2427322999999</v>
      </c>
      <c r="W20" s="126"/>
      <c r="X20" s="126"/>
      <c r="Y20" s="126"/>
      <c r="Z20" s="126"/>
      <c r="AA20" s="126"/>
      <c r="AB20" s="126"/>
    </row>
    <row r="21" spans="1:28" hidden="1" outlineLevel="1">
      <c r="A21" s="8">
        <v>40848</v>
      </c>
      <c r="B21" s="126">
        <v>4216.1404431499996</v>
      </c>
      <c r="C21" s="126">
        <v>2761.1478911499999</v>
      </c>
      <c r="D21" s="126">
        <v>1885.0430280200001</v>
      </c>
      <c r="E21" s="126">
        <v>842.03169235999997</v>
      </c>
      <c r="F21" s="126">
        <v>642.06916924999996</v>
      </c>
      <c r="G21" s="126">
        <v>400.94216641000003</v>
      </c>
      <c r="H21" s="126">
        <v>876.10486313000001</v>
      </c>
      <c r="I21" s="126">
        <v>27.189028270000001</v>
      </c>
      <c r="J21" s="126">
        <v>207.61695845</v>
      </c>
      <c r="K21" s="126">
        <v>641.29887641000005</v>
      </c>
      <c r="L21" s="126">
        <v>1291.3689171599999</v>
      </c>
      <c r="M21" s="126">
        <v>263.65526369999998</v>
      </c>
      <c r="N21" s="126">
        <v>2.5357023000000001</v>
      </c>
      <c r="O21" s="126">
        <v>41.55886314</v>
      </c>
      <c r="P21" s="126">
        <v>219.56069826000001</v>
      </c>
      <c r="Q21" s="126">
        <v>1027.7136534599999</v>
      </c>
      <c r="R21" s="126">
        <v>19.713188280000001</v>
      </c>
      <c r="S21" s="126">
        <v>42.074122860000003</v>
      </c>
      <c r="T21" s="126">
        <v>965.92634232</v>
      </c>
      <c r="U21" s="126">
        <v>163.62363483999999</v>
      </c>
      <c r="V21" s="126">
        <v>1607.4071757900001</v>
      </c>
      <c r="W21" s="126"/>
      <c r="X21" s="126"/>
      <c r="Y21" s="126"/>
      <c r="Z21" s="126"/>
      <c r="AA21" s="126"/>
      <c r="AB21" s="126"/>
    </row>
    <row r="22" spans="1:28" hidden="1" outlineLevel="1">
      <c r="A22" s="8">
        <v>40878</v>
      </c>
      <c r="B22" s="126">
        <v>4129.9777392899996</v>
      </c>
      <c r="C22" s="126">
        <v>2726.5864619399999</v>
      </c>
      <c r="D22" s="126">
        <v>1886.7318659499999</v>
      </c>
      <c r="E22" s="126">
        <v>849.43157823000001</v>
      </c>
      <c r="F22" s="126">
        <v>645.63084341000001</v>
      </c>
      <c r="G22" s="126">
        <v>391.66944431000002</v>
      </c>
      <c r="H22" s="126">
        <v>839.85459599000001</v>
      </c>
      <c r="I22" s="126">
        <v>25.34467515</v>
      </c>
      <c r="J22" s="126">
        <v>200.99897697</v>
      </c>
      <c r="K22" s="126">
        <v>613.51094387000001</v>
      </c>
      <c r="L22" s="126">
        <v>1252.5640265</v>
      </c>
      <c r="M22" s="126">
        <v>260.68873439999999</v>
      </c>
      <c r="N22" s="126">
        <v>2.57340401</v>
      </c>
      <c r="O22" s="126">
        <v>41.4294741</v>
      </c>
      <c r="P22" s="126">
        <v>216.68585629</v>
      </c>
      <c r="Q22" s="126">
        <v>991.87529210000002</v>
      </c>
      <c r="R22" s="126">
        <v>19.494671109999999</v>
      </c>
      <c r="S22" s="126">
        <v>40.885842619999998</v>
      </c>
      <c r="T22" s="126">
        <v>931.49477836999995</v>
      </c>
      <c r="U22" s="126">
        <v>150.82725085000001</v>
      </c>
      <c r="V22" s="126">
        <v>1697.5512177600001</v>
      </c>
      <c r="W22" s="126"/>
      <c r="X22" s="126"/>
      <c r="Y22" s="126"/>
      <c r="Z22" s="126"/>
      <c r="AA22" s="126"/>
      <c r="AB22" s="126"/>
    </row>
    <row r="23" spans="1:28" hidden="1" outlineLevel="1">
      <c r="A23" s="8">
        <v>40909</v>
      </c>
      <c r="B23" s="126">
        <v>4106.8903189900002</v>
      </c>
      <c r="C23" s="126">
        <v>2711.5756043000001</v>
      </c>
      <c r="D23" s="126">
        <v>1881.5635443900001</v>
      </c>
      <c r="E23" s="126">
        <v>848.14186813000003</v>
      </c>
      <c r="F23" s="126">
        <v>644.49820733000001</v>
      </c>
      <c r="G23" s="126">
        <v>388.92346893000001</v>
      </c>
      <c r="H23" s="126">
        <v>830.01205990999995</v>
      </c>
      <c r="I23" s="126">
        <v>25.85875021</v>
      </c>
      <c r="J23" s="126">
        <v>199.37078904000001</v>
      </c>
      <c r="K23" s="126">
        <v>604.78252066000005</v>
      </c>
      <c r="L23" s="126">
        <v>1244.66484896</v>
      </c>
      <c r="M23" s="126">
        <v>259.45797598000001</v>
      </c>
      <c r="N23" s="126">
        <v>1.6693720400000001</v>
      </c>
      <c r="O23" s="126">
        <v>41.35674538</v>
      </c>
      <c r="P23" s="126">
        <v>216.43185855999999</v>
      </c>
      <c r="Q23" s="126">
        <v>985.20687297999996</v>
      </c>
      <c r="R23" s="126">
        <v>19.951796569999999</v>
      </c>
      <c r="S23" s="126">
        <v>40.314779829999999</v>
      </c>
      <c r="T23" s="126">
        <v>924.94029657999999</v>
      </c>
      <c r="U23" s="126">
        <v>150.64986572999999</v>
      </c>
      <c r="V23" s="126">
        <v>1679.7174261</v>
      </c>
      <c r="W23" s="126"/>
      <c r="X23" s="126"/>
      <c r="Y23" s="126"/>
      <c r="Z23" s="126"/>
      <c r="AA23" s="126"/>
      <c r="AB23" s="126"/>
    </row>
    <row r="24" spans="1:28" hidden="1" outlineLevel="1">
      <c r="A24" s="8">
        <v>40940</v>
      </c>
      <c r="B24" s="126">
        <v>4086.0345961200001</v>
      </c>
      <c r="C24" s="126">
        <v>2683.0242024999998</v>
      </c>
      <c r="D24" s="126">
        <v>1878.3480429700001</v>
      </c>
      <c r="E24" s="126">
        <v>847.80816104999997</v>
      </c>
      <c r="F24" s="126">
        <v>648.48027592000005</v>
      </c>
      <c r="G24" s="126">
        <v>382.05960599999997</v>
      </c>
      <c r="H24" s="126">
        <v>804.67615952999995</v>
      </c>
      <c r="I24" s="126">
        <v>26.300483939999999</v>
      </c>
      <c r="J24" s="126">
        <v>193.79252926000001</v>
      </c>
      <c r="K24" s="126">
        <v>584.58314632999998</v>
      </c>
      <c r="L24" s="126">
        <v>1254.9236347900001</v>
      </c>
      <c r="M24" s="126">
        <v>264.21593883000003</v>
      </c>
      <c r="N24" s="126">
        <v>1.8945921999999999</v>
      </c>
      <c r="O24" s="126">
        <v>41.810787920000003</v>
      </c>
      <c r="P24" s="126">
        <v>220.51055871</v>
      </c>
      <c r="Q24" s="126">
        <v>990.70769596000002</v>
      </c>
      <c r="R24" s="126">
        <v>19.854002260000001</v>
      </c>
      <c r="S24" s="126">
        <v>40.535690279999997</v>
      </c>
      <c r="T24" s="126">
        <v>930.31800341999997</v>
      </c>
      <c r="U24" s="126">
        <v>148.08675883000001</v>
      </c>
      <c r="V24" s="126">
        <v>1170.3623613100001</v>
      </c>
      <c r="W24" s="126"/>
      <c r="X24" s="126"/>
      <c r="Y24" s="126"/>
      <c r="Z24" s="126"/>
      <c r="AA24" s="126"/>
      <c r="AB24" s="126"/>
    </row>
    <row r="25" spans="1:28" hidden="1" outlineLevel="1">
      <c r="A25" s="8">
        <v>40969</v>
      </c>
      <c r="B25" s="126">
        <v>4004.24289236</v>
      </c>
      <c r="C25" s="126">
        <v>2684.44405865</v>
      </c>
      <c r="D25" s="126">
        <v>1896.1149749599999</v>
      </c>
      <c r="E25" s="126">
        <v>857.44795016</v>
      </c>
      <c r="F25" s="126">
        <v>652.64416568000001</v>
      </c>
      <c r="G25" s="126">
        <v>386.02285912000002</v>
      </c>
      <c r="H25" s="126">
        <v>788.32908368999995</v>
      </c>
      <c r="I25" s="126">
        <v>24.915716150000002</v>
      </c>
      <c r="J25" s="126">
        <v>185.09052951999999</v>
      </c>
      <c r="K25" s="126">
        <v>578.32283801999995</v>
      </c>
      <c r="L25" s="126">
        <v>1181.2950030500001</v>
      </c>
      <c r="M25" s="126">
        <v>256.49592539999998</v>
      </c>
      <c r="N25" s="126">
        <v>2.52728405</v>
      </c>
      <c r="O25" s="126">
        <v>41.454541149999997</v>
      </c>
      <c r="P25" s="126">
        <v>212.5141002</v>
      </c>
      <c r="Q25" s="126">
        <v>924.79907764999996</v>
      </c>
      <c r="R25" s="126">
        <v>20.16703485</v>
      </c>
      <c r="S25" s="126">
        <v>39.085404060000002</v>
      </c>
      <c r="T25" s="126">
        <v>865.54663874000005</v>
      </c>
      <c r="U25" s="126">
        <v>138.50383066000001</v>
      </c>
      <c r="V25" s="126">
        <v>1301.48760849</v>
      </c>
      <c r="W25" s="126"/>
      <c r="X25" s="126"/>
      <c r="Y25" s="126"/>
      <c r="Z25" s="126"/>
      <c r="AA25" s="126"/>
      <c r="AB25" s="126"/>
    </row>
    <row r="26" spans="1:28" hidden="1" outlineLevel="1">
      <c r="A26" s="8">
        <v>41000</v>
      </c>
      <c r="B26" s="126">
        <v>3976.8887223800002</v>
      </c>
      <c r="C26" s="126">
        <v>2681.8732966100001</v>
      </c>
      <c r="D26" s="126">
        <v>1909.57343285</v>
      </c>
      <c r="E26" s="126">
        <v>859.69143385999996</v>
      </c>
      <c r="F26" s="126">
        <v>665.65121980000004</v>
      </c>
      <c r="G26" s="126">
        <v>384.23077919000002</v>
      </c>
      <c r="H26" s="126">
        <v>772.29986375999999</v>
      </c>
      <c r="I26" s="126">
        <v>24.475959899999999</v>
      </c>
      <c r="J26" s="126">
        <v>182.44250542</v>
      </c>
      <c r="K26" s="126">
        <v>565.38139844</v>
      </c>
      <c r="L26" s="126">
        <v>1163.3570103300001</v>
      </c>
      <c r="M26" s="126">
        <v>254.53063069999999</v>
      </c>
      <c r="N26" s="126">
        <v>1.8614099099999999</v>
      </c>
      <c r="O26" s="126">
        <v>40.74470668</v>
      </c>
      <c r="P26" s="126">
        <v>211.92451410999999</v>
      </c>
      <c r="Q26" s="126">
        <v>908.82637963000002</v>
      </c>
      <c r="R26" s="126">
        <v>20.515313800000001</v>
      </c>
      <c r="S26" s="126">
        <v>38.033445200000003</v>
      </c>
      <c r="T26" s="126">
        <v>850.27762063</v>
      </c>
      <c r="U26" s="126">
        <v>131.65841544</v>
      </c>
      <c r="V26" s="126">
        <v>1423.0178436900001</v>
      </c>
      <c r="W26" s="126"/>
      <c r="X26" s="126"/>
      <c r="Y26" s="126"/>
      <c r="Z26" s="126"/>
      <c r="AA26" s="126"/>
      <c r="AB26" s="126"/>
    </row>
    <row r="27" spans="1:28" hidden="1" outlineLevel="1">
      <c r="A27" s="8">
        <v>41030</v>
      </c>
      <c r="B27" s="126">
        <v>4020.9126368699999</v>
      </c>
      <c r="C27" s="126">
        <v>2727.9979802600001</v>
      </c>
      <c r="D27" s="126">
        <v>1967.8726016600001</v>
      </c>
      <c r="E27" s="126">
        <v>897.28582373999996</v>
      </c>
      <c r="F27" s="126">
        <v>686.26411682000003</v>
      </c>
      <c r="G27" s="126">
        <v>384.3226611</v>
      </c>
      <c r="H27" s="126">
        <v>760.12537859999998</v>
      </c>
      <c r="I27" s="126">
        <v>25.004505389999998</v>
      </c>
      <c r="J27" s="126">
        <v>173.37657257000001</v>
      </c>
      <c r="K27" s="126">
        <v>561.74430064000001</v>
      </c>
      <c r="L27" s="126">
        <v>1160.8510570399999</v>
      </c>
      <c r="M27" s="126">
        <v>256.17660210000003</v>
      </c>
      <c r="N27" s="126">
        <v>1.3406252299999999</v>
      </c>
      <c r="O27" s="126">
        <v>41.285876379999998</v>
      </c>
      <c r="P27" s="126">
        <v>213.55010049000001</v>
      </c>
      <c r="Q27" s="126">
        <v>904.67445494000003</v>
      </c>
      <c r="R27" s="126">
        <v>19.430199909999999</v>
      </c>
      <c r="S27" s="126">
        <v>37.263726370000001</v>
      </c>
      <c r="T27" s="126">
        <v>847.98052866</v>
      </c>
      <c r="U27" s="126">
        <v>132.06359957000001</v>
      </c>
      <c r="V27" s="126">
        <v>1400.9471136899999</v>
      </c>
      <c r="W27" s="126"/>
      <c r="X27" s="126"/>
      <c r="Y27" s="126"/>
      <c r="Z27" s="126"/>
      <c r="AA27" s="126"/>
      <c r="AB27" s="126"/>
    </row>
    <row r="28" spans="1:28" hidden="1" outlineLevel="1">
      <c r="A28" s="8">
        <v>41061</v>
      </c>
      <c r="B28" s="126">
        <v>3991.93707589</v>
      </c>
      <c r="C28" s="126">
        <v>2726.46663597</v>
      </c>
      <c r="D28" s="126">
        <v>1997.04565254</v>
      </c>
      <c r="E28" s="126">
        <v>903.99888709000004</v>
      </c>
      <c r="F28" s="126">
        <v>701.63199090000001</v>
      </c>
      <c r="G28" s="126">
        <v>391.41477455</v>
      </c>
      <c r="H28" s="126">
        <v>729.42098342999998</v>
      </c>
      <c r="I28" s="126">
        <v>17.657584580000002</v>
      </c>
      <c r="J28" s="126">
        <v>164.12628185</v>
      </c>
      <c r="K28" s="126">
        <v>547.63711699999999</v>
      </c>
      <c r="L28" s="126">
        <v>1129.46519779</v>
      </c>
      <c r="M28" s="126">
        <v>253.5373008</v>
      </c>
      <c r="N28" s="126">
        <v>1.25105417</v>
      </c>
      <c r="O28" s="126">
        <v>39.762341429999999</v>
      </c>
      <c r="P28" s="126">
        <v>212.5239052</v>
      </c>
      <c r="Q28" s="126">
        <v>875.92789699000002</v>
      </c>
      <c r="R28" s="126">
        <v>11.998744520000001</v>
      </c>
      <c r="S28" s="126">
        <v>36.564054609999999</v>
      </c>
      <c r="T28" s="126">
        <v>827.36509785999999</v>
      </c>
      <c r="U28" s="126">
        <v>136.00524213</v>
      </c>
      <c r="V28" s="126">
        <v>1388.3614212800001</v>
      </c>
      <c r="W28" s="126"/>
      <c r="X28" s="126"/>
      <c r="Y28" s="126"/>
      <c r="Z28" s="126"/>
      <c r="AA28" s="126"/>
      <c r="AB28" s="126"/>
    </row>
    <row r="29" spans="1:28" hidden="1" outlineLevel="1">
      <c r="A29" s="8">
        <v>41091</v>
      </c>
      <c r="B29" s="126">
        <v>4004.8847366099999</v>
      </c>
      <c r="C29" s="126">
        <v>2749.63077122</v>
      </c>
      <c r="D29" s="126">
        <v>2033.4912848700001</v>
      </c>
      <c r="E29" s="126">
        <v>920.52432924000004</v>
      </c>
      <c r="F29" s="126">
        <v>719.32557670000006</v>
      </c>
      <c r="G29" s="126">
        <v>393.64137892999997</v>
      </c>
      <c r="H29" s="126">
        <v>716.13948634999997</v>
      </c>
      <c r="I29" s="126">
        <v>17.942911420000001</v>
      </c>
      <c r="J29" s="126">
        <v>161.79919964999999</v>
      </c>
      <c r="K29" s="126">
        <v>536.39737528000001</v>
      </c>
      <c r="L29" s="126">
        <v>1121.5656028000001</v>
      </c>
      <c r="M29" s="126">
        <v>254.31071470000001</v>
      </c>
      <c r="N29" s="126">
        <v>1.2341060500000001</v>
      </c>
      <c r="O29" s="126">
        <v>39.728047160000003</v>
      </c>
      <c r="P29" s="126">
        <v>213.34856149000001</v>
      </c>
      <c r="Q29" s="126">
        <v>867.25488810000002</v>
      </c>
      <c r="R29" s="126">
        <v>12.094277780000001</v>
      </c>
      <c r="S29" s="126">
        <v>35.829436379999997</v>
      </c>
      <c r="T29" s="126">
        <v>819.33117393999999</v>
      </c>
      <c r="U29" s="126">
        <v>133.68836259</v>
      </c>
      <c r="V29" s="126">
        <v>1368.33418613</v>
      </c>
      <c r="W29" s="126"/>
      <c r="X29" s="126"/>
      <c r="Y29" s="126"/>
      <c r="Z29" s="126"/>
      <c r="AA29" s="126"/>
      <c r="AB29" s="126"/>
    </row>
    <row r="30" spans="1:28" hidden="1" outlineLevel="1">
      <c r="A30" s="8">
        <v>41122</v>
      </c>
      <c r="B30" s="126">
        <v>4034.83056102</v>
      </c>
      <c r="C30" s="126">
        <v>2786.8877352</v>
      </c>
      <c r="D30" s="126">
        <v>2079.3583261200001</v>
      </c>
      <c r="E30" s="126">
        <v>946.13050364000003</v>
      </c>
      <c r="F30" s="126">
        <v>738.74514132000002</v>
      </c>
      <c r="G30" s="126">
        <v>394.48268116000003</v>
      </c>
      <c r="H30" s="126">
        <v>707.52940908000005</v>
      </c>
      <c r="I30" s="126">
        <v>18.103735570000001</v>
      </c>
      <c r="J30" s="126">
        <v>160.52222424000001</v>
      </c>
      <c r="K30" s="126">
        <v>528.90344927000001</v>
      </c>
      <c r="L30" s="126">
        <v>1114.10695622</v>
      </c>
      <c r="M30" s="126">
        <v>254.34582137000001</v>
      </c>
      <c r="N30" s="126">
        <v>1.80635262</v>
      </c>
      <c r="O30" s="126">
        <v>37.961312159999999</v>
      </c>
      <c r="P30" s="126">
        <v>214.57815658999999</v>
      </c>
      <c r="Q30" s="126">
        <v>859.76113484999996</v>
      </c>
      <c r="R30" s="126">
        <v>12.27983615</v>
      </c>
      <c r="S30" s="126">
        <v>35.329102779999999</v>
      </c>
      <c r="T30" s="126">
        <v>812.15219592000005</v>
      </c>
      <c r="U30" s="126">
        <v>133.8358696</v>
      </c>
      <c r="V30" s="126">
        <v>1360.5337815600001</v>
      </c>
      <c r="W30" s="126"/>
      <c r="X30" s="126"/>
      <c r="Y30" s="126"/>
      <c r="Z30" s="126"/>
      <c r="AA30" s="126"/>
      <c r="AB30" s="126"/>
    </row>
    <row r="31" spans="1:28" hidden="1" outlineLevel="1">
      <c r="A31" s="8">
        <v>41153</v>
      </c>
      <c r="B31" s="126">
        <v>4011.0370972400001</v>
      </c>
      <c r="C31" s="126">
        <v>2806.9788136500001</v>
      </c>
      <c r="D31" s="126">
        <v>2131.6143965400001</v>
      </c>
      <c r="E31" s="126">
        <v>980.36708593000003</v>
      </c>
      <c r="F31" s="126">
        <v>752.95201196999994</v>
      </c>
      <c r="G31" s="126">
        <v>398.29529864</v>
      </c>
      <c r="H31" s="126">
        <v>675.36441710999998</v>
      </c>
      <c r="I31" s="126">
        <v>18.180283639999999</v>
      </c>
      <c r="J31" s="126">
        <v>141.69285442</v>
      </c>
      <c r="K31" s="126">
        <v>515.49127905</v>
      </c>
      <c r="L31" s="126">
        <v>1068.4974592399999</v>
      </c>
      <c r="M31" s="126">
        <v>255.42227377</v>
      </c>
      <c r="N31" s="126">
        <v>1.7946314400000001</v>
      </c>
      <c r="O31" s="126">
        <v>37.360460949999997</v>
      </c>
      <c r="P31" s="126">
        <v>216.26718138000001</v>
      </c>
      <c r="Q31" s="126">
        <v>813.07518546999995</v>
      </c>
      <c r="R31" s="126">
        <v>12.565159919999999</v>
      </c>
      <c r="S31" s="126">
        <v>34.63594062</v>
      </c>
      <c r="T31" s="126">
        <v>765.87408492999998</v>
      </c>
      <c r="U31" s="126">
        <v>135.56082434999999</v>
      </c>
      <c r="V31" s="126">
        <v>1301.3948383100001</v>
      </c>
      <c r="W31" s="126"/>
      <c r="X31" s="126"/>
      <c r="Y31" s="126"/>
      <c r="Z31" s="126"/>
      <c r="AA31" s="126"/>
      <c r="AB31" s="126"/>
    </row>
    <row r="32" spans="1:28" hidden="1" outlineLevel="1">
      <c r="A32" s="8">
        <v>41183</v>
      </c>
      <c r="B32" s="126">
        <v>4022.6301107600002</v>
      </c>
      <c r="C32" s="126">
        <v>2829.4636675199999</v>
      </c>
      <c r="D32" s="126">
        <v>2171.1841059100002</v>
      </c>
      <c r="E32" s="126">
        <v>1000.3085233100001</v>
      </c>
      <c r="F32" s="126">
        <v>770.60903179000002</v>
      </c>
      <c r="G32" s="126">
        <v>400.26655081000001</v>
      </c>
      <c r="H32" s="126">
        <v>658.27956160999997</v>
      </c>
      <c r="I32" s="126">
        <v>20.055711410000001</v>
      </c>
      <c r="J32" s="126">
        <v>140.14057188000001</v>
      </c>
      <c r="K32" s="126">
        <v>498.08327831999998</v>
      </c>
      <c r="L32" s="126">
        <v>1057.7746187099999</v>
      </c>
      <c r="M32" s="126">
        <v>256.16630887999997</v>
      </c>
      <c r="N32" s="126">
        <v>1.94041226</v>
      </c>
      <c r="O32" s="126">
        <v>36.482821700000002</v>
      </c>
      <c r="P32" s="126">
        <v>217.74307492</v>
      </c>
      <c r="Q32" s="126">
        <v>801.60830983000005</v>
      </c>
      <c r="R32" s="126">
        <v>14.31520579</v>
      </c>
      <c r="S32" s="126">
        <v>34.39046295</v>
      </c>
      <c r="T32" s="126">
        <v>752.90264108999997</v>
      </c>
      <c r="U32" s="126">
        <v>135.39182453000001</v>
      </c>
      <c r="V32" s="126">
        <v>1288.0753493699999</v>
      </c>
      <c r="W32" s="126"/>
      <c r="X32" s="126"/>
      <c r="Y32" s="126"/>
      <c r="Z32" s="126"/>
      <c r="AA32" s="126"/>
      <c r="AB32" s="126"/>
    </row>
    <row r="33" spans="1:28" hidden="1" outlineLevel="1">
      <c r="A33" s="8">
        <v>41214</v>
      </c>
      <c r="B33" s="126">
        <v>4025.2905373499998</v>
      </c>
      <c r="C33" s="126">
        <v>2841.6162968799999</v>
      </c>
      <c r="D33" s="126">
        <v>2198.04541406</v>
      </c>
      <c r="E33" s="126">
        <v>1016.7464675799999</v>
      </c>
      <c r="F33" s="126">
        <v>781.53358628000001</v>
      </c>
      <c r="G33" s="126">
        <v>399.76536019999998</v>
      </c>
      <c r="H33" s="126">
        <v>643.57088281999995</v>
      </c>
      <c r="I33" s="126">
        <v>20.38975422</v>
      </c>
      <c r="J33" s="126">
        <v>136.04058078</v>
      </c>
      <c r="K33" s="126">
        <v>487.14054781999999</v>
      </c>
      <c r="L33" s="126">
        <v>1047.8500370700001</v>
      </c>
      <c r="M33" s="126">
        <v>256.18667103000001</v>
      </c>
      <c r="N33" s="126">
        <v>1.9864446099999999</v>
      </c>
      <c r="O33" s="126">
        <v>36.147652119999997</v>
      </c>
      <c r="P33" s="126">
        <v>218.0525743</v>
      </c>
      <c r="Q33" s="126">
        <v>791.66336604000003</v>
      </c>
      <c r="R33" s="126">
        <v>14.626783769999999</v>
      </c>
      <c r="S33" s="126">
        <v>33.034759520000001</v>
      </c>
      <c r="T33" s="126">
        <v>744.00182274999997</v>
      </c>
      <c r="U33" s="126">
        <v>135.82420339999999</v>
      </c>
      <c r="V33" s="126">
        <v>1293.9125698299999</v>
      </c>
      <c r="W33" s="126"/>
      <c r="X33" s="126"/>
      <c r="Y33" s="126"/>
      <c r="Z33" s="126"/>
      <c r="AA33" s="126"/>
      <c r="AB33" s="126"/>
    </row>
    <row r="34" spans="1:28" hidden="1" outlineLevel="1">
      <c r="A34" s="8">
        <v>41244</v>
      </c>
      <c r="B34" s="126">
        <v>3995.0586970300001</v>
      </c>
      <c r="C34" s="126">
        <v>2819.8876428100002</v>
      </c>
      <c r="D34" s="126">
        <v>2195.63801298</v>
      </c>
      <c r="E34" s="126">
        <v>1014.10387701</v>
      </c>
      <c r="F34" s="126">
        <v>788.18756286999997</v>
      </c>
      <c r="G34" s="126">
        <v>393.3465731</v>
      </c>
      <c r="H34" s="126">
        <v>624.24962983</v>
      </c>
      <c r="I34" s="126">
        <v>19.605375509999998</v>
      </c>
      <c r="J34" s="126">
        <v>127.67490701</v>
      </c>
      <c r="K34" s="126">
        <v>476.96934730999999</v>
      </c>
      <c r="L34" s="126">
        <v>1034.3478989</v>
      </c>
      <c r="M34" s="126">
        <v>257.60213282000001</v>
      </c>
      <c r="N34" s="126">
        <v>1.8006624</v>
      </c>
      <c r="O34" s="126">
        <v>35.834179120000002</v>
      </c>
      <c r="P34" s="126">
        <v>219.9672913</v>
      </c>
      <c r="Q34" s="126">
        <v>776.74576607999995</v>
      </c>
      <c r="R34" s="126">
        <v>14.915005819999999</v>
      </c>
      <c r="S34" s="126">
        <v>32.557225270000004</v>
      </c>
      <c r="T34" s="126">
        <v>729.27353499000003</v>
      </c>
      <c r="U34" s="126">
        <v>140.82315532000001</v>
      </c>
      <c r="V34" s="126">
        <v>1035.8885278800001</v>
      </c>
      <c r="W34" s="126"/>
      <c r="X34" s="126"/>
      <c r="Y34" s="126"/>
      <c r="Z34" s="126"/>
      <c r="AA34" s="126"/>
      <c r="AB34" s="126"/>
    </row>
    <row r="35" spans="1:28" hidden="1" outlineLevel="1">
      <c r="A35" s="8">
        <v>41275</v>
      </c>
      <c r="B35" s="126">
        <v>3994.1984248499998</v>
      </c>
      <c r="C35" s="126">
        <v>2826.49484553</v>
      </c>
      <c r="D35" s="126">
        <v>2208.3046709300002</v>
      </c>
      <c r="E35" s="126">
        <v>1028.2312652400001</v>
      </c>
      <c r="F35" s="126">
        <v>785.17944824000006</v>
      </c>
      <c r="G35" s="126">
        <v>394.89395745000002</v>
      </c>
      <c r="H35" s="126">
        <v>618.19017459999998</v>
      </c>
      <c r="I35" s="126">
        <v>19.665138850000002</v>
      </c>
      <c r="J35" s="126">
        <v>127.40434399999999</v>
      </c>
      <c r="K35" s="126">
        <v>471.12069174999999</v>
      </c>
      <c r="L35" s="126">
        <v>1023.95862593</v>
      </c>
      <c r="M35" s="126">
        <v>253.35855839999999</v>
      </c>
      <c r="N35" s="126">
        <v>1.88284695</v>
      </c>
      <c r="O35" s="126">
        <v>33.912773950000002</v>
      </c>
      <c r="P35" s="126">
        <v>217.5629375</v>
      </c>
      <c r="Q35" s="126">
        <v>770.60006753000005</v>
      </c>
      <c r="R35" s="126">
        <v>15.299027450000001</v>
      </c>
      <c r="S35" s="126">
        <v>32.263124900000001</v>
      </c>
      <c r="T35" s="126">
        <v>723.03791518000003</v>
      </c>
      <c r="U35" s="126">
        <v>143.74495339000001</v>
      </c>
      <c r="V35" s="126">
        <v>1032.8794330400001</v>
      </c>
      <c r="W35" s="126"/>
      <c r="X35" s="126"/>
      <c r="Y35" s="126"/>
      <c r="Z35" s="126"/>
      <c r="AA35" s="126"/>
      <c r="AB35" s="126"/>
    </row>
    <row r="36" spans="1:28" hidden="1" outlineLevel="1">
      <c r="A36" s="8">
        <v>41306</v>
      </c>
      <c r="B36" s="126">
        <v>3974.5349870499999</v>
      </c>
      <c r="C36" s="126">
        <v>2817.37336714</v>
      </c>
      <c r="D36" s="126">
        <v>2205.8316762700001</v>
      </c>
      <c r="E36" s="126">
        <v>1035.53342677</v>
      </c>
      <c r="F36" s="126">
        <v>784.28912962000004</v>
      </c>
      <c r="G36" s="126">
        <v>386.00911988000001</v>
      </c>
      <c r="H36" s="126">
        <v>611.54169087000002</v>
      </c>
      <c r="I36" s="126">
        <v>39.177512810000003</v>
      </c>
      <c r="J36" s="126">
        <v>111.27451237</v>
      </c>
      <c r="K36" s="126">
        <v>461.08966569</v>
      </c>
      <c r="L36" s="126">
        <v>1014.60687789</v>
      </c>
      <c r="M36" s="126">
        <v>250.85317834</v>
      </c>
      <c r="N36" s="126">
        <v>5.8504586300000003</v>
      </c>
      <c r="O36" s="126">
        <v>32.181343589999997</v>
      </c>
      <c r="P36" s="126">
        <v>212.82137612</v>
      </c>
      <c r="Q36" s="126">
        <v>763.75369954999996</v>
      </c>
      <c r="R36" s="126">
        <v>22.832892749999999</v>
      </c>
      <c r="S36" s="126">
        <v>20.23943332</v>
      </c>
      <c r="T36" s="126">
        <v>720.68137348000005</v>
      </c>
      <c r="U36" s="126">
        <v>142.55474201999999</v>
      </c>
      <c r="V36" s="126">
        <v>1135.5735042199999</v>
      </c>
      <c r="W36" s="126"/>
      <c r="X36" s="126"/>
      <c r="Y36" s="126"/>
      <c r="Z36" s="126"/>
      <c r="AA36" s="126"/>
      <c r="AB36" s="126"/>
    </row>
    <row r="37" spans="1:28" hidden="1" outlineLevel="1">
      <c r="A37" s="8">
        <v>41334</v>
      </c>
      <c r="B37" s="126">
        <v>3996.92445851</v>
      </c>
      <c r="C37" s="126">
        <v>2841.0204548699999</v>
      </c>
      <c r="D37" s="126">
        <v>2236.6492056299999</v>
      </c>
      <c r="E37" s="126">
        <v>1049.4630750199999</v>
      </c>
      <c r="F37" s="126">
        <v>803.09374260000004</v>
      </c>
      <c r="G37" s="126">
        <v>384.09238800999998</v>
      </c>
      <c r="H37" s="126">
        <v>604.37124924</v>
      </c>
      <c r="I37" s="126">
        <v>39.814129629999996</v>
      </c>
      <c r="J37" s="126">
        <v>110.3338581</v>
      </c>
      <c r="K37" s="126">
        <v>454.22326150999999</v>
      </c>
      <c r="L37" s="126">
        <v>1008.71887857</v>
      </c>
      <c r="M37" s="126">
        <v>251.6718745</v>
      </c>
      <c r="N37" s="126">
        <v>5.7559167000000002</v>
      </c>
      <c r="O37" s="126">
        <v>31.774951170000001</v>
      </c>
      <c r="P37" s="126">
        <v>214.14100662999999</v>
      </c>
      <c r="Q37" s="126">
        <v>757.04700406999996</v>
      </c>
      <c r="R37" s="126">
        <v>23.025458960000002</v>
      </c>
      <c r="S37" s="126">
        <v>12.913516570000001</v>
      </c>
      <c r="T37" s="126">
        <v>721.10802853999996</v>
      </c>
      <c r="U37" s="126">
        <v>147.18512507</v>
      </c>
      <c r="V37" s="126">
        <v>1175.4855023499999</v>
      </c>
      <c r="W37" s="126"/>
      <c r="X37" s="126"/>
      <c r="Y37" s="126"/>
      <c r="Z37" s="126"/>
      <c r="AA37" s="126"/>
      <c r="AB37" s="126"/>
    </row>
    <row r="38" spans="1:28" hidden="1" outlineLevel="1">
      <c r="A38" s="8">
        <v>41365</v>
      </c>
      <c r="B38" s="126">
        <v>4064.4344375999999</v>
      </c>
      <c r="C38" s="126">
        <v>2902.4847739799998</v>
      </c>
      <c r="D38" s="126">
        <v>2306.01758402</v>
      </c>
      <c r="E38" s="126">
        <v>1086.15517735</v>
      </c>
      <c r="F38" s="126">
        <v>835.98932951999996</v>
      </c>
      <c r="G38" s="126">
        <v>383.87307714999997</v>
      </c>
      <c r="H38" s="126">
        <v>596.46718996000004</v>
      </c>
      <c r="I38" s="126">
        <v>40.509679749999997</v>
      </c>
      <c r="J38" s="126">
        <v>109.39809119</v>
      </c>
      <c r="K38" s="126">
        <v>446.55941902000001</v>
      </c>
      <c r="L38" s="126">
        <v>1004.9203562</v>
      </c>
      <c r="M38" s="126">
        <v>253.80441868</v>
      </c>
      <c r="N38" s="126">
        <v>5.9352206699999996</v>
      </c>
      <c r="O38" s="126">
        <v>32.015706950000002</v>
      </c>
      <c r="P38" s="126">
        <v>215.85349106000001</v>
      </c>
      <c r="Q38" s="126">
        <v>751.11593751999999</v>
      </c>
      <c r="R38" s="126">
        <v>23.503023370000001</v>
      </c>
      <c r="S38" s="126">
        <v>12.74874269</v>
      </c>
      <c r="T38" s="126">
        <v>714.86417145999997</v>
      </c>
      <c r="U38" s="126">
        <v>157.02930742000001</v>
      </c>
      <c r="V38" s="126">
        <v>1200.76046701</v>
      </c>
      <c r="W38" s="126"/>
      <c r="X38" s="126"/>
      <c r="Y38" s="126"/>
      <c r="Z38" s="126"/>
      <c r="AA38" s="126"/>
      <c r="AB38" s="126"/>
    </row>
    <row r="39" spans="1:28" hidden="1" outlineLevel="1">
      <c r="A39" s="8">
        <v>41395</v>
      </c>
      <c r="B39" s="126">
        <v>4084.7275657700002</v>
      </c>
      <c r="C39" s="126">
        <v>2922.97331609</v>
      </c>
      <c r="D39" s="126">
        <v>2351.8099512099998</v>
      </c>
      <c r="E39" s="126">
        <v>1112.09337413</v>
      </c>
      <c r="F39" s="126">
        <v>860.31763249000005</v>
      </c>
      <c r="G39" s="126">
        <v>379.39894458999999</v>
      </c>
      <c r="H39" s="126">
        <v>571.16336488000002</v>
      </c>
      <c r="I39" s="126">
        <v>40.77943089</v>
      </c>
      <c r="J39" s="126">
        <v>97.037457739999994</v>
      </c>
      <c r="K39" s="126">
        <v>433.34647625000002</v>
      </c>
      <c r="L39" s="126">
        <v>998.49045066999997</v>
      </c>
      <c r="M39" s="126">
        <v>255.46364772000001</v>
      </c>
      <c r="N39" s="126">
        <v>6.0940169400000004</v>
      </c>
      <c r="O39" s="126">
        <v>32.251207370000003</v>
      </c>
      <c r="P39" s="126">
        <v>217.11842340999999</v>
      </c>
      <c r="Q39" s="126">
        <v>743.02680295000005</v>
      </c>
      <c r="R39" s="126">
        <v>24.24358084</v>
      </c>
      <c r="S39" s="126">
        <v>12.41418848</v>
      </c>
      <c r="T39" s="126">
        <v>706.36903362999999</v>
      </c>
      <c r="U39" s="126">
        <v>163.26379901000001</v>
      </c>
      <c r="V39" s="126">
        <v>1202.1715058</v>
      </c>
      <c r="W39" s="126"/>
      <c r="X39" s="126"/>
      <c r="Y39" s="126"/>
      <c r="Z39" s="126"/>
      <c r="AA39" s="126"/>
      <c r="AB39" s="126"/>
    </row>
    <row r="40" spans="1:28" hidden="1" outlineLevel="1">
      <c r="A40" s="8">
        <v>41426</v>
      </c>
      <c r="B40" s="126">
        <v>4052.3875283900002</v>
      </c>
      <c r="C40" s="126">
        <v>2918.47087508</v>
      </c>
      <c r="D40" s="126">
        <v>2370.7862182499998</v>
      </c>
      <c r="E40" s="126">
        <v>1116.9254293399999</v>
      </c>
      <c r="F40" s="126">
        <v>882.05750576000003</v>
      </c>
      <c r="G40" s="126">
        <v>371.80328315000003</v>
      </c>
      <c r="H40" s="126">
        <v>547.68465682999999</v>
      </c>
      <c r="I40" s="126">
        <v>41.146846510000003</v>
      </c>
      <c r="J40" s="126">
        <v>87.507229890000005</v>
      </c>
      <c r="K40" s="126">
        <v>419.03058042999999</v>
      </c>
      <c r="L40" s="126">
        <v>973.77255990000003</v>
      </c>
      <c r="M40" s="126">
        <v>249.33719246000001</v>
      </c>
      <c r="N40" s="126">
        <v>6.3593825700000002</v>
      </c>
      <c r="O40" s="126">
        <v>30.737667609999999</v>
      </c>
      <c r="P40" s="126">
        <v>212.24014227999999</v>
      </c>
      <c r="Q40" s="126">
        <v>724.43536744000005</v>
      </c>
      <c r="R40" s="126">
        <v>24.14485328</v>
      </c>
      <c r="S40" s="126">
        <v>12.31177413</v>
      </c>
      <c r="T40" s="126">
        <v>687.97874003000004</v>
      </c>
      <c r="U40" s="126">
        <v>160.14409341000001</v>
      </c>
      <c r="V40" s="126">
        <v>1159.7195753200001</v>
      </c>
      <c r="W40" s="126"/>
      <c r="X40" s="126"/>
      <c r="Y40" s="126"/>
      <c r="Z40" s="126"/>
      <c r="AA40" s="126"/>
      <c r="AB40" s="126"/>
    </row>
    <row r="41" spans="1:28" hidden="1" outlineLevel="1">
      <c r="A41" s="8">
        <v>41456</v>
      </c>
      <c r="B41" s="126">
        <v>4111.3639796099997</v>
      </c>
      <c r="C41" s="126">
        <v>2978.3262952700002</v>
      </c>
      <c r="D41" s="126">
        <v>2440.7912827599998</v>
      </c>
      <c r="E41" s="126">
        <v>1155.9869773400001</v>
      </c>
      <c r="F41" s="126">
        <v>913.35529198999996</v>
      </c>
      <c r="G41" s="126">
        <v>371.44901342999998</v>
      </c>
      <c r="H41" s="126">
        <v>537.53501251</v>
      </c>
      <c r="I41" s="126">
        <v>40.173038849999998</v>
      </c>
      <c r="J41" s="126">
        <v>85.614555780000003</v>
      </c>
      <c r="K41" s="126">
        <v>411.74741788</v>
      </c>
      <c r="L41" s="126">
        <v>970.86520127999995</v>
      </c>
      <c r="M41" s="126">
        <v>250.08774385999999</v>
      </c>
      <c r="N41" s="126">
        <v>6.7966917200000001</v>
      </c>
      <c r="O41" s="126">
        <v>30.032836119999999</v>
      </c>
      <c r="P41" s="126">
        <v>213.25821601999999</v>
      </c>
      <c r="Q41" s="126">
        <v>720.77745742000002</v>
      </c>
      <c r="R41" s="126">
        <v>24.295744630000002</v>
      </c>
      <c r="S41" s="126">
        <v>11.88457509</v>
      </c>
      <c r="T41" s="126">
        <v>684.59713769999996</v>
      </c>
      <c r="U41" s="126">
        <v>162.17248305999999</v>
      </c>
      <c r="V41" s="126">
        <v>1167.96292161</v>
      </c>
      <c r="W41" s="126"/>
      <c r="X41" s="126"/>
      <c r="Y41" s="126"/>
      <c r="Z41" s="126"/>
      <c r="AA41" s="126"/>
      <c r="AB41" s="126"/>
    </row>
    <row r="42" spans="1:28" hidden="1" outlineLevel="1">
      <c r="A42" s="8">
        <v>41487</v>
      </c>
      <c r="B42" s="126">
        <v>4196.53165386</v>
      </c>
      <c r="C42" s="126">
        <v>3060.1021256899999</v>
      </c>
      <c r="D42" s="126">
        <v>2526.2644874799998</v>
      </c>
      <c r="E42" s="126">
        <v>1191.6581110899999</v>
      </c>
      <c r="F42" s="126">
        <v>962.83860780999998</v>
      </c>
      <c r="G42" s="126">
        <v>371.76776857999999</v>
      </c>
      <c r="H42" s="126">
        <v>533.83763821000002</v>
      </c>
      <c r="I42" s="126">
        <v>41.227499029999997</v>
      </c>
      <c r="J42" s="126">
        <v>84.425380709999999</v>
      </c>
      <c r="K42" s="126">
        <v>408.18475847000002</v>
      </c>
      <c r="L42" s="126">
        <v>968.68231721999996</v>
      </c>
      <c r="M42" s="126">
        <v>250.91456005000001</v>
      </c>
      <c r="N42" s="126">
        <v>6.5956649499999997</v>
      </c>
      <c r="O42" s="126">
        <v>29.658250720000002</v>
      </c>
      <c r="P42" s="126">
        <v>214.66064438000001</v>
      </c>
      <c r="Q42" s="126">
        <v>717.76775716999998</v>
      </c>
      <c r="R42" s="126">
        <v>24.66313937</v>
      </c>
      <c r="S42" s="126">
        <v>11.69399696</v>
      </c>
      <c r="T42" s="126">
        <v>681.41062083999998</v>
      </c>
      <c r="U42" s="126">
        <v>167.74721095000001</v>
      </c>
      <c r="V42" s="126">
        <v>1160.4130519800001</v>
      </c>
      <c r="W42" s="126"/>
      <c r="X42" s="126"/>
      <c r="Y42" s="126"/>
      <c r="Z42" s="126"/>
      <c r="AA42" s="126"/>
      <c r="AB42" s="126"/>
    </row>
    <row r="43" spans="1:28" hidden="1" outlineLevel="1">
      <c r="A43" s="8">
        <v>41518</v>
      </c>
      <c r="B43" s="126">
        <v>4243.9026317099997</v>
      </c>
      <c r="C43" s="126">
        <v>3108.8040873</v>
      </c>
      <c r="D43" s="126">
        <v>2584.2945424</v>
      </c>
      <c r="E43" s="126">
        <v>1219.9050430499999</v>
      </c>
      <c r="F43" s="126">
        <v>990.87887825999996</v>
      </c>
      <c r="G43" s="126">
        <v>373.51062108999997</v>
      </c>
      <c r="H43" s="126">
        <v>524.50954490000004</v>
      </c>
      <c r="I43" s="126">
        <v>39.96087429</v>
      </c>
      <c r="J43" s="126">
        <v>82.076561850000004</v>
      </c>
      <c r="K43" s="126">
        <v>402.47210876000003</v>
      </c>
      <c r="L43" s="126">
        <v>964.06625832999998</v>
      </c>
      <c r="M43" s="126">
        <v>254.37765357999999</v>
      </c>
      <c r="N43" s="126">
        <v>6.6705122100000001</v>
      </c>
      <c r="O43" s="126">
        <v>29.079941120000001</v>
      </c>
      <c r="P43" s="126">
        <v>218.62720024999999</v>
      </c>
      <c r="Q43" s="126">
        <v>709.68860474999997</v>
      </c>
      <c r="R43" s="126">
        <v>24.785988249999999</v>
      </c>
      <c r="S43" s="126">
        <v>11.09123803</v>
      </c>
      <c r="T43" s="126">
        <v>673.81137847000002</v>
      </c>
      <c r="U43" s="126">
        <v>171.03228608000001</v>
      </c>
      <c r="V43" s="126">
        <v>1148.3721019300001</v>
      </c>
      <c r="W43" s="126"/>
      <c r="X43" s="126"/>
      <c r="Y43" s="126"/>
      <c r="Z43" s="126"/>
      <c r="AA43" s="126"/>
      <c r="AB43" s="126"/>
    </row>
    <row r="44" spans="1:28" hidden="1" outlineLevel="1">
      <c r="A44" s="8">
        <v>41548</v>
      </c>
      <c r="B44" s="126">
        <v>4274.9170679500003</v>
      </c>
      <c r="C44" s="126">
        <v>3144.3304605600001</v>
      </c>
      <c r="D44" s="126">
        <v>2630.4541487400002</v>
      </c>
      <c r="E44" s="126">
        <v>1251.32461775</v>
      </c>
      <c r="F44" s="126">
        <v>1007.02034351</v>
      </c>
      <c r="G44" s="126">
        <v>372.10918748</v>
      </c>
      <c r="H44" s="126">
        <v>513.87631181999996</v>
      </c>
      <c r="I44" s="126">
        <v>43.909684089999999</v>
      </c>
      <c r="J44" s="126">
        <v>82.107038729999999</v>
      </c>
      <c r="K44" s="126">
        <v>387.85958900000003</v>
      </c>
      <c r="L44" s="126">
        <v>957.52685761999999</v>
      </c>
      <c r="M44" s="126">
        <v>257.47088093000002</v>
      </c>
      <c r="N44" s="126">
        <v>6.5530024600000001</v>
      </c>
      <c r="O44" s="126">
        <v>28.977982900000001</v>
      </c>
      <c r="P44" s="126">
        <v>221.93989557</v>
      </c>
      <c r="Q44" s="126">
        <v>700.05597668999997</v>
      </c>
      <c r="R44" s="126">
        <v>25.292975500000001</v>
      </c>
      <c r="S44" s="126">
        <v>10.909882290000001</v>
      </c>
      <c r="T44" s="126">
        <v>663.85311890000003</v>
      </c>
      <c r="U44" s="126">
        <v>173.05974977</v>
      </c>
      <c r="V44" s="126">
        <v>1143.17336593</v>
      </c>
      <c r="W44" s="126"/>
      <c r="X44" s="126"/>
      <c r="Y44" s="126"/>
      <c r="Z44" s="126"/>
      <c r="AA44" s="126"/>
      <c r="AB44" s="126"/>
    </row>
    <row r="45" spans="1:28" hidden="1" outlineLevel="1">
      <c r="A45" s="8">
        <v>41579</v>
      </c>
      <c r="B45" s="126">
        <v>4183.9342565899997</v>
      </c>
      <c r="C45" s="126">
        <v>3090.4842897499998</v>
      </c>
      <c r="D45" s="126">
        <v>2633.9311735900001</v>
      </c>
      <c r="E45" s="126">
        <v>1247.66455574</v>
      </c>
      <c r="F45" s="126">
        <v>1021.00665537</v>
      </c>
      <c r="G45" s="126">
        <v>365.25996248000001</v>
      </c>
      <c r="H45" s="126">
        <v>456.55311616</v>
      </c>
      <c r="I45" s="126">
        <v>15.40493938</v>
      </c>
      <c r="J45" s="126">
        <v>81.660227759999998</v>
      </c>
      <c r="K45" s="126">
        <v>359.48794901999997</v>
      </c>
      <c r="L45" s="126">
        <v>921.15452941000001</v>
      </c>
      <c r="M45" s="126">
        <v>253.57718618000001</v>
      </c>
      <c r="N45" s="126">
        <v>6.7798438599999997</v>
      </c>
      <c r="O45" s="126">
        <v>28.616161330000001</v>
      </c>
      <c r="P45" s="126">
        <v>218.18118099</v>
      </c>
      <c r="Q45" s="126">
        <v>667.57734323</v>
      </c>
      <c r="R45" s="126">
        <v>21.644986759999998</v>
      </c>
      <c r="S45" s="126">
        <v>10.33412045</v>
      </c>
      <c r="T45" s="126">
        <v>635.59823601999994</v>
      </c>
      <c r="U45" s="126">
        <v>172.29543742999999</v>
      </c>
      <c r="V45" s="126">
        <v>1097.24289062</v>
      </c>
      <c r="W45" s="126"/>
      <c r="X45" s="126"/>
      <c r="Y45" s="126"/>
      <c r="Z45" s="126"/>
      <c r="AA45" s="126"/>
      <c r="AB45" s="126"/>
    </row>
    <row r="46" spans="1:28" hidden="1" outlineLevel="1">
      <c r="A46" s="8">
        <v>41609</v>
      </c>
      <c r="B46" s="126">
        <v>4141.5685009500003</v>
      </c>
      <c r="C46" s="126">
        <v>3057.1206074000002</v>
      </c>
      <c r="D46" s="126">
        <v>2634.1620421699999</v>
      </c>
      <c r="E46" s="126">
        <v>1265.7634206299999</v>
      </c>
      <c r="F46" s="126">
        <v>1003.05704489</v>
      </c>
      <c r="G46" s="126">
        <v>365.34157664999998</v>
      </c>
      <c r="H46" s="126">
        <v>422.95856522999998</v>
      </c>
      <c r="I46" s="126">
        <v>11.007491440000001</v>
      </c>
      <c r="J46" s="126">
        <v>81.301725390000001</v>
      </c>
      <c r="K46" s="126">
        <v>330.64934840000001</v>
      </c>
      <c r="L46" s="126">
        <v>908.21598043999995</v>
      </c>
      <c r="M46" s="126">
        <v>256.68976691</v>
      </c>
      <c r="N46" s="126">
        <v>6.6324943200000002</v>
      </c>
      <c r="O46" s="126">
        <v>28.532626140000001</v>
      </c>
      <c r="P46" s="126">
        <v>221.52464645000001</v>
      </c>
      <c r="Q46" s="126">
        <v>651.52621352999995</v>
      </c>
      <c r="R46" s="126">
        <v>21.363566299999999</v>
      </c>
      <c r="S46" s="126">
        <v>9.7517303299999991</v>
      </c>
      <c r="T46" s="126">
        <v>620.41091689999996</v>
      </c>
      <c r="U46" s="126">
        <v>176.23191310999999</v>
      </c>
      <c r="V46" s="126">
        <v>1048.1006108199999</v>
      </c>
      <c r="W46" s="126"/>
      <c r="X46" s="126"/>
      <c r="Y46" s="126"/>
      <c r="Z46" s="126"/>
      <c r="AA46" s="126"/>
      <c r="AB46" s="126"/>
    </row>
    <row r="47" spans="1:28" hidden="1" outlineLevel="1">
      <c r="A47" s="8">
        <v>41640</v>
      </c>
      <c r="B47" s="126">
        <v>4150.60546995</v>
      </c>
      <c r="C47" s="126">
        <v>3073.5470391600002</v>
      </c>
      <c r="D47" s="126">
        <v>2657.6645781399998</v>
      </c>
      <c r="E47" s="126">
        <v>1275.1801615500001</v>
      </c>
      <c r="F47" s="126">
        <v>1018.11865849</v>
      </c>
      <c r="G47" s="126">
        <v>364.36575809999999</v>
      </c>
      <c r="H47" s="126">
        <v>415.88246101999999</v>
      </c>
      <c r="I47" s="126">
        <v>10.719498440000001</v>
      </c>
      <c r="J47" s="126">
        <v>78.894206859999997</v>
      </c>
      <c r="K47" s="126">
        <v>326.26875572</v>
      </c>
      <c r="L47" s="126">
        <v>899.49321027999997</v>
      </c>
      <c r="M47" s="126">
        <v>255.12332051000001</v>
      </c>
      <c r="N47" s="126">
        <v>6.8255110400000003</v>
      </c>
      <c r="O47" s="126">
        <v>28.20738081</v>
      </c>
      <c r="P47" s="126">
        <v>220.09042865999999</v>
      </c>
      <c r="Q47" s="126">
        <v>644.36988976999999</v>
      </c>
      <c r="R47" s="126">
        <v>21.636333629999999</v>
      </c>
      <c r="S47" s="126">
        <v>9.2603083099999992</v>
      </c>
      <c r="T47" s="126">
        <v>613.47324782999999</v>
      </c>
      <c r="U47" s="126">
        <v>177.56522050999999</v>
      </c>
      <c r="V47" s="126">
        <v>1014.9428076</v>
      </c>
      <c r="W47" s="126"/>
      <c r="X47" s="126"/>
      <c r="Y47" s="126"/>
      <c r="Z47" s="126"/>
      <c r="AA47" s="126"/>
      <c r="AB47" s="126"/>
    </row>
    <row r="48" spans="1:28" hidden="1" outlineLevel="1">
      <c r="A48" s="8">
        <v>41671</v>
      </c>
      <c r="B48" s="126">
        <v>4422.7463318299997</v>
      </c>
      <c r="C48" s="126">
        <v>3194.1223085299998</v>
      </c>
      <c r="D48" s="126">
        <v>2678.8281072599998</v>
      </c>
      <c r="E48" s="126">
        <v>1289.30270359</v>
      </c>
      <c r="F48" s="126">
        <v>1025.9124290100001</v>
      </c>
      <c r="G48" s="126">
        <v>363.61297466000002</v>
      </c>
      <c r="H48" s="126">
        <v>515.29420127000003</v>
      </c>
      <c r="I48" s="126">
        <v>13.628026869999999</v>
      </c>
      <c r="J48" s="126">
        <v>98.553676039999999</v>
      </c>
      <c r="K48" s="126">
        <v>403.11249836000002</v>
      </c>
      <c r="L48" s="126">
        <v>1040.87025997</v>
      </c>
      <c r="M48" s="126">
        <v>255.20628450999999</v>
      </c>
      <c r="N48" s="126">
        <v>2.08718805</v>
      </c>
      <c r="O48" s="126">
        <v>40.973891639999998</v>
      </c>
      <c r="P48" s="126">
        <v>212.14520482</v>
      </c>
      <c r="Q48" s="126">
        <v>785.66397545999996</v>
      </c>
      <c r="R48" s="126">
        <v>12.700703689999999</v>
      </c>
      <c r="S48" s="126">
        <v>63.60212009</v>
      </c>
      <c r="T48" s="126">
        <v>709.36115168000003</v>
      </c>
      <c r="U48" s="126">
        <v>187.75376333</v>
      </c>
      <c r="V48" s="126">
        <v>1159.6160845100001</v>
      </c>
      <c r="W48" s="126"/>
      <c r="X48" s="126"/>
      <c r="Y48" s="126"/>
      <c r="Z48" s="126"/>
      <c r="AA48" s="126"/>
      <c r="AB48" s="126"/>
    </row>
    <row r="49" spans="1:28" hidden="1" outlineLevel="1">
      <c r="A49" s="8">
        <v>41699</v>
      </c>
      <c r="B49" s="126">
        <v>4522.5708498100003</v>
      </c>
      <c r="C49" s="126">
        <v>3248.2186763300001</v>
      </c>
      <c r="D49" s="126">
        <v>2682.07220671</v>
      </c>
      <c r="E49" s="126">
        <v>1310.2474794899999</v>
      </c>
      <c r="F49" s="126">
        <v>1008.67091769</v>
      </c>
      <c r="G49" s="126">
        <v>363.15380952999999</v>
      </c>
      <c r="H49" s="126">
        <v>566.14646961999995</v>
      </c>
      <c r="I49" s="126">
        <v>21.457692260000002</v>
      </c>
      <c r="J49" s="126">
        <v>107.50010983</v>
      </c>
      <c r="K49" s="126">
        <v>437.18866752999998</v>
      </c>
      <c r="L49" s="126">
        <v>1088.25674147</v>
      </c>
      <c r="M49" s="126">
        <v>248.19581979</v>
      </c>
      <c r="N49" s="126">
        <v>5.3204313599999997</v>
      </c>
      <c r="O49" s="126">
        <v>27.082662809999999</v>
      </c>
      <c r="P49" s="126">
        <v>215.79272562</v>
      </c>
      <c r="Q49" s="126">
        <v>840.06092167999998</v>
      </c>
      <c r="R49" s="126">
        <v>24.5038144</v>
      </c>
      <c r="S49" s="126">
        <v>9.3184080599999994</v>
      </c>
      <c r="T49" s="126">
        <v>806.23869921999994</v>
      </c>
      <c r="U49" s="126">
        <v>186.09543201</v>
      </c>
      <c r="V49" s="126">
        <v>1213.1467298699999</v>
      </c>
      <c r="W49" s="126"/>
      <c r="X49" s="126"/>
      <c r="Y49" s="126"/>
      <c r="Z49" s="126"/>
      <c r="AA49" s="126"/>
      <c r="AB49" s="126"/>
    </row>
    <row r="50" spans="1:28" hidden="1" outlineLevel="1">
      <c r="A50" s="8">
        <v>41730</v>
      </c>
      <c r="B50" s="126">
        <v>4566.9130052</v>
      </c>
      <c r="C50" s="126">
        <v>3286.54103184</v>
      </c>
      <c r="D50" s="126">
        <v>2704.73722924</v>
      </c>
      <c r="E50" s="126">
        <v>1352.94721936</v>
      </c>
      <c r="F50" s="126">
        <v>994.18192651000004</v>
      </c>
      <c r="G50" s="126">
        <v>357.60808336999997</v>
      </c>
      <c r="H50" s="126">
        <v>581.80380260000004</v>
      </c>
      <c r="I50" s="126">
        <v>20.312587390000001</v>
      </c>
      <c r="J50" s="126">
        <v>112.3231684</v>
      </c>
      <c r="K50" s="126">
        <v>449.16804681000002</v>
      </c>
      <c r="L50" s="126">
        <v>1096.8530444</v>
      </c>
      <c r="M50" s="126">
        <v>241.30193972999999</v>
      </c>
      <c r="N50" s="126">
        <v>0.45331816000000003</v>
      </c>
      <c r="O50" s="126">
        <v>29.19743703</v>
      </c>
      <c r="P50" s="126">
        <v>211.65118454</v>
      </c>
      <c r="Q50" s="126">
        <v>855.55110466999997</v>
      </c>
      <c r="R50" s="126">
        <v>7.8996473900000002</v>
      </c>
      <c r="S50" s="126">
        <v>29.513943189999999</v>
      </c>
      <c r="T50" s="126">
        <v>818.13751408999997</v>
      </c>
      <c r="U50" s="126">
        <v>183.51892896000001</v>
      </c>
      <c r="V50" s="126">
        <v>1228.6921405200001</v>
      </c>
      <c r="W50" s="126"/>
      <c r="X50" s="126"/>
      <c r="Y50" s="126"/>
      <c r="Z50" s="126"/>
      <c r="AA50" s="126"/>
      <c r="AB50" s="126"/>
    </row>
    <row r="51" spans="1:28" hidden="1" outlineLevel="1">
      <c r="A51" s="8">
        <v>41760</v>
      </c>
      <c r="B51" s="126">
        <v>4604.2955440200003</v>
      </c>
      <c r="C51" s="126">
        <v>3282.3887057500001</v>
      </c>
      <c r="D51" s="126">
        <v>2696.91697742</v>
      </c>
      <c r="E51" s="126">
        <v>1372.09600873</v>
      </c>
      <c r="F51" s="126">
        <v>976.19742793</v>
      </c>
      <c r="G51" s="126">
        <v>348.62354076000003</v>
      </c>
      <c r="H51" s="126">
        <v>585.47172833000002</v>
      </c>
      <c r="I51" s="126">
        <v>14.40384542</v>
      </c>
      <c r="J51" s="126">
        <v>117.28760744</v>
      </c>
      <c r="K51" s="126">
        <v>453.78027546999999</v>
      </c>
      <c r="L51" s="126">
        <v>1137.9836126299999</v>
      </c>
      <c r="M51" s="126">
        <v>245.96356752</v>
      </c>
      <c r="N51" s="126">
        <v>1.83267435</v>
      </c>
      <c r="O51" s="126">
        <v>37.393874230000002</v>
      </c>
      <c r="P51" s="126">
        <v>206.73701894000001</v>
      </c>
      <c r="Q51" s="126">
        <v>892.02004510999996</v>
      </c>
      <c r="R51" s="126">
        <v>14.80453784</v>
      </c>
      <c r="S51" s="126">
        <v>71.805928570000006</v>
      </c>
      <c r="T51" s="126">
        <v>805.4095787</v>
      </c>
      <c r="U51" s="126">
        <v>183.92322564</v>
      </c>
      <c r="V51" s="126">
        <v>1218.6668758599999</v>
      </c>
      <c r="W51" s="126"/>
      <c r="X51" s="126"/>
      <c r="Y51" s="126"/>
      <c r="Z51" s="126"/>
      <c r="AA51" s="126"/>
      <c r="AB51" s="126"/>
    </row>
    <row r="52" spans="1:28" hidden="1" outlineLevel="1">
      <c r="A52" s="8">
        <v>41791</v>
      </c>
      <c r="B52" s="126">
        <v>4301.1489281900003</v>
      </c>
      <c r="C52" s="126">
        <v>3076.5969113299998</v>
      </c>
      <c r="D52" s="126">
        <v>2592.8141409099999</v>
      </c>
      <c r="E52" s="126">
        <v>1343.69528137</v>
      </c>
      <c r="F52" s="126">
        <v>925.14940397999999</v>
      </c>
      <c r="G52" s="126">
        <v>323.96945555999997</v>
      </c>
      <c r="H52" s="126">
        <v>483.78277042000002</v>
      </c>
      <c r="I52" s="126">
        <v>13.322812040000001</v>
      </c>
      <c r="J52" s="126">
        <v>74.160560039999993</v>
      </c>
      <c r="K52" s="126">
        <v>396.29939833999998</v>
      </c>
      <c r="L52" s="126">
        <v>1054.20189366</v>
      </c>
      <c r="M52" s="126">
        <v>235.41118514999999</v>
      </c>
      <c r="N52" s="126">
        <v>5.9333440399999997</v>
      </c>
      <c r="O52" s="126">
        <v>24.653866350000001</v>
      </c>
      <c r="P52" s="126">
        <v>204.82397476</v>
      </c>
      <c r="Q52" s="126">
        <v>818.79070850999994</v>
      </c>
      <c r="R52" s="126">
        <v>33.887734029999997</v>
      </c>
      <c r="S52" s="126">
        <v>4.7727156500000003</v>
      </c>
      <c r="T52" s="126">
        <v>780.13025883</v>
      </c>
      <c r="U52" s="126">
        <v>170.35012320000001</v>
      </c>
      <c r="V52" s="126">
        <v>1053.04811419</v>
      </c>
      <c r="W52" s="126"/>
      <c r="X52" s="126"/>
      <c r="Y52" s="126"/>
      <c r="Z52" s="126"/>
      <c r="AA52" s="126"/>
      <c r="AB52" s="126"/>
    </row>
    <row r="53" spans="1:28" hidden="1" outlineLevel="1">
      <c r="A53" s="8">
        <v>41821</v>
      </c>
      <c r="B53" s="126">
        <v>4169.9183638499999</v>
      </c>
      <c r="C53" s="126">
        <v>2962.7769495100001</v>
      </c>
      <c r="D53" s="126">
        <v>2502.9688174200001</v>
      </c>
      <c r="E53" s="126">
        <v>1365.2801057900001</v>
      </c>
      <c r="F53" s="126">
        <v>821.48736298999995</v>
      </c>
      <c r="G53" s="126">
        <v>316.20134863999999</v>
      </c>
      <c r="H53" s="126">
        <v>459.80813209000002</v>
      </c>
      <c r="I53" s="126">
        <v>14.250349569999999</v>
      </c>
      <c r="J53" s="126">
        <v>62.904180269999998</v>
      </c>
      <c r="K53" s="126">
        <v>382.65360225000001</v>
      </c>
      <c r="L53" s="126">
        <v>1043.84654591</v>
      </c>
      <c r="M53" s="126">
        <v>210.41485342999999</v>
      </c>
      <c r="N53" s="126">
        <v>6.0716096400000001</v>
      </c>
      <c r="O53" s="126">
        <v>7.8245789099999996</v>
      </c>
      <c r="P53" s="126">
        <v>196.51866487999999</v>
      </c>
      <c r="Q53" s="126">
        <v>833.43169248000004</v>
      </c>
      <c r="R53" s="126">
        <v>35.176328359999999</v>
      </c>
      <c r="S53" s="126">
        <v>3.2054048000000002</v>
      </c>
      <c r="T53" s="126">
        <v>795.04995931999997</v>
      </c>
      <c r="U53" s="126">
        <v>163.29486843000001</v>
      </c>
      <c r="V53" s="126">
        <v>1040.7038170400001</v>
      </c>
      <c r="W53" s="126"/>
      <c r="X53" s="126"/>
      <c r="Y53" s="126"/>
      <c r="Z53" s="126"/>
      <c r="AA53" s="126"/>
      <c r="AB53" s="126"/>
    </row>
    <row r="54" spans="1:28" hidden="1" outlineLevel="1">
      <c r="A54" s="8">
        <v>41852</v>
      </c>
      <c r="B54" s="126">
        <v>4396.2100743499996</v>
      </c>
      <c r="C54" s="126">
        <v>3064.7424386399998</v>
      </c>
      <c r="D54" s="126">
        <v>2543.1905324999998</v>
      </c>
      <c r="E54" s="126">
        <v>1415.6179326399999</v>
      </c>
      <c r="F54" s="126">
        <v>812.46451324999998</v>
      </c>
      <c r="G54" s="126">
        <v>315.10808660999999</v>
      </c>
      <c r="H54" s="126">
        <v>521.55190614000003</v>
      </c>
      <c r="I54" s="126">
        <v>16.480073019999999</v>
      </c>
      <c r="J54" s="126">
        <v>70.522348030000003</v>
      </c>
      <c r="K54" s="126">
        <v>434.54948509000002</v>
      </c>
      <c r="L54" s="126">
        <v>1164.3368629700001</v>
      </c>
      <c r="M54" s="126">
        <v>214.54998345999999</v>
      </c>
      <c r="N54" s="126">
        <v>6.2949136699999997</v>
      </c>
      <c r="O54" s="126">
        <v>7.8751168299999996</v>
      </c>
      <c r="P54" s="126">
        <v>200.37995296</v>
      </c>
      <c r="Q54" s="126">
        <v>949.78687950999995</v>
      </c>
      <c r="R54" s="126">
        <v>40.092627870000001</v>
      </c>
      <c r="S54" s="126">
        <v>3.6354052299999999</v>
      </c>
      <c r="T54" s="126">
        <v>906.05884641</v>
      </c>
      <c r="U54" s="126">
        <v>167.13077274</v>
      </c>
      <c r="V54" s="126">
        <v>1140.70902329</v>
      </c>
      <c r="W54" s="126"/>
      <c r="X54" s="126"/>
      <c r="Y54" s="126"/>
      <c r="Z54" s="126"/>
      <c r="AA54" s="126"/>
      <c r="AB54" s="126"/>
    </row>
    <row r="55" spans="1:28" hidden="1" outlineLevel="1">
      <c r="A55" s="31">
        <v>41883</v>
      </c>
      <c r="B55" s="126">
        <v>4316.2988481299999</v>
      </c>
      <c r="C55" s="126">
        <v>3032.7925745399998</v>
      </c>
      <c r="D55" s="126">
        <v>2539.6700466299999</v>
      </c>
      <c r="E55" s="126">
        <v>1418.48636461</v>
      </c>
      <c r="F55" s="126">
        <v>806.98624486000006</v>
      </c>
      <c r="G55" s="126">
        <v>314.19743715999999</v>
      </c>
      <c r="H55" s="126">
        <v>493.12252790999997</v>
      </c>
      <c r="I55" s="126">
        <v>15.89827609</v>
      </c>
      <c r="J55" s="126">
        <v>68.011928049999995</v>
      </c>
      <c r="K55" s="126">
        <v>409.21232377000001</v>
      </c>
      <c r="L55" s="126">
        <v>1117.5414831000001</v>
      </c>
      <c r="M55" s="126">
        <v>215.85300602000001</v>
      </c>
      <c r="N55" s="126">
        <v>1.9096691800000001</v>
      </c>
      <c r="O55" s="126">
        <v>12.491975780000001</v>
      </c>
      <c r="P55" s="126">
        <v>201.45136106000001</v>
      </c>
      <c r="Q55" s="126">
        <v>901.68847707999998</v>
      </c>
      <c r="R55" s="126">
        <v>18.283287850000001</v>
      </c>
      <c r="S55" s="126">
        <v>25.910457869999998</v>
      </c>
      <c r="T55" s="126">
        <v>857.49473135999995</v>
      </c>
      <c r="U55" s="126">
        <v>165.96479049000001</v>
      </c>
      <c r="V55" s="126">
        <v>1092.20796496</v>
      </c>
      <c r="W55" s="126"/>
      <c r="X55" s="126"/>
      <c r="Y55" s="126"/>
      <c r="Z55" s="126"/>
      <c r="AA55" s="126"/>
      <c r="AB55" s="126"/>
    </row>
    <row r="56" spans="1:28" hidden="1" outlineLevel="1">
      <c r="A56" s="8">
        <v>41913</v>
      </c>
      <c r="B56" s="126">
        <v>4308.3166418500005</v>
      </c>
      <c r="C56" s="126">
        <v>3023.67837156</v>
      </c>
      <c r="D56" s="126">
        <v>2535.80764344</v>
      </c>
      <c r="E56" s="126">
        <v>1431.63030166</v>
      </c>
      <c r="F56" s="126">
        <v>785.94451275999995</v>
      </c>
      <c r="G56" s="126">
        <v>318.23282902</v>
      </c>
      <c r="H56" s="126">
        <v>487.87072812000002</v>
      </c>
      <c r="I56" s="126">
        <v>16.46198103</v>
      </c>
      <c r="J56" s="126">
        <v>67.907917209999994</v>
      </c>
      <c r="K56" s="126">
        <v>403.50082988000003</v>
      </c>
      <c r="L56" s="126">
        <v>1117.87402236</v>
      </c>
      <c r="M56" s="126">
        <v>214.93785406000001</v>
      </c>
      <c r="N56" s="126">
        <v>6.8512905699999997</v>
      </c>
      <c r="O56" s="126">
        <v>8.3080477699999999</v>
      </c>
      <c r="P56" s="126">
        <v>199.77851572</v>
      </c>
      <c r="Q56" s="126">
        <v>902.93616829999996</v>
      </c>
      <c r="R56" s="126">
        <v>41.675146519999998</v>
      </c>
      <c r="S56" s="126">
        <v>3.89857912</v>
      </c>
      <c r="T56" s="126">
        <v>857.36244266000006</v>
      </c>
      <c r="U56" s="126">
        <v>166.76424793000001</v>
      </c>
      <c r="V56" s="126">
        <v>1154.20741299</v>
      </c>
      <c r="W56" s="126"/>
      <c r="X56" s="126"/>
      <c r="Y56" s="126"/>
      <c r="Z56" s="126"/>
      <c r="AA56" s="126"/>
      <c r="AB56" s="126"/>
    </row>
    <row r="57" spans="1:28" hidden="1" outlineLevel="1">
      <c r="A57" s="8">
        <v>41944</v>
      </c>
      <c r="B57" s="126">
        <v>4463.9545362899999</v>
      </c>
      <c r="C57" s="126">
        <v>3045.1951878700002</v>
      </c>
      <c r="D57" s="126">
        <v>2483.1029238900001</v>
      </c>
      <c r="E57" s="126">
        <v>1415.5696921000001</v>
      </c>
      <c r="F57" s="126">
        <v>768.93180743000005</v>
      </c>
      <c r="G57" s="126">
        <v>298.60142436000001</v>
      </c>
      <c r="H57" s="126">
        <v>562.09226397999998</v>
      </c>
      <c r="I57" s="126">
        <v>19.094936109999999</v>
      </c>
      <c r="J57" s="126">
        <v>79.006602049999998</v>
      </c>
      <c r="K57" s="126">
        <v>463.99072582000002</v>
      </c>
      <c r="L57" s="126">
        <v>1250.5926482899999</v>
      </c>
      <c r="M57" s="126">
        <v>208.54437365000001</v>
      </c>
      <c r="N57" s="126">
        <v>6.9772636400000003</v>
      </c>
      <c r="O57" s="126">
        <v>6.6237076899999998</v>
      </c>
      <c r="P57" s="126">
        <v>194.94340231999999</v>
      </c>
      <c r="Q57" s="126">
        <v>1042.04827464</v>
      </c>
      <c r="R57" s="126">
        <v>48.074511809999997</v>
      </c>
      <c r="S57" s="126">
        <v>4.3977393100000004</v>
      </c>
      <c r="T57" s="126">
        <v>989.57602352000004</v>
      </c>
      <c r="U57" s="126">
        <v>168.16670013000001</v>
      </c>
      <c r="V57" s="126">
        <v>1326.0917479100001</v>
      </c>
      <c r="W57" s="126"/>
      <c r="X57" s="126"/>
      <c r="Y57" s="126"/>
      <c r="Z57" s="126"/>
      <c r="AA57" s="126"/>
      <c r="AB57" s="126"/>
    </row>
    <row r="58" spans="1:28" hidden="1" outlineLevel="1">
      <c r="A58" s="8">
        <v>41974</v>
      </c>
      <c r="B58" s="126">
        <v>4196.2221924799996</v>
      </c>
      <c r="C58" s="126">
        <v>2861.6053680199998</v>
      </c>
      <c r="D58" s="126">
        <v>2332.4936227399999</v>
      </c>
      <c r="E58" s="126">
        <v>1378.3951965000001</v>
      </c>
      <c r="F58" s="126">
        <v>672.64339451000001</v>
      </c>
      <c r="G58" s="126">
        <v>281.45503172999997</v>
      </c>
      <c r="H58" s="126">
        <v>529.11174528000004</v>
      </c>
      <c r="I58" s="126">
        <v>20.558706229999999</v>
      </c>
      <c r="J58" s="126">
        <v>71.429001619999994</v>
      </c>
      <c r="K58" s="126">
        <v>437.12403742999999</v>
      </c>
      <c r="L58" s="126">
        <v>1182.5365499100001</v>
      </c>
      <c r="M58" s="126">
        <v>200.07054919999999</v>
      </c>
      <c r="N58" s="126">
        <v>7.0760539800000002</v>
      </c>
      <c r="O58" s="126">
        <v>6.1821768800000001</v>
      </c>
      <c r="P58" s="126">
        <v>186.81231833999999</v>
      </c>
      <c r="Q58" s="126">
        <v>982.46600071</v>
      </c>
      <c r="R58" s="126">
        <v>52.671479740000002</v>
      </c>
      <c r="S58" s="126">
        <v>5.1346444199999999</v>
      </c>
      <c r="T58" s="126">
        <v>924.65987655000004</v>
      </c>
      <c r="U58" s="126">
        <v>152.08027455000001</v>
      </c>
      <c r="V58" s="126">
        <v>1196.48708792</v>
      </c>
      <c r="W58" s="126"/>
      <c r="X58" s="126"/>
      <c r="Y58" s="126"/>
      <c r="Z58" s="126"/>
      <c r="AA58" s="126"/>
      <c r="AB58" s="126"/>
    </row>
    <row r="59" spans="1:28" hidden="1" outlineLevel="1">
      <c r="A59" s="8">
        <v>42005</v>
      </c>
      <c r="B59" s="126">
        <v>4219.0759427900002</v>
      </c>
      <c r="C59" s="126">
        <v>2851.1967696500001</v>
      </c>
      <c r="D59" s="126">
        <v>2309.1898187800002</v>
      </c>
      <c r="E59" s="126">
        <v>1361.2010804900001</v>
      </c>
      <c r="F59" s="126">
        <v>666.40162321000003</v>
      </c>
      <c r="G59" s="126">
        <v>281.58711507999999</v>
      </c>
      <c r="H59" s="126">
        <v>542.00695086999997</v>
      </c>
      <c r="I59" s="126">
        <v>21.866279819999999</v>
      </c>
      <c r="J59" s="126">
        <v>72.802518489999997</v>
      </c>
      <c r="K59" s="126">
        <v>447.33815256000003</v>
      </c>
      <c r="L59" s="126">
        <v>1213.2495639399999</v>
      </c>
      <c r="M59" s="126">
        <v>201.53158266</v>
      </c>
      <c r="N59" s="126">
        <v>7.0658546700000002</v>
      </c>
      <c r="O59" s="126">
        <v>6.1216993400000002</v>
      </c>
      <c r="P59" s="126">
        <v>188.34402865000001</v>
      </c>
      <c r="Q59" s="126">
        <v>1011.71798128</v>
      </c>
      <c r="R59" s="126">
        <v>52.455771079999998</v>
      </c>
      <c r="S59" s="126">
        <v>5.3074730299999997</v>
      </c>
      <c r="T59" s="126">
        <v>953.95473717000004</v>
      </c>
      <c r="U59" s="126">
        <v>154.6296092</v>
      </c>
      <c r="V59" s="126">
        <v>1227.3069164000001</v>
      </c>
      <c r="W59" s="126"/>
      <c r="X59" s="126"/>
      <c r="Y59" s="126"/>
      <c r="Z59" s="126"/>
      <c r="AA59" s="126"/>
      <c r="AB59" s="126"/>
    </row>
    <row r="60" spans="1:28" hidden="1" outlineLevel="1">
      <c r="A60" s="8">
        <v>42036</v>
      </c>
      <c r="B60" s="126">
        <v>5276.7069428900004</v>
      </c>
      <c r="C60" s="126">
        <v>3197.29779586</v>
      </c>
      <c r="D60" s="126">
        <v>2275.6248341199998</v>
      </c>
      <c r="E60" s="126">
        <v>1340.57202383</v>
      </c>
      <c r="F60" s="126">
        <v>658.72925482999995</v>
      </c>
      <c r="G60" s="126">
        <v>276.32355546000002</v>
      </c>
      <c r="H60" s="126">
        <v>921.67296174000001</v>
      </c>
      <c r="I60" s="126">
        <v>26.94622562</v>
      </c>
      <c r="J60" s="126">
        <v>125.85134379</v>
      </c>
      <c r="K60" s="126">
        <v>768.87539232999995</v>
      </c>
      <c r="L60" s="126">
        <v>1910.3813595300001</v>
      </c>
      <c r="M60" s="126">
        <v>199.59373396000001</v>
      </c>
      <c r="N60" s="126">
        <v>6.8920313799999997</v>
      </c>
      <c r="O60" s="126">
        <v>5.6859430900000003</v>
      </c>
      <c r="P60" s="126">
        <v>187.01575948999999</v>
      </c>
      <c r="Q60" s="126">
        <v>1710.78762557</v>
      </c>
      <c r="R60" s="126">
        <v>89.680632149999994</v>
      </c>
      <c r="S60" s="126">
        <v>8.68887739</v>
      </c>
      <c r="T60" s="126">
        <v>1612.41811603</v>
      </c>
      <c r="U60" s="126">
        <v>169.02778749999999</v>
      </c>
      <c r="V60" s="126">
        <v>1883.6044106700001</v>
      </c>
      <c r="W60" s="126"/>
      <c r="X60" s="126"/>
      <c r="Y60" s="126"/>
      <c r="Z60" s="126"/>
      <c r="AA60" s="126"/>
      <c r="AB60" s="126"/>
    </row>
    <row r="61" spans="1:28" hidden="1" outlineLevel="1">
      <c r="A61" s="8">
        <v>42064</v>
      </c>
      <c r="B61" s="126">
        <v>4790.7953847099998</v>
      </c>
      <c r="C61" s="126">
        <v>3023.0693387800002</v>
      </c>
      <c r="D61" s="126">
        <v>2253.95644352</v>
      </c>
      <c r="E61" s="126">
        <v>1330.2167639100001</v>
      </c>
      <c r="F61" s="126">
        <v>650.73160092000001</v>
      </c>
      <c r="G61" s="126">
        <v>273.00807868999999</v>
      </c>
      <c r="H61" s="126">
        <v>769.11289525999996</v>
      </c>
      <c r="I61" s="126">
        <v>24.007520790000001</v>
      </c>
      <c r="J61" s="126">
        <v>105.24881659</v>
      </c>
      <c r="K61" s="126">
        <v>639.85655787999997</v>
      </c>
      <c r="L61" s="126">
        <v>1605.1270364</v>
      </c>
      <c r="M61" s="126">
        <v>200.12767683999999</v>
      </c>
      <c r="N61" s="126">
        <v>7.3889154899999996</v>
      </c>
      <c r="O61" s="126">
        <v>5.7477855900000003</v>
      </c>
      <c r="P61" s="126">
        <v>186.99097576</v>
      </c>
      <c r="Q61" s="126">
        <v>1404.9993595599999</v>
      </c>
      <c r="R61" s="126">
        <v>77.462478790000006</v>
      </c>
      <c r="S61" s="126">
        <v>5.8756691500000002</v>
      </c>
      <c r="T61" s="126">
        <v>1321.6612116199999</v>
      </c>
      <c r="U61" s="126">
        <v>162.59900952999999</v>
      </c>
      <c r="V61" s="126">
        <v>1581.4830689200001</v>
      </c>
      <c r="W61" s="126"/>
      <c r="X61" s="126"/>
      <c r="Y61" s="126"/>
      <c r="Z61" s="126"/>
      <c r="AA61" s="126"/>
      <c r="AB61" s="126"/>
    </row>
    <row r="62" spans="1:28" hidden="1" outlineLevel="1">
      <c r="A62" s="8">
        <v>42095</v>
      </c>
      <c r="B62" s="126">
        <v>4567.3084009800004</v>
      </c>
      <c r="C62" s="126">
        <v>2940.5562432299998</v>
      </c>
      <c r="D62" s="126">
        <v>2249.6758313300002</v>
      </c>
      <c r="E62" s="126">
        <v>1329.0340316300001</v>
      </c>
      <c r="F62" s="126">
        <v>649.03485375000002</v>
      </c>
      <c r="G62" s="126">
        <v>271.60694595000001</v>
      </c>
      <c r="H62" s="126">
        <v>690.88041190000001</v>
      </c>
      <c r="I62" s="126">
        <v>22.194634409999999</v>
      </c>
      <c r="J62" s="126">
        <v>95.171653309999996</v>
      </c>
      <c r="K62" s="126">
        <v>573.51412417999995</v>
      </c>
      <c r="L62" s="126">
        <v>1467.2783182600001</v>
      </c>
      <c r="M62" s="126">
        <v>201.66972871999999</v>
      </c>
      <c r="N62" s="126">
        <v>7.7815082499999999</v>
      </c>
      <c r="O62" s="126">
        <v>5.79295955</v>
      </c>
      <c r="P62" s="126">
        <v>188.09526091999999</v>
      </c>
      <c r="Q62" s="126">
        <v>1265.6085895399999</v>
      </c>
      <c r="R62" s="126">
        <v>70.879825670000002</v>
      </c>
      <c r="S62" s="126">
        <v>5.2425095300000004</v>
      </c>
      <c r="T62" s="126">
        <v>1189.48625434</v>
      </c>
      <c r="U62" s="126">
        <v>159.47383948999999</v>
      </c>
      <c r="V62" s="126">
        <v>1449.9346621300001</v>
      </c>
      <c r="W62" s="126"/>
      <c r="X62" s="126"/>
      <c r="Y62" s="126"/>
      <c r="Z62" s="126"/>
      <c r="AA62" s="126"/>
      <c r="AB62" s="126"/>
    </row>
    <row r="63" spans="1:28" hidden="1" outlineLevel="1">
      <c r="A63" s="8">
        <v>42125</v>
      </c>
      <c r="B63" s="126">
        <v>3748.0011266400002</v>
      </c>
      <c r="C63" s="126">
        <v>2690.2334362699999</v>
      </c>
      <c r="D63" s="126">
        <v>2146.9595548000002</v>
      </c>
      <c r="E63" s="126">
        <v>1304.3186727299999</v>
      </c>
      <c r="F63" s="126">
        <v>590.81796065000003</v>
      </c>
      <c r="G63" s="126">
        <v>251.82292142</v>
      </c>
      <c r="H63" s="126">
        <v>543.27388146999999</v>
      </c>
      <c r="I63" s="126">
        <v>21.732269030000001</v>
      </c>
      <c r="J63" s="126">
        <v>63.058144800000001</v>
      </c>
      <c r="K63" s="126">
        <v>458.48346764000001</v>
      </c>
      <c r="L63" s="126">
        <v>901.28635491</v>
      </c>
      <c r="M63" s="126">
        <v>180.68142096</v>
      </c>
      <c r="N63" s="126">
        <v>7.9065912200000001</v>
      </c>
      <c r="O63" s="126">
        <v>5.4475051600000004</v>
      </c>
      <c r="P63" s="126">
        <v>167.32732458000001</v>
      </c>
      <c r="Q63" s="126">
        <v>720.60493395000003</v>
      </c>
      <c r="R63" s="126">
        <v>71.280671620000007</v>
      </c>
      <c r="S63" s="126">
        <v>3.5831032199999999</v>
      </c>
      <c r="T63" s="126">
        <v>645.74115911000001</v>
      </c>
      <c r="U63" s="126">
        <v>156.48133546</v>
      </c>
      <c r="V63" s="126">
        <v>1183.48353709</v>
      </c>
      <c r="W63" s="126"/>
      <c r="X63" s="126"/>
      <c r="Y63" s="126"/>
      <c r="Z63" s="126"/>
      <c r="AA63" s="126"/>
      <c r="AB63" s="126"/>
    </row>
    <row r="64" spans="1:28" hidden="1" outlineLevel="1">
      <c r="A64" s="8">
        <v>42156</v>
      </c>
      <c r="B64" s="126">
        <v>3748.7596452299999</v>
      </c>
      <c r="C64" s="126">
        <v>2661.41286266</v>
      </c>
      <c r="D64" s="126">
        <v>2118.3311316999998</v>
      </c>
      <c r="E64" s="126">
        <v>1305.43957378</v>
      </c>
      <c r="F64" s="126">
        <v>566.13399038</v>
      </c>
      <c r="G64" s="126">
        <v>246.75756754</v>
      </c>
      <c r="H64" s="126">
        <v>543.08173095999996</v>
      </c>
      <c r="I64" s="126">
        <v>21.996775209999999</v>
      </c>
      <c r="J64" s="126">
        <v>63.573617470000002</v>
      </c>
      <c r="K64" s="126">
        <v>457.51133828000002</v>
      </c>
      <c r="L64" s="126">
        <v>928.15613873999996</v>
      </c>
      <c r="M64" s="126">
        <v>184.94309749000001</v>
      </c>
      <c r="N64" s="126">
        <v>8.2366576400000007</v>
      </c>
      <c r="O64" s="126">
        <v>4.9110357499999999</v>
      </c>
      <c r="P64" s="126">
        <v>171.79540410000001</v>
      </c>
      <c r="Q64" s="126">
        <v>743.21304124999995</v>
      </c>
      <c r="R64" s="126">
        <v>73.541336419999993</v>
      </c>
      <c r="S64" s="126">
        <v>3.5921715299999999</v>
      </c>
      <c r="T64" s="126">
        <v>666.07953329999998</v>
      </c>
      <c r="U64" s="126">
        <v>159.19064383</v>
      </c>
      <c r="V64" s="126">
        <v>1189.40102516</v>
      </c>
      <c r="W64" s="126"/>
      <c r="X64" s="126"/>
      <c r="Y64" s="126"/>
      <c r="Z64" s="126"/>
      <c r="AA64" s="126"/>
      <c r="AB64" s="126"/>
    </row>
    <row r="65" spans="1:28" hidden="1" outlineLevel="1">
      <c r="A65" s="8">
        <v>42186</v>
      </c>
      <c r="B65" s="126">
        <v>3735.4325440299999</v>
      </c>
      <c r="C65" s="126">
        <v>2629.0791755700002</v>
      </c>
      <c r="D65" s="126">
        <v>2069.77951226</v>
      </c>
      <c r="E65" s="126">
        <v>1299.1164463800001</v>
      </c>
      <c r="F65" s="126">
        <v>527.47973716000001</v>
      </c>
      <c r="G65" s="126">
        <v>243.18332871999999</v>
      </c>
      <c r="H65" s="126">
        <v>559.29966331000003</v>
      </c>
      <c r="I65" s="126">
        <v>22.67926615</v>
      </c>
      <c r="J65" s="126">
        <v>66.038175659999993</v>
      </c>
      <c r="K65" s="126">
        <v>470.5822215</v>
      </c>
      <c r="L65" s="126">
        <v>947.96088727999995</v>
      </c>
      <c r="M65" s="126">
        <v>181.62073977</v>
      </c>
      <c r="N65" s="126">
        <v>8.5169421700000001</v>
      </c>
      <c r="O65" s="126">
        <v>4.8673299600000002</v>
      </c>
      <c r="P65" s="126">
        <v>168.23646764</v>
      </c>
      <c r="Q65" s="126">
        <v>766.34014750999995</v>
      </c>
      <c r="R65" s="126">
        <v>77.127686190000006</v>
      </c>
      <c r="S65" s="126">
        <v>3.6953473400000001</v>
      </c>
      <c r="T65" s="126">
        <v>685.51711397999998</v>
      </c>
      <c r="U65" s="126">
        <v>158.39248118</v>
      </c>
      <c r="V65" s="126">
        <v>1213.3782859999999</v>
      </c>
      <c r="W65" s="126"/>
      <c r="X65" s="126"/>
      <c r="Y65" s="126"/>
      <c r="Z65" s="126"/>
      <c r="AA65" s="126"/>
      <c r="AB65" s="126"/>
    </row>
    <row r="66" spans="1:28" hidden="1" outlineLevel="1">
      <c r="A66" s="8">
        <v>42217</v>
      </c>
      <c r="B66" s="126">
        <v>3712.05240344</v>
      </c>
      <c r="C66" s="126">
        <v>2613.8109538600002</v>
      </c>
      <c r="D66" s="126">
        <v>2064.5734456800001</v>
      </c>
      <c r="E66" s="126">
        <v>1289.3949032400001</v>
      </c>
      <c r="F66" s="126">
        <v>532.94429609999997</v>
      </c>
      <c r="G66" s="126">
        <v>242.23424634</v>
      </c>
      <c r="H66" s="126">
        <v>549.23750817999996</v>
      </c>
      <c r="I66" s="126">
        <v>22.522844599999999</v>
      </c>
      <c r="J66" s="126">
        <v>65.365440640000003</v>
      </c>
      <c r="K66" s="126">
        <v>461.34922294</v>
      </c>
      <c r="L66" s="126">
        <v>938.46109191000005</v>
      </c>
      <c r="M66" s="126">
        <v>181.92032925999999</v>
      </c>
      <c r="N66" s="126">
        <v>8.6989675000000002</v>
      </c>
      <c r="O66" s="126">
        <v>4.9167389699999999</v>
      </c>
      <c r="P66" s="126">
        <v>168.30462279</v>
      </c>
      <c r="Q66" s="126">
        <v>756.54076265000003</v>
      </c>
      <c r="R66" s="126">
        <v>78.377349800000005</v>
      </c>
      <c r="S66" s="126">
        <v>3.6361682399999999</v>
      </c>
      <c r="T66" s="126">
        <v>674.52724461000003</v>
      </c>
      <c r="U66" s="126">
        <v>159.78035767</v>
      </c>
      <c r="V66" s="126">
        <v>1200.52582994</v>
      </c>
      <c r="W66" s="126"/>
      <c r="X66" s="126"/>
      <c r="Y66" s="126"/>
      <c r="Z66" s="126"/>
      <c r="AA66" s="126"/>
      <c r="AB66" s="126"/>
    </row>
    <row r="67" spans="1:28" hidden="1" outlineLevel="1">
      <c r="A67" s="8">
        <v>42248</v>
      </c>
      <c r="B67" s="126">
        <v>3592.8939336100002</v>
      </c>
      <c r="C67" s="126">
        <v>2481.99768395</v>
      </c>
      <c r="D67" s="126">
        <v>1938.75479193</v>
      </c>
      <c r="E67" s="126">
        <v>1281.61266404</v>
      </c>
      <c r="F67" s="126">
        <v>462.44781995</v>
      </c>
      <c r="G67" s="126">
        <v>194.69430793999999</v>
      </c>
      <c r="H67" s="126">
        <v>543.24289202</v>
      </c>
      <c r="I67" s="126">
        <v>22.15080644</v>
      </c>
      <c r="J67" s="126">
        <v>55.782840159999999</v>
      </c>
      <c r="K67" s="126">
        <v>465.30924542000002</v>
      </c>
      <c r="L67" s="126">
        <v>951.00555641000005</v>
      </c>
      <c r="M67" s="126">
        <v>177.94918118999999</v>
      </c>
      <c r="N67" s="126">
        <v>8.9113193400000004</v>
      </c>
      <c r="O67" s="126">
        <v>4.5627708399999998</v>
      </c>
      <c r="P67" s="126">
        <v>164.47509101</v>
      </c>
      <c r="Q67" s="126">
        <v>773.05637521999995</v>
      </c>
      <c r="R67" s="126">
        <v>80.648522670000006</v>
      </c>
      <c r="S67" s="126">
        <v>3.71953573</v>
      </c>
      <c r="T67" s="126">
        <v>688.68831681999995</v>
      </c>
      <c r="U67" s="126">
        <v>159.89069325</v>
      </c>
      <c r="V67" s="126">
        <v>1214.82660018</v>
      </c>
      <c r="W67" s="126"/>
      <c r="X67" s="126"/>
      <c r="Y67" s="126"/>
      <c r="Z67" s="126"/>
      <c r="AA67" s="126"/>
      <c r="AB67" s="126"/>
    </row>
    <row r="68" spans="1:28" hidden="1" outlineLevel="1">
      <c r="A68" s="8">
        <v>42278</v>
      </c>
      <c r="B68" s="126">
        <v>3660.3818553800002</v>
      </c>
      <c r="C68" s="126">
        <v>2495.9577880299998</v>
      </c>
      <c r="D68" s="126">
        <v>1916.7402670500001</v>
      </c>
      <c r="E68" s="126">
        <v>1272.98574199</v>
      </c>
      <c r="F68" s="126">
        <v>455.16515511</v>
      </c>
      <c r="G68" s="126">
        <v>188.58936994999999</v>
      </c>
      <c r="H68" s="126">
        <v>579.21752098000002</v>
      </c>
      <c r="I68" s="126">
        <v>23.756836280000002</v>
      </c>
      <c r="J68" s="126">
        <v>60.00479627</v>
      </c>
      <c r="K68" s="126">
        <v>495.45588843000002</v>
      </c>
      <c r="L68" s="126">
        <v>1001.6443600600001</v>
      </c>
      <c r="M68" s="126">
        <v>176.87273518000001</v>
      </c>
      <c r="N68" s="126">
        <v>9.1632090700000006</v>
      </c>
      <c r="O68" s="126">
        <v>4.5646035500000002</v>
      </c>
      <c r="P68" s="126">
        <v>163.14492256</v>
      </c>
      <c r="Q68" s="126">
        <v>824.77162487999999</v>
      </c>
      <c r="R68" s="126">
        <v>87.246384820000003</v>
      </c>
      <c r="S68" s="126">
        <v>3.9711577500000002</v>
      </c>
      <c r="T68" s="126">
        <v>733.55408231000001</v>
      </c>
      <c r="U68" s="126">
        <v>162.77970729</v>
      </c>
      <c r="V68" s="126">
        <v>1279.76098976</v>
      </c>
      <c r="W68" s="126"/>
      <c r="X68" s="126"/>
      <c r="Y68" s="126"/>
      <c r="Z68" s="126"/>
      <c r="AA68" s="126"/>
      <c r="AB68" s="126"/>
    </row>
    <row r="69" spans="1:28" hidden="1" outlineLevel="1">
      <c r="A69" s="8">
        <v>42309</v>
      </c>
      <c r="B69" s="126">
        <v>3756.8877788099999</v>
      </c>
      <c r="C69" s="126">
        <v>2476.6059680600001</v>
      </c>
      <c r="D69" s="126">
        <v>1872.5825888700001</v>
      </c>
      <c r="E69" s="126">
        <v>1266.5823339000001</v>
      </c>
      <c r="F69" s="126">
        <v>432.61886920000001</v>
      </c>
      <c r="G69" s="126">
        <v>173.38138577000001</v>
      </c>
      <c r="H69" s="126">
        <v>604.02337919000001</v>
      </c>
      <c r="I69" s="126">
        <v>25.038858529999999</v>
      </c>
      <c r="J69" s="126">
        <v>63.517568740000002</v>
      </c>
      <c r="K69" s="126">
        <v>515.46695192000004</v>
      </c>
      <c r="L69" s="126">
        <v>1114.3932914100001</v>
      </c>
      <c r="M69" s="126">
        <v>176.07540915000001</v>
      </c>
      <c r="N69" s="126">
        <v>9.6381117199999995</v>
      </c>
      <c r="O69" s="126">
        <v>4.5570015499999998</v>
      </c>
      <c r="P69" s="126">
        <v>161.88029588000001</v>
      </c>
      <c r="Q69" s="126">
        <v>938.31788226000003</v>
      </c>
      <c r="R69" s="126">
        <v>100.79039088</v>
      </c>
      <c r="S69" s="126">
        <v>45.796707499999997</v>
      </c>
      <c r="T69" s="126">
        <v>791.73078387999999</v>
      </c>
      <c r="U69" s="126">
        <v>165.88851933999999</v>
      </c>
      <c r="V69" s="126">
        <v>1329.7161608199999</v>
      </c>
      <c r="W69" s="126"/>
      <c r="X69" s="126"/>
      <c r="Y69" s="126"/>
      <c r="Z69" s="126"/>
      <c r="AA69" s="126"/>
      <c r="AB69" s="126"/>
    </row>
    <row r="70" spans="1:28" hidden="1" outlineLevel="1">
      <c r="A70" s="8">
        <v>42339</v>
      </c>
      <c r="B70" s="126">
        <v>3342.7303987800001</v>
      </c>
      <c r="C70" s="126">
        <v>2268.1309375300002</v>
      </c>
      <c r="D70" s="126">
        <v>1750.4049658199999</v>
      </c>
      <c r="E70" s="126">
        <v>1245.94530814</v>
      </c>
      <c r="F70" s="126">
        <v>352.66209875999999</v>
      </c>
      <c r="G70" s="126">
        <v>151.79755892</v>
      </c>
      <c r="H70" s="126">
        <v>517.72597170999995</v>
      </c>
      <c r="I70" s="126">
        <v>18.17193718</v>
      </c>
      <c r="J70" s="126">
        <v>23.166195309999999</v>
      </c>
      <c r="K70" s="126">
        <v>476.38783921999999</v>
      </c>
      <c r="L70" s="126">
        <v>957.50839013999996</v>
      </c>
      <c r="M70" s="126">
        <v>155.16214529999999</v>
      </c>
      <c r="N70" s="126">
        <v>5.7977480400000001</v>
      </c>
      <c r="O70" s="126">
        <v>4.2458071000000004</v>
      </c>
      <c r="P70" s="126">
        <v>145.11859016</v>
      </c>
      <c r="Q70" s="126">
        <v>802.34624484000005</v>
      </c>
      <c r="R70" s="126">
        <v>167.91791287999999</v>
      </c>
      <c r="S70" s="126">
        <v>2.67739226</v>
      </c>
      <c r="T70" s="126">
        <v>631.7509397</v>
      </c>
      <c r="U70" s="126">
        <v>117.09107111</v>
      </c>
      <c r="V70" s="126">
        <v>897.76723006999998</v>
      </c>
      <c r="W70" s="126"/>
      <c r="X70" s="126"/>
      <c r="Y70" s="126"/>
      <c r="Z70" s="126"/>
      <c r="AA70" s="126"/>
      <c r="AB70" s="126"/>
    </row>
    <row r="71" spans="1:28" hidden="1" outlineLevel="1">
      <c r="A71" s="8">
        <v>42370</v>
      </c>
      <c r="B71" s="126">
        <v>3409.0277887900002</v>
      </c>
      <c r="C71" s="126">
        <v>2291.8865274999998</v>
      </c>
      <c r="D71" s="126">
        <v>1749.75193724</v>
      </c>
      <c r="E71" s="126">
        <v>1258.1264422899999</v>
      </c>
      <c r="F71" s="126">
        <v>341.79346391000001</v>
      </c>
      <c r="G71" s="126">
        <v>149.83203104</v>
      </c>
      <c r="H71" s="126">
        <v>542.13459025999998</v>
      </c>
      <c r="I71" s="126">
        <v>19.675944779999998</v>
      </c>
      <c r="J71" s="126">
        <v>24.144394200000001</v>
      </c>
      <c r="K71" s="126">
        <v>498.31425128000001</v>
      </c>
      <c r="L71" s="126">
        <v>998.65335800000003</v>
      </c>
      <c r="M71" s="126">
        <v>155.43978985999999</v>
      </c>
      <c r="N71" s="126">
        <v>8.4292945899999996</v>
      </c>
      <c r="O71" s="126">
        <v>4.2524756500000001</v>
      </c>
      <c r="P71" s="126">
        <v>142.75801962</v>
      </c>
      <c r="Q71" s="126">
        <v>843.21356814000001</v>
      </c>
      <c r="R71" s="126">
        <v>177.41087160000001</v>
      </c>
      <c r="S71" s="126">
        <v>2.7626257399999998</v>
      </c>
      <c r="T71" s="126">
        <v>663.04007079999997</v>
      </c>
      <c r="U71" s="126">
        <v>118.48790329000001</v>
      </c>
      <c r="V71" s="126">
        <v>1290.6807861899999</v>
      </c>
      <c r="W71" s="126"/>
      <c r="X71" s="126"/>
      <c r="Y71" s="126"/>
      <c r="Z71" s="126"/>
      <c r="AA71" s="126"/>
      <c r="AB71" s="126"/>
    </row>
    <row r="72" spans="1:28" hidden="1" outlineLevel="1">
      <c r="A72" s="8">
        <v>42401</v>
      </c>
      <c r="B72" s="126">
        <v>3463.7769189000001</v>
      </c>
      <c r="C72" s="126">
        <v>2302.9428919100001</v>
      </c>
      <c r="D72" s="126">
        <v>1743.90589105</v>
      </c>
      <c r="E72" s="126">
        <v>1245.6868673700001</v>
      </c>
      <c r="F72" s="126">
        <v>349.32572103000001</v>
      </c>
      <c r="G72" s="126">
        <v>148.89330265000001</v>
      </c>
      <c r="H72" s="126">
        <v>559.03700086000003</v>
      </c>
      <c r="I72" s="126">
        <v>21.01678935</v>
      </c>
      <c r="J72" s="126">
        <v>26.077859109999999</v>
      </c>
      <c r="K72" s="126">
        <v>511.9423524</v>
      </c>
      <c r="L72" s="126">
        <v>1039.9197132300001</v>
      </c>
      <c r="M72" s="126">
        <v>151.95258232</v>
      </c>
      <c r="N72" s="126">
        <v>6.5903166799999999</v>
      </c>
      <c r="O72" s="126">
        <v>4.29909403</v>
      </c>
      <c r="P72" s="126">
        <v>141.06317161000001</v>
      </c>
      <c r="Q72" s="126">
        <v>887.96713091000004</v>
      </c>
      <c r="R72" s="126">
        <v>165.97560046999999</v>
      </c>
      <c r="S72" s="126">
        <v>2.47539519</v>
      </c>
      <c r="T72" s="126">
        <v>719.51613525000005</v>
      </c>
      <c r="U72" s="126">
        <v>120.91431376</v>
      </c>
      <c r="V72" s="126">
        <v>1349.53068478</v>
      </c>
      <c r="W72" s="126"/>
      <c r="X72" s="126"/>
      <c r="Y72" s="126"/>
      <c r="Z72" s="126"/>
      <c r="AA72" s="126"/>
      <c r="AB72" s="126"/>
    </row>
    <row r="73" spans="1:28" hidden="1" outlineLevel="1">
      <c r="A73" s="8">
        <v>42430</v>
      </c>
      <c r="B73" s="126">
        <v>3146.4501950899999</v>
      </c>
      <c r="C73" s="126">
        <v>2184.33430972</v>
      </c>
      <c r="D73" s="126">
        <v>1701.0479544699999</v>
      </c>
      <c r="E73" s="126">
        <v>1202.23906339</v>
      </c>
      <c r="F73" s="126">
        <v>353.21760577999999</v>
      </c>
      <c r="G73" s="126">
        <v>145.59128530000001</v>
      </c>
      <c r="H73" s="126">
        <v>483.28635524999999</v>
      </c>
      <c r="I73" s="126">
        <v>11.59328155</v>
      </c>
      <c r="J73" s="126">
        <v>21.46403188</v>
      </c>
      <c r="K73" s="126">
        <v>450.22904182000002</v>
      </c>
      <c r="L73" s="126">
        <v>868.58264629999996</v>
      </c>
      <c r="M73" s="126">
        <v>149.09021838999999</v>
      </c>
      <c r="N73" s="126">
        <v>1.5236395899999999</v>
      </c>
      <c r="O73" s="126">
        <v>3.9518169400000001</v>
      </c>
      <c r="P73" s="126">
        <v>143.61476185999999</v>
      </c>
      <c r="Q73" s="126">
        <v>719.49242790999995</v>
      </c>
      <c r="R73" s="126">
        <v>114.29983758</v>
      </c>
      <c r="S73" s="126">
        <v>1.9215674599999999</v>
      </c>
      <c r="T73" s="126">
        <v>603.27102287000002</v>
      </c>
      <c r="U73" s="126">
        <v>93.533239069999993</v>
      </c>
      <c r="V73" s="126">
        <v>1013.98998606</v>
      </c>
      <c r="W73" s="126"/>
      <c r="X73" s="126"/>
      <c r="Y73" s="126"/>
      <c r="Z73" s="126"/>
      <c r="AA73" s="126"/>
      <c r="AB73" s="126"/>
    </row>
    <row r="74" spans="1:28" hidden="1" outlineLevel="1">
      <c r="A74" s="8">
        <v>42461</v>
      </c>
      <c r="B74" s="126">
        <v>3098.7778083200001</v>
      </c>
      <c r="C74" s="126">
        <v>2157.3986258599998</v>
      </c>
      <c r="D74" s="126">
        <v>1693.3529972900001</v>
      </c>
      <c r="E74" s="126">
        <v>1104.3860075099999</v>
      </c>
      <c r="F74" s="126">
        <v>445.38690710999998</v>
      </c>
      <c r="G74" s="126">
        <v>143.58008267</v>
      </c>
      <c r="H74" s="126">
        <v>464.04562857000002</v>
      </c>
      <c r="I74" s="126">
        <v>10.958453049999999</v>
      </c>
      <c r="J74" s="126">
        <v>20.849147590000001</v>
      </c>
      <c r="K74" s="126">
        <v>432.23802792999999</v>
      </c>
      <c r="L74" s="126">
        <v>849.88958849999995</v>
      </c>
      <c r="M74" s="126">
        <v>148.75922202000001</v>
      </c>
      <c r="N74" s="126">
        <v>1.6250528200000001</v>
      </c>
      <c r="O74" s="126">
        <v>3.9409013900000001</v>
      </c>
      <c r="P74" s="126">
        <v>143.19326781000001</v>
      </c>
      <c r="Q74" s="126">
        <v>701.13036648000002</v>
      </c>
      <c r="R74" s="126">
        <v>111.63967072</v>
      </c>
      <c r="S74" s="126">
        <v>1.84860201</v>
      </c>
      <c r="T74" s="126">
        <v>587.64209374999996</v>
      </c>
      <c r="U74" s="126">
        <v>91.489593959999993</v>
      </c>
      <c r="V74" s="126">
        <v>1033.6395388200001</v>
      </c>
      <c r="W74" s="126"/>
      <c r="X74" s="126"/>
      <c r="Y74" s="126"/>
      <c r="Z74" s="126"/>
      <c r="AA74" s="126"/>
      <c r="AB74" s="126"/>
    </row>
    <row r="75" spans="1:28" hidden="1" outlineLevel="1">
      <c r="A75" s="8">
        <v>42491</v>
      </c>
      <c r="B75" s="126">
        <v>3093.0065101999999</v>
      </c>
      <c r="C75" s="126">
        <v>2154.55887768</v>
      </c>
      <c r="D75" s="126">
        <v>1690.87382647</v>
      </c>
      <c r="E75" s="126">
        <v>1191.9102720999999</v>
      </c>
      <c r="F75" s="126">
        <v>356.14154855999999</v>
      </c>
      <c r="G75" s="126">
        <v>142.82200581000001</v>
      </c>
      <c r="H75" s="126">
        <v>463.68505120999998</v>
      </c>
      <c r="I75" s="126">
        <v>11.15205109</v>
      </c>
      <c r="J75" s="126">
        <v>20.538032250000001</v>
      </c>
      <c r="K75" s="126">
        <v>431.99496786999998</v>
      </c>
      <c r="L75" s="126">
        <v>847.04650063999998</v>
      </c>
      <c r="M75" s="126">
        <v>148.39433043</v>
      </c>
      <c r="N75" s="126">
        <v>1.74899392</v>
      </c>
      <c r="O75" s="126">
        <v>4.0019753800000002</v>
      </c>
      <c r="P75" s="126">
        <v>142.64336112999999</v>
      </c>
      <c r="Q75" s="126">
        <v>698.65217021000001</v>
      </c>
      <c r="R75" s="126">
        <v>111.62615895</v>
      </c>
      <c r="S75" s="126">
        <v>1.84985036</v>
      </c>
      <c r="T75" s="126">
        <v>585.17616090000001</v>
      </c>
      <c r="U75" s="126">
        <v>91.401131879999994</v>
      </c>
      <c r="V75" s="126">
        <v>1028.7103955</v>
      </c>
      <c r="W75" s="126"/>
      <c r="X75" s="126"/>
      <c r="Y75" s="126"/>
      <c r="Z75" s="126"/>
      <c r="AA75" s="126"/>
      <c r="AB75" s="126"/>
    </row>
    <row r="76" spans="1:28" hidden="1" outlineLevel="1">
      <c r="A76" s="8">
        <v>42522</v>
      </c>
      <c r="B76" s="126">
        <v>2980.6645700200002</v>
      </c>
      <c r="C76" s="126">
        <v>2121.5889346099998</v>
      </c>
      <c r="D76" s="126">
        <v>1667.4725805400001</v>
      </c>
      <c r="E76" s="126">
        <v>1189.84536568</v>
      </c>
      <c r="F76" s="126">
        <v>344.53260653000001</v>
      </c>
      <c r="G76" s="126">
        <v>133.09460833</v>
      </c>
      <c r="H76" s="126">
        <v>454.11635407</v>
      </c>
      <c r="I76" s="126">
        <v>11.02257657</v>
      </c>
      <c r="J76" s="126">
        <v>18.889431640000002</v>
      </c>
      <c r="K76" s="126">
        <v>424.20434585999999</v>
      </c>
      <c r="L76" s="126">
        <v>778.99495450999996</v>
      </c>
      <c r="M76" s="126">
        <v>143.94780356999999</v>
      </c>
      <c r="N76" s="126">
        <v>1.68874317</v>
      </c>
      <c r="O76" s="126">
        <v>3.5723853299999999</v>
      </c>
      <c r="P76" s="126">
        <v>138.68667507000001</v>
      </c>
      <c r="Q76" s="126">
        <v>635.04715094000005</v>
      </c>
      <c r="R76" s="126">
        <v>60.161273719999997</v>
      </c>
      <c r="S76" s="126">
        <v>1.82941873</v>
      </c>
      <c r="T76" s="126">
        <v>573.05645848999995</v>
      </c>
      <c r="U76" s="126">
        <v>80.080680900000004</v>
      </c>
      <c r="V76" s="126">
        <v>973.10499686000003</v>
      </c>
      <c r="W76" s="126"/>
      <c r="X76" s="126"/>
      <c r="Y76" s="126"/>
      <c r="Z76" s="126"/>
      <c r="AA76" s="126"/>
      <c r="AB76" s="126"/>
    </row>
    <row r="77" spans="1:28" hidden="1" outlineLevel="1">
      <c r="A77" s="8">
        <v>42552</v>
      </c>
      <c r="B77" s="126">
        <v>2955.0657486999999</v>
      </c>
      <c r="C77" s="126">
        <v>2114.52435195</v>
      </c>
      <c r="D77" s="126">
        <v>1664.2532302</v>
      </c>
      <c r="E77" s="126">
        <v>1190.72291765</v>
      </c>
      <c r="F77" s="126">
        <v>344.63891491999999</v>
      </c>
      <c r="G77" s="126">
        <v>128.89139763</v>
      </c>
      <c r="H77" s="126">
        <v>450.27112175000002</v>
      </c>
      <c r="I77" s="126">
        <v>10.98084528</v>
      </c>
      <c r="J77" s="126">
        <v>18.58375655</v>
      </c>
      <c r="K77" s="126">
        <v>420.70651992000001</v>
      </c>
      <c r="L77" s="126">
        <v>762.60071901000003</v>
      </c>
      <c r="M77" s="126">
        <v>142.22964016</v>
      </c>
      <c r="N77" s="126">
        <v>1.64936879</v>
      </c>
      <c r="O77" s="126">
        <v>3.7744597299999998</v>
      </c>
      <c r="P77" s="126">
        <v>136.80581164</v>
      </c>
      <c r="Q77" s="126">
        <v>620.37107885</v>
      </c>
      <c r="R77" s="126">
        <v>57.74066243</v>
      </c>
      <c r="S77" s="126">
        <v>1.5159317999999999</v>
      </c>
      <c r="T77" s="126">
        <v>561.11448461999998</v>
      </c>
      <c r="U77" s="126">
        <v>77.940677739999998</v>
      </c>
      <c r="V77" s="126">
        <v>956.84746171999996</v>
      </c>
      <c r="W77" s="126"/>
      <c r="X77" s="126"/>
      <c r="Y77" s="126"/>
      <c r="Z77" s="126"/>
      <c r="AA77" s="126"/>
      <c r="AB77" s="126"/>
    </row>
    <row r="78" spans="1:28" hidden="1" outlineLevel="1">
      <c r="A78" s="8">
        <v>42583</v>
      </c>
      <c r="B78" s="126">
        <v>2979.5159605600002</v>
      </c>
      <c r="C78" s="126">
        <v>2123.5326968200002</v>
      </c>
      <c r="D78" s="126">
        <v>1661.5216340500001</v>
      </c>
      <c r="E78" s="126">
        <v>1195.5195331800001</v>
      </c>
      <c r="F78" s="126">
        <v>340.70510482999998</v>
      </c>
      <c r="G78" s="126">
        <v>125.29699604</v>
      </c>
      <c r="H78" s="126">
        <v>462.01106277000002</v>
      </c>
      <c r="I78" s="126">
        <v>11.71704916</v>
      </c>
      <c r="J78" s="126">
        <v>18.459522710000002</v>
      </c>
      <c r="K78" s="126">
        <v>431.83449089999999</v>
      </c>
      <c r="L78" s="126">
        <v>780.66016606000005</v>
      </c>
      <c r="M78" s="126">
        <v>141.41990203</v>
      </c>
      <c r="N78" s="126">
        <v>1.6746525800000001</v>
      </c>
      <c r="O78" s="126">
        <v>3.7686661300000002</v>
      </c>
      <c r="P78" s="126">
        <v>135.97658332</v>
      </c>
      <c r="Q78" s="126">
        <v>639.24026403000005</v>
      </c>
      <c r="R78" s="126">
        <v>60.353674490000003</v>
      </c>
      <c r="S78" s="126">
        <v>1.45445848</v>
      </c>
      <c r="T78" s="126">
        <v>577.43213105999996</v>
      </c>
      <c r="U78" s="126">
        <v>75.323097680000004</v>
      </c>
      <c r="V78" s="126">
        <v>976.19228654999995</v>
      </c>
      <c r="W78" s="126"/>
      <c r="X78" s="126"/>
      <c r="Y78" s="126"/>
      <c r="Z78" s="126"/>
      <c r="AA78" s="126"/>
      <c r="AB78" s="126"/>
    </row>
    <row r="79" spans="1:28" hidden="1" outlineLevel="1">
      <c r="A79" s="8">
        <v>42614</v>
      </c>
      <c r="B79" s="126">
        <v>2954.8403945099999</v>
      </c>
      <c r="C79" s="126">
        <v>2117.2004759000001</v>
      </c>
      <c r="D79" s="126">
        <v>1651.4767706600001</v>
      </c>
      <c r="E79" s="126">
        <v>1186.6910793899999</v>
      </c>
      <c r="F79" s="126">
        <v>338.93179877</v>
      </c>
      <c r="G79" s="126">
        <v>125.8538925</v>
      </c>
      <c r="H79" s="126">
        <v>465.72370524000002</v>
      </c>
      <c r="I79" s="126">
        <v>11.779520679999999</v>
      </c>
      <c r="J79" s="126">
        <v>18.250330529999999</v>
      </c>
      <c r="K79" s="126">
        <v>435.69385403000001</v>
      </c>
      <c r="L79" s="126">
        <v>763.97320534999994</v>
      </c>
      <c r="M79" s="126">
        <v>141.22401735</v>
      </c>
      <c r="N79" s="126">
        <v>1.77061815</v>
      </c>
      <c r="O79" s="126">
        <v>3.7459039000000001</v>
      </c>
      <c r="P79" s="126">
        <v>135.70749530000001</v>
      </c>
      <c r="Q79" s="126">
        <v>622.749188</v>
      </c>
      <c r="R79" s="126">
        <v>61.397817449999998</v>
      </c>
      <c r="S79" s="126">
        <v>1.46881872</v>
      </c>
      <c r="T79" s="126">
        <v>559.88255183000001</v>
      </c>
      <c r="U79" s="126">
        <v>73.666713259999995</v>
      </c>
      <c r="V79" s="126">
        <v>959.51899139</v>
      </c>
      <c r="W79" s="126"/>
      <c r="X79" s="126"/>
      <c r="Y79" s="126"/>
      <c r="Z79" s="126"/>
      <c r="AA79" s="126"/>
      <c r="AB79" s="126"/>
    </row>
    <row r="80" spans="1:28" hidden="1" outlineLevel="1">
      <c r="A80" s="8">
        <v>42644</v>
      </c>
      <c r="B80" s="126">
        <v>2929.7137344399998</v>
      </c>
      <c r="C80" s="126">
        <v>2110.7611863100001</v>
      </c>
      <c r="D80" s="126">
        <v>1655.9947620400001</v>
      </c>
      <c r="E80" s="126">
        <v>1186.40207766</v>
      </c>
      <c r="F80" s="126">
        <v>347.01294574999997</v>
      </c>
      <c r="G80" s="126">
        <v>122.57973862999999</v>
      </c>
      <c r="H80" s="126">
        <v>454.76642427000002</v>
      </c>
      <c r="I80" s="126">
        <v>11.52589085</v>
      </c>
      <c r="J80" s="126">
        <v>17.709424559999999</v>
      </c>
      <c r="K80" s="126">
        <v>425.53110886000002</v>
      </c>
      <c r="L80" s="126">
        <v>746.45087092999995</v>
      </c>
      <c r="M80" s="126">
        <v>139.58156799</v>
      </c>
      <c r="N80" s="126">
        <v>1.7818777699999999</v>
      </c>
      <c r="O80" s="126">
        <v>3.7929636499999999</v>
      </c>
      <c r="P80" s="126">
        <v>134.00672657000001</v>
      </c>
      <c r="Q80" s="126">
        <v>606.86930294000001</v>
      </c>
      <c r="R80" s="126">
        <v>60.333390250000001</v>
      </c>
      <c r="S80" s="126">
        <v>1.40708992</v>
      </c>
      <c r="T80" s="126">
        <v>545.12882277000006</v>
      </c>
      <c r="U80" s="126">
        <v>72.501677200000003</v>
      </c>
      <c r="V80" s="126">
        <v>934.23356035999996</v>
      </c>
      <c r="W80" s="126"/>
      <c r="X80" s="126"/>
      <c r="Y80" s="126"/>
      <c r="Z80" s="126"/>
      <c r="AA80" s="126"/>
      <c r="AB80" s="126"/>
    </row>
    <row r="81" spans="1:28" hidden="1" outlineLevel="1">
      <c r="A81" s="8">
        <v>42675</v>
      </c>
      <c r="B81" s="126">
        <v>2894.0657404499998</v>
      </c>
      <c r="C81" s="126">
        <v>2093.4718596900002</v>
      </c>
      <c r="D81" s="126">
        <v>1638.05152211</v>
      </c>
      <c r="E81" s="126">
        <v>1179.8036182799999</v>
      </c>
      <c r="F81" s="126">
        <v>336.92542831999998</v>
      </c>
      <c r="G81" s="126">
        <v>121.32247551</v>
      </c>
      <c r="H81" s="126">
        <v>455.42033758000002</v>
      </c>
      <c r="I81" s="126">
        <v>11.462775840000001</v>
      </c>
      <c r="J81" s="126">
        <v>17.782725209999999</v>
      </c>
      <c r="K81" s="126">
        <v>426.17483652999999</v>
      </c>
      <c r="L81" s="126">
        <v>730.15964095000004</v>
      </c>
      <c r="M81" s="126">
        <v>137.30098486</v>
      </c>
      <c r="N81" s="126">
        <v>1.7570110699999999</v>
      </c>
      <c r="O81" s="126">
        <v>3.7734090899999999</v>
      </c>
      <c r="P81" s="126">
        <v>131.77056469999999</v>
      </c>
      <c r="Q81" s="126">
        <v>592.85865608999995</v>
      </c>
      <c r="R81" s="126">
        <v>50.599765740000002</v>
      </c>
      <c r="S81" s="126">
        <v>1.1929510400000001</v>
      </c>
      <c r="T81" s="126">
        <v>541.06593930999998</v>
      </c>
      <c r="U81" s="126">
        <v>70.434239809999994</v>
      </c>
      <c r="V81" s="126">
        <v>917.17733857999997</v>
      </c>
      <c r="W81" s="126"/>
      <c r="X81" s="126"/>
      <c r="Y81" s="126"/>
      <c r="Z81" s="126"/>
      <c r="AA81" s="126"/>
      <c r="AB81" s="126"/>
    </row>
    <row r="82" spans="1:28" hidden="1" outlineLevel="1">
      <c r="A82" s="8">
        <v>42705</v>
      </c>
      <c r="B82" s="126">
        <v>2696.7135435599998</v>
      </c>
      <c r="C82" s="126">
        <v>2050.27792666</v>
      </c>
      <c r="D82" s="126">
        <v>1567.99047868</v>
      </c>
      <c r="E82" s="126">
        <v>1170.3474869199999</v>
      </c>
      <c r="F82" s="126">
        <v>279.43047118999999</v>
      </c>
      <c r="G82" s="126">
        <v>118.21252057</v>
      </c>
      <c r="H82" s="126">
        <v>482.28744798000002</v>
      </c>
      <c r="I82" s="126">
        <v>19.321988789999999</v>
      </c>
      <c r="J82" s="126">
        <v>18.596869779999999</v>
      </c>
      <c r="K82" s="126">
        <v>444.36858941000003</v>
      </c>
      <c r="L82" s="126">
        <v>576.41196981999997</v>
      </c>
      <c r="M82" s="126">
        <v>128.76073332000001</v>
      </c>
      <c r="N82" s="126">
        <v>2.9901805700000001</v>
      </c>
      <c r="O82" s="126">
        <v>3.6362734200000002</v>
      </c>
      <c r="P82" s="126">
        <v>122.13427933</v>
      </c>
      <c r="Q82" s="126">
        <v>447.65123649999998</v>
      </c>
      <c r="R82" s="126">
        <v>19.07845635</v>
      </c>
      <c r="S82" s="126">
        <v>0.81360675999999998</v>
      </c>
      <c r="T82" s="126">
        <v>427.75917339</v>
      </c>
      <c r="U82" s="126">
        <v>70.023647080000003</v>
      </c>
      <c r="V82" s="126">
        <v>777.80358099</v>
      </c>
      <c r="W82" s="126"/>
      <c r="X82" s="126"/>
      <c r="Y82" s="126"/>
      <c r="Z82" s="126"/>
      <c r="AA82" s="126"/>
      <c r="AB82" s="126"/>
    </row>
    <row r="83" spans="1:28" hidden="1" outlineLevel="1">
      <c r="A83" s="8">
        <v>42736</v>
      </c>
      <c r="B83" s="126">
        <v>2697.88337129</v>
      </c>
      <c r="C83" s="126">
        <v>2053.05197615</v>
      </c>
      <c r="D83" s="126">
        <v>1571.96071934</v>
      </c>
      <c r="E83" s="126">
        <v>1179.146671</v>
      </c>
      <c r="F83" s="126">
        <v>275.38645171000002</v>
      </c>
      <c r="G83" s="126">
        <v>117.42759663</v>
      </c>
      <c r="H83" s="126">
        <v>481.09125681</v>
      </c>
      <c r="I83" s="126">
        <v>19.279526740000001</v>
      </c>
      <c r="J83" s="126">
        <v>18.547747919999999</v>
      </c>
      <c r="K83" s="126">
        <v>443.26398215</v>
      </c>
      <c r="L83" s="126">
        <v>573.96286896000004</v>
      </c>
      <c r="M83" s="126">
        <v>128.29322755999999</v>
      </c>
      <c r="N83" s="126">
        <v>3.1431490499999999</v>
      </c>
      <c r="O83" s="126">
        <v>3.6212032999999999</v>
      </c>
      <c r="P83" s="126">
        <v>121.52887521</v>
      </c>
      <c r="Q83" s="126">
        <v>445.66964139999999</v>
      </c>
      <c r="R83" s="126">
        <v>19.572462680000001</v>
      </c>
      <c r="S83" s="126">
        <v>0.81175708999999996</v>
      </c>
      <c r="T83" s="126">
        <v>425.28542162999997</v>
      </c>
      <c r="U83" s="126">
        <v>70.868526180000003</v>
      </c>
      <c r="V83" s="126">
        <v>758.32334116000004</v>
      </c>
      <c r="W83" s="126"/>
      <c r="X83" s="126"/>
      <c r="Y83" s="126"/>
      <c r="Z83" s="126"/>
      <c r="AA83" s="126"/>
      <c r="AB83" s="126"/>
    </row>
    <row r="84" spans="1:28" hidden="1" outlineLevel="1">
      <c r="A84" s="8">
        <v>42767</v>
      </c>
      <c r="B84" s="126">
        <v>2698.81534766</v>
      </c>
      <c r="C84" s="126">
        <v>2059.3287797100002</v>
      </c>
      <c r="D84" s="126">
        <v>1579.8684241799999</v>
      </c>
      <c r="E84" s="126">
        <v>1190.52671685</v>
      </c>
      <c r="F84" s="126">
        <v>272.31846202999998</v>
      </c>
      <c r="G84" s="126">
        <v>117.0232453</v>
      </c>
      <c r="H84" s="126">
        <v>479.46035553000002</v>
      </c>
      <c r="I84" s="126">
        <v>19.246067669999999</v>
      </c>
      <c r="J84" s="126">
        <v>18.502802509999999</v>
      </c>
      <c r="K84" s="126">
        <v>441.71148534999998</v>
      </c>
      <c r="L84" s="126">
        <v>569.51166940999997</v>
      </c>
      <c r="M84" s="126">
        <v>127.35650319</v>
      </c>
      <c r="N84" s="126">
        <v>3.2002505000000001</v>
      </c>
      <c r="O84" s="126">
        <v>3.6071443799999998</v>
      </c>
      <c r="P84" s="126">
        <v>120.54910830999999</v>
      </c>
      <c r="Q84" s="126">
        <v>442.15516622000001</v>
      </c>
      <c r="R84" s="126">
        <v>19.91620648</v>
      </c>
      <c r="S84" s="126">
        <v>0.80940986999999998</v>
      </c>
      <c r="T84" s="126">
        <v>421.42954987000002</v>
      </c>
      <c r="U84" s="126">
        <v>69.974898539999998</v>
      </c>
      <c r="V84" s="126">
        <v>660.00929791999999</v>
      </c>
      <c r="W84" s="126"/>
      <c r="X84" s="126"/>
      <c r="Y84" s="126"/>
      <c r="Z84" s="126"/>
      <c r="AA84" s="126"/>
      <c r="AB84" s="126"/>
    </row>
    <row r="85" spans="1:28" hidden="1" outlineLevel="1">
      <c r="A85" s="8">
        <v>42795</v>
      </c>
      <c r="B85" s="126">
        <v>2717.3877831999998</v>
      </c>
      <c r="C85" s="126">
        <v>2078.0071576099999</v>
      </c>
      <c r="D85" s="126">
        <v>1600.8750012600001</v>
      </c>
      <c r="E85" s="126">
        <v>1181.53861646</v>
      </c>
      <c r="F85" s="126">
        <v>284.47146701000003</v>
      </c>
      <c r="G85" s="126">
        <v>134.86491778999999</v>
      </c>
      <c r="H85" s="126">
        <v>477.13215635</v>
      </c>
      <c r="I85" s="126">
        <v>1.06734873</v>
      </c>
      <c r="J85" s="126">
        <v>20.258549039999998</v>
      </c>
      <c r="K85" s="126">
        <v>455.80625858000002</v>
      </c>
      <c r="L85" s="126">
        <v>566.87540921000004</v>
      </c>
      <c r="M85" s="126">
        <v>126.42123058</v>
      </c>
      <c r="N85" s="126">
        <v>0.10807453</v>
      </c>
      <c r="O85" s="126">
        <v>3.6986647700000002</v>
      </c>
      <c r="P85" s="126">
        <v>122.61449128</v>
      </c>
      <c r="Q85" s="126">
        <v>440.45417863</v>
      </c>
      <c r="R85" s="126">
        <v>0</v>
      </c>
      <c r="S85" s="126">
        <v>5.9508398800000002</v>
      </c>
      <c r="T85" s="126">
        <v>434.50333875000001</v>
      </c>
      <c r="U85" s="126">
        <v>72.505216379999993</v>
      </c>
      <c r="V85" s="126">
        <v>758.86061443000006</v>
      </c>
      <c r="W85" s="126"/>
      <c r="X85" s="126"/>
      <c r="Y85" s="126"/>
      <c r="Z85" s="126"/>
      <c r="AA85" s="126"/>
      <c r="AB85" s="126"/>
    </row>
    <row r="86" spans="1:28" hidden="1" outlineLevel="1">
      <c r="A86" s="8">
        <v>42826</v>
      </c>
      <c r="B86" s="126">
        <v>2698.9734846599999</v>
      </c>
      <c r="C86" s="126">
        <v>2068.5496720299998</v>
      </c>
      <c r="D86" s="126">
        <v>1599.4598512800001</v>
      </c>
      <c r="E86" s="126">
        <v>1182.0906654099999</v>
      </c>
      <c r="F86" s="126">
        <v>284.23143153000001</v>
      </c>
      <c r="G86" s="126">
        <v>133.13775433999999</v>
      </c>
      <c r="H86" s="126">
        <v>469.08982075</v>
      </c>
      <c r="I86" s="126">
        <v>8.0981541200000002</v>
      </c>
      <c r="J86" s="126">
        <v>19.940672800000002</v>
      </c>
      <c r="K86" s="126">
        <v>441.05099382999998</v>
      </c>
      <c r="L86" s="126">
        <v>559.05315183000005</v>
      </c>
      <c r="M86" s="126">
        <v>125.95482086</v>
      </c>
      <c r="N86" s="126">
        <v>0.75385471999999998</v>
      </c>
      <c r="O86" s="126">
        <v>3.6830660499999999</v>
      </c>
      <c r="P86" s="126">
        <v>121.51790009</v>
      </c>
      <c r="Q86" s="126">
        <v>433.09833097000001</v>
      </c>
      <c r="R86" s="126">
        <v>6.8635264400000002</v>
      </c>
      <c r="S86" s="126">
        <v>5.8593980300000004</v>
      </c>
      <c r="T86" s="126">
        <v>420.3754065</v>
      </c>
      <c r="U86" s="126">
        <v>71.370660799999996</v>
      </c>
      <c r="V86" s="126">
        <v>644.09378474000005</v>
      </c>
      <c r="W86" s="126"/>
      <c r="X86" s="126"/>
      <c r="Y86" s="126"/>
      <c r="Z86" s="126"/>
      <c r="AA86" s="126"/>
      <c r="AB86" s="126"/>
    </row>
    <row r="87" spans="1:28" hidden="1" outlineLevel="1">
      <c r="A87" s="8">
        <v>42856</v>
      </c>
      <c r="B87" s="126">
        <v>2702.3125183100001</v>
      </c>
      <c r="C87" s="126">
        <v>2075.1799023899998</v>
      </c>
      <c r="D87" s="126">
        <v>1609.5904102500001</v>
      </c>
      <c r="E87" s="126">
        <v>1193.0837699000001</v>
      </c>
      <c r="F87" s="126">
        <v>285.08794028</v>
      </c>
      <c r="G87" s="126">
        <v>131.41870007</v>
      </c>
      <c r="H87" s="126">
        <v>465.58949214</v>
      </c>
      <c r="I87" s="126">
        <v>8.0462714000000002</v>
      </c>
      <c r="J87" s="126">
        <v>19.792627329999998</v>
      </c>
      <c r="K87" s="126">
        <v>437.75059341000002</v>
      </c>
      <c r="L87" s="126">
        <v>554.14951900999995</v>
      </c>
      <c r="M87" s="126">
        <v>124.94871127</v>
      </c>
      <c r="N87" s="126">
        <v>0.75639688000000005</v>
      </c>
      <c r="O87" s="126">
        <v>3.74980527</v>
      </c>
      <c r="P87" s="126">
        <v>120.44250912</v>
      </c>
      <c r="Q87" s="126">
        <v>429.20080774000002</v>
      </c>
      <c r="R87" s="126">
        <v>6.5785872699999999</v>
      </c>
      <c r="S87" s="126">
        <v>5.3639722299999999</v>
      </c>
      <c r="T87" s="126">
        <v>417.25824824</v>
      </c>
      <c r="U87" s="126">
        <v>72.98309691</v>
      </c>
      <c r="V87" s="126">
        <v>638.48807096999997</v>
      </c>
      <c r="W87" s="126"/>
      <c r="X87" s="126"/>
      <c r="Y87" s="126"/>
      <c r="Z87" s="126"/>
      <c r="AA87" s="126"/>
      <c r="AB87" s="126"/>
    </row>
    <row r="88" spans="1:28" hidden="1" outlineLevel="1">
      <c r="A88" s="8">
        <v>42887</v>
      </c>
      <c r="B88" s="126">
        <v>2682.0711189200001</v>
      </c>
      <c r="C88" s="126">
        <v>2066.8148516800002</v>
      </c>
      <c r="D88" s="126">
        <v>1605.6469623800001</v>
      </c>
      <c r="E88" s="126">
        <v>1171.76499758</v>
      </c>
      <c r="F88" s="126">
        <v>302.76169944999998</v>
      </c>
      <c r="G88" s="126">
        <v>131.12026535000001</v>
      </c>
      <c r="H88" s="126">
        <v>461.16788930000001</v>
      </c>
      <c r="I88" s="126">
        <v>7.9764947700000004</v>
      </c>
      <c r="J88" s="126">
        <v>19.602474449999999</v>
      </c>
      <c r="K88" s="126">
        <v>433.58892007999998</v>
      </c>
      <c r="L88" s="126">
        <v>542.60122292000005</v>
      </c>
      <c r="M88" s="126">
        <v>117.72974202</v>
      </c>
      <c r="N88" s="126">
        <v>0.75374706000000002</v>
      </c>
      <c r="O88" s="126">
        <v>3.5789578400000002</v>
      </c>
      <c r="P88" s="126">
        <v>113.39703711999999</v>
      </c>
      <c r="Q88" s="126">
        <v>424.87148089999999</v>
      </c>
      <c r="R88" s="126">
        <v>6.1418882400000001</v>
      </c>
      <c r="S88" s="126">
        <v>5.3130607000000003</v>
      </c>
      <c r="T88" s="126">
        <v>413.41653195999999</v>
      </c>
      <c r="U88" s="126">
        <v>72.655044320000002</v>
      </c>
      <c r="V88" s="126">
        <v>632.13511362999998</v>
      </c>
      <c r="W88" s="126"/>
      <c r="X88" s="126"/>
      <c r="Y88" s="126"/>
      <c r="Z88" s="126"/>
      <c r="AA88" s="126"/>
      <c r="AB88" s="126"/>
    </row>
    <row r="89" spans="1:28" hidden="1" outlineLevel="1">
      <c r="A89" s="8">
        <v>42917</v>
      </c>
      <c r="B89" s="126">
        <v>2679.4435696400001</v>
      </c>
      <c r="C89" s="126">
        <v>2072.13495414</v>
      </c>
      <c r="D89" s="126">
        <v>1617.3197994</v>
      </c>
      <c r="E89" s="126">
        <v>1194.99430579</v>
      </c>
      <c r="F89" s="126">
        <v>291.08201266999998</v>
      </c>
      <c r="G89" s="126">
        <v>131.24348094000001</v>
      </c>
      <c r="H89" s="126">
        <v>454.81515474000003</v>
      </c>
      <c r="I89" s="126">
        <v>1.0185933700000001</v>
      </c>
      <c r="J89" s="126">
        <v>19.401016569999999</v>
      </c>
      <c r="K89" s="126">
        <v>434.39554479999998</v>
      </c>
      <c r="L89" s="126">
        <v>537.50991087</v>
      </c>
      <c r="M89" s="126">
        <v>117.11320320999999</v>
      </c>
      <c r="N89" s="126">
        <v>0.10807453</v>
      </c>
      <c r="O89" s="126">
        <v>3.5592843900000002</v>
      </c>
      <c r="P89" s="126">
        <v>113.44584429</v>
      </c>
      <c r="Q89" s="126">
        <v>420.39670766</v>
      </c>
      <c r="R89" s="126">
        <v>0</v>
      </c>
      <c r="S89" s="126">
        <v>5.2780904199999998</v>
      </c>
      <c r="T89" s="126">
        <v>415.11861723999999</v>
      </c>
      <c r="U89" s="126">
        <v>69.798704630000003</v>
      </c>
      <c r="V89" s="126">
        <v>619.68771771000002</v>
      </c>
      <c r="W89" s="126"/>
      <c r="X89" s="126"/>
      <c r="Y89" s="126"/>
      <c r="Z89" s="126"/>
      <c r="AA89" s="126"/>
      <c r="AB89" s="126"/>
    </row>
    <row r="90" spans="1:28" hidden="1" outlineLevel="1">
      <c r="A90" s="8">
        <v>42948</v>
      </c>
      <c r="B90" s="126">
        <v>2689.3650622800001</v>
      </c>
      <c r="C90" s="126">
        <v>2086.61716811</v>
      </c>
      <c r="D90" s="126">
        <v>1637.6621044799999</v>
      </c>
      <c r="E90" s="126">
        <v>1209.74222323</v>
      </c>
      <c r="F90" s="126">
        <v>297.40333375</v>
      </c>
      <c r="G90" s="126">
        <v>130.5165475</v>
      </c>
      <c r="H90" s="126">
        <v>448.95506362999998</v>
      </c>
      <c r="I90" s="126">
        <v>0.94428407000000003</v>
      </c>
      <c r="J90" s="126">
        <v>19.21321412</v>
      </c>
      <c r="K90" s="126">
        <v>428.79756544000003</v>
      </c>
      <c r="L90" s="126">
        <v>531.63298932999999</v>
      </c>
      <c r="M90" s="126">
        <v>116.70419738</v>
      </c>
      <c r="N90" s="126">
        <v>0.10935415</v>
      </c>
      <c r="O90" s="126">
        <v>3.5553643099999999</v>
      </c>
      <c r="P90" s="126">
        <v>113.03947891999999</v>
      </c>
      <c r="Q90" s="126">
        <v>414.92879195</v>
      </c>
      <c r="R90" s="126">
        <v>0</v>
      </c>
      <c r="S90" s="126">
        <v>5.2089276699999996</v>
      </c>
      <c r="T90" s="126">
        <v>409.71986428000002</v>
      </c>
      <c r="U90" s="126">
        <v>71.114904839999994</v>
      </c>
      <c r="V90" s="126">
        <v>599.89373461000002</v>
      </c>
      <c r="W90" s="126"/>
      <c r="X90" s="126"/>
      <c r="Y90" s="126"/>
      <c r="Z90" s="126"/>
      <c r="AA90" s="126"/>
      <c r="AB90" s="126"/>
    </row>
    <row r="91" spans="1:28" hidden="1" outlineLevel="1">
      <c r="A91" s="8">
        <v>42979</v>
      </c>
      <c r="B91" s="126">
        <v>2712.5267651700001</v>
      </c>
      <c r="C91" s="126">
        <v>2093.6282023200001</v>
      </c>
      <c r="D91" s="126">
        <v>1631.4689910100001</v>
      </c>
      <c r="E91" s="126">
        <v>1224.7646505099999</v>
      </c>
      <c r="F91" s="126">
        <v>277.45531119999998</v>
      </c>
      <c r="G91" s="126">
        <v>129.24902929999999</v>
      </c>
      <c r="H91" s="126">
        <v>462.15921130999999</v>
      </c>
      <c r="I91" s="126">
        <v>0.97739350999999997</v>
      </c>
      <c r="J91" s="126">
        <v>20.023263109999998</v>
      </c>
      <c r="K91" s="126">
        <v>441.15855469000002</v>
      </c>
      <c r="L91" s="126">
        <v>545.79378497000005</v>
      </c>
      <c r="M91" s="126">
        <v>116.09836319999999</v>
      </c>
      <c r="N91" s="126">
        <v>0.10807453</v>
      </c>
      <c r="O91" s="126">
        <v>3.5407516700000001</v>
      </c>
      <c r="P91" s="126">
        <v>112.44953700000001</v>
      </c>
      <c r="Q91" s="126">
        <v>429.69542177</v>
      </c>
      <c r="R91" s="126">
        <v>0</v>
      </c>
      <c r="S91" s="126">
        <v>5.4006500700000002</v>
      </c>
      <c r="T91" s="126">
        <v>424.29477170000001</v>
      </c>
      <c r="U91" s="126">
        <v>73.10477788</v>
      </c>
      <c r="V91" s="126">
        <v>612.46959322999999</v>
      </c>
      <c r="W91" s="126"/>
      <c r="X91" s="126"/>
      <c r="Y91" s="126"/>
      <c r="Z91" s="126"/>
      <c r="AA91" s="126"/>
      <c r="AB91" s="126"/>
    </row>
    <row r="92" spans="1:28" hidden="1" outlineLevel="1">
      <c r="A92" s="8">
        <v>43009</v>
      </c>
      <c r="B92" s="126">
        <v>2725.4852106399999</v>
      </c>
      <c r="C92" s="126">
        <v>2102.0012160900001</v>
      </c>
      <c r="D92" s="126">
        <v>1634.69063852</v>
      </c>
      <c r="E92" s="126">
        <v>1207.7839729</v>
      </c>
      <c r="F92" s="126">
        <v>297.80475989000001</v>
      </c>
      <c r="G92" s="126">
        <v>129.10190573</v>
      </c>
      <c r="H92" s="126">
        <v>467.31057757000002</v>
      </c>
      <c r="I92" s="126">
        <v>0.98526469000000005</v>
      </c>
      <c r="J92" s="126">
        <v>20.256024740000001</v>
      </c>
      <c r="K92" s="126">
        <v>446.06928814000003</v>
      </c>
      <c r="L92" s="126">
        <v>550.06644068000003</v>
      </c>
      <c r="M92" s="126">
        <v>115.93738934</v>
      </c>
      <c r="N92" s="126">
        <v>0.10807453</v>
      </c>
      <c r="O92" s="126">
        <v>3.5288327800000001</v>
      </c>
      <c r="P92" s="126">
        <v>112.30048203</v>
      </c>
      <c r="Q92" s="126">
        <v>434.12905133999999</v>
      </c>
      <c r="R92" s="126">
        <v>0</v>
      </c>
      <c r="S92" s="126">
        <v>5.4623186700000002</v>
      </c>
      <c r="T92" s="126">
        <v>428.66673266999999</v>
      </c>
      <c r="U92" s="126">
        <v>73.417553870000006</v>
      </c>
      <c r="V92" s="126">
        <v>368.48983214999998</v>
      </c>
      <c r="W92" s="126"/>
      <c r="X92" s="126"/>
      <c r="Y92" s="126"/>
      <c r="Z92" s="126"/>
      <c r="AA92" s="126"/>
      <c r="AB92" s="126"/>
    </row>
    <row r="93" spans="1:28" hidden="1" outlineLevel="1">
      <c r="A93" s="8">
        <v>43040</v>
      </c>
      <c r="B93" s="126">
        <v>2713.6210898999998</v>
      </c>
      <c r="C93" s="126">
        <v>2091.9974783900002</v>
      </c>
      <c r="D93" s="126">
        <v>1624.5759704</v>
      </c>
      <c r="E93" s="126">
        <v>1194.4268197399999</v>
      </c>
      <c r="F93" s="126">
        <v>301.30969033000002</v>
      </c>
      <c r="G93" s="126">
        <v>128.83946033000001</v>
      </c>
      <c r="H93" s="126">
        <v>467.42150799000001</v>
      </c>
      <c r="I93" s="126">
        <v>0.97459689999999999</v>
      </c>
      <c r="J93" s="126">
        <v>22.117455329999999</v>
      </c>
      <c r="K93" s="126">
        <v>444.32945575999997</v>
      </c>
      <c r="L93" s="126">
        <v>548.67260538000005</v>
      </c>
      <c r="M93" s="126">
        <v>115.51676095000001</v>
      </c>
      <c r="N93" s="126">
        <v>0.10807453</v>
      </c>
      <c r="O93" s="126">
        <v>3.5392071000000001</v>
      </c>
      <c r="P93" s="126">
        <v>111.86947932</v>
      </c>
      <c r="Q93" s="126">
        <v>433.15584443</v>
      </c>
      <c r="R93" s="126">
        <v>0</v>
      </c>
      <c r="S93" s="126">
        <v>5.2421870999999998</v>
      </c>
      <c r="T93" s="126">
        <v>427.91365732999998</v>
      </c>
      <c r="U93" s="126">
        <v>72.951006129999996</v>
      </c>
      <c r="V93" s="126">
        <v>368.83176541</v>
      </c>
      <c r="W93" s="126"/>
      <c r="X93" s="126"/>
      <c r="Y93" s="126"/>
      <c r="Z93" s="126"/>
      <c r="AA93" s="126"/>
      <c r="AB93" s="126"/>
    </row>
    <row r="94" spans="1:28" hidden="1" outlineLevel="1">
      <c r="A94" s="8">
        <v>43070</v>
      </c>
      <c r="B94" s="126">
        <v>4590.48156741</v>
      </c>
      <c r="C94" s="126">
        <v>3840.29515163</v>
      </c>
      <c r="D94" s="126">
        <v>3346.03723451</v>
      </c>
      <c r="E94" s="126">
        <v>1069.2151129199999</v>
      </c>
      <c r="F94" s="126">
        <v>2142.14466042</v>
      </c>
      <c r="G94" s="126">
        <v>134.67746116999999</v>
      </c>
      <c r="H94" s="126">
        <v>494.25791712</v>
      </c>
      <c r="I94" s="126">
        <v>0.1240569</v>
      </c>
      <c r="J94" s="126">
        <v>25.643788829999998</v>
      </c>
      <c r="K94" s="126">
        <v>468.49007139000003</v>
      </c>
      <c r="L94" s="126">
        <v>651.30643520000001</v>
      </c>
      <c r="M94" s="126">
        <v>123.94293419</v>
      </c>
      <c r="N94" s="126">
        <v>0</v>
      </c>
      <c r="O94" s="126">
        <v>4.20896457</v>
      </c>
      <c r="P94" s="126">
        <v>119.73396962</v>
      </c>
      <c r="Q94" s="126">
        <v>527.36350101000005</v>
      </c>
      <c r="R94" s="126">
        <v>0</v>
      </c>
      <c r="S94" s="126">
        <v>7.8707886299999998</v>
      </c>
      <c r="T94" s="126">
        <v>519.49271237999994</v>
      </c>
      <c r="U94" s="126">
        <v>98.879980579999994</v>
      </c>
      <c r="V94" s="126">
        <v>408.46263531</v>
      </c>
      <c r="W94" s="126"/>
      <c r="X94" s="126"/>
      <c r="Y94" s="126"/>
      <c r="Z94" s="126"/>
      <c r="AA94" s="126"/>
      <c r="AB94" s="126"/>
    </row>
    <row r="95" spans="1:28" hidden="1" outlineLevel="1">
      <c r="A95" s="8">
        <v>43101</v>
      </c>
      <c r="B95" s="126">
        <v>4591.9453287099996</v>
      </c>
      <c r="C95" s="126">
        <v>3986.4272708799999</v>
      </c>
      <c r="D95" s="126">
        <v>3462.2163722599998</v>
      </c>
      <c r="E95" s="126">
        <v>2998.0577698299999</v>
      </c>
      <c r="F95" s="126">
        <v>327.05113872999999</v>
      </c>
      <c r="G95" s="126">
        <v>137.10746370000001</v>
      </c>
      <c r="H95" s="126">
        <v>524.21089861999997</v>
      </c>
      <c r="I95" s="126">
        <v>5.4027797</v>
      </c>
      <c r="J95" s="126">
        <v>23.3958014</v>
      </c>
      <c r="K95" s="126">
        <v>495.41231751999999</v>
      </c>
      <c r="L95" s="126">
        <v>503.44264810999999</v>
      </c>
      <c r="M95" s="126">
        <v>112.29443454</v>
      </c>
      <c r="N95" s="126">
        <v>0.31516119999999997</v>
      </c>
      <c r="O95" s="126">
        <v>3.60678023</v>
      </c>
      <c r="P95" s="126">
        <v>108.37249310999999</v>
      </c>
      <c r="Q95" s="126">
        <v>391.14821357</v>
      </c>
      <c r="R95" s="126">
        <v>0.50684567999999997</v>
      </c>
      <c r="S95" s="126">
        <v>1.00745269</v>
      </c>
      <c r="T95" s="126">
        <v>389.63391519999999</v>
      </c>
      <c r="U95" s="126">
        <v>102.07540972</v>
      </c>
      <c r="V95" s="126">
        <v>546.43898178999996</v>
      </c>
      <c r="W95" s="126"/>
      <c r="X95" s="126"/>
      <c r="Y95" s="126"/>
      <c r="Z95" s="126"/>
      <c r="AA95" s="126"/>
      <c r="AB95" s="126"/>
    </row>
    <row r="96" spans="1:28" hidden="1" outlineLevel="1">
      <c r="A96" s="8">
        <v>43132</v>
      </c>
      <c r="B96" s="126">
        <v>4581.7610981300004</v>
      </c>
      <c r="C96" s="126">
        <v>3986.2983895900002</v>
      </c>
      <c r="D96" s="126">
        <v>3481.4252599000001</v>
      </c>
      <c r="E96" s="126">
        <v>3020.6071377200001</v>
      </c>
      <c r="F96" s="126">
        <v>325.12957373</v>
      </c>
      <c r="G96" s="126">
        <v>135.68854845000001</v>
      </c>
      <c r="H96" s="126">
        <v>504.87312968999998</v>
      </c>
      <c r="I96" s="126">
        <v>1.0771772799999999</v>
      </c>
      <c r="J96" s="126">
        <v>24.268448630000002</v>
      </c>
      <c r="K96" s="126">
        <v>479.52750378000002</v>
      </c>
      <c r="L96" s="126">
        <v>492.32157667000001</v>
      </c>
      <c r="M96" s="126">
        <v>113.46451141999999</v>
      </c>
      <c r="N96" s="126">
        <v>0.10807453</v>
      </c>
      <c r="O96" s="126">
        <v>3.9292767300000002</v>
      </c>
      <c r="P96" s="126">
        <v>109.42716016</v>
      </c>
      <c r="Q96" s="126">
        <v>378.85706525000001</v>
      </c>
      <c r="R96" s="126">
        <v>0</v>
      </c>
      <c r="S96" s="126">
        <v>1.1097529100000001</v>
      </c>
      <c r="T96" s="126">
        <v>377.74731234000001</v>
      </c>
      <c r="U96" s="126">
        <v>103.14113187</v>
      </c>
      <c r="V96" s="126">
        <v>283.79134980999999</v>
      </c>
      <c r="W96" s="126"/>
      <c r="X96" s="126"/>
      <c r="Y96" s="126"/>
      <c r="Z96" s="126"/>
      <c r="AA96" s="126"/>
      <c r="AB96" s="126"/>
    </row>
    <row r="97" spans="1:28" hidden="1" outlineLevel="1">
      <c r="A97" s="8">
        <v>43160</v>
      </c>
      <c r="B97" s="126">
        <v>4626.5930708300002</v>
      </c>
      <c r="C97" s="126">
        <v>4013.5139301999998</v>
      </c>
      <c r="D97" s="126">
        <v>3504.5912015700001</v>
      </c>
      <c r="E97" s="126">
        <v>3032.01823612</v>
      </c>
      <c r="F97" s="126">
        <v>331.52223357999998</v>
      </c>
      <c r="G97" s="126">
        <v>141.05073186999999</v>
      </c>
      <c r="H97" s="126">
        <v>508.92272862999999</v>
      </c>
      <c r="I97" s="126">
        <v>1.05859638</v>
      </c>
      <c r="J97" s="126">
        <v>23.745145579999999</v>
      </c>
      <c r="K97" s="126">
        <v>484.11898667000003</v>
      </c>
      <c r="L97" s="126">
        <v>506.02966517999999</v>
      </c>
      <c r="M97" s="126">
        <v>126.03037897</v>
      </c>
      <c r="N97" s="126">
        <v>0.10807464</v>
      </c>
      <c r="O97" s="126">
        <v>4.6710712799999996</v>
      </c>
      <c r="P97" s="126">
        <v>121.25123305</v>
      </c>
      <c r="Q97" s="126">
        <v>379.99928620999998</v>
      </c>
      <c r="R97" s="126">
        <v>9.9199999999999999E-6</v>
      </c>
      <c r="S97" s="126">
        <v>1.09340108</v>
      </c>
      <c r="T97" s="126">
        <v>378.90587520999998</v>
      </c>
      <c r="U97" s="126">
        <v>107.04947545</v>
      </c>
      <c r="V97" s="126">
        <v>284.93361241999997</v>
      </c>
      <c r="W97" s="126"/>
      <c r="X97" s="126"/>
      <c r="Y97" s="126"/>
      <c r="Z97" s="126"/>
      <c r="AA97" s="126"/>
      <c r="AB97" s="126"/>
    </row>
    <row r="98" spans="1:28" hidden="1" outlineLevel="1">
      <c r="A98" s="8">
        <v>43191</v>
      </c>
      <c r="B98" s="126">
        <v>4632.8538766000001</v>
      </c>
      <c r="C98" s="126">
        <v>4022.1071131499998</v>
      </c>
      <c r="D98" s="126">
        <v>3516.3462906499999</v>
      </c>
      <c r="E98" s="126">
        <v>3039.9123192500001</v>
      </c>
      <c r="F98" s="126">
        <v>333.86395640000001</v>
      </c>
      <c r="G98" s="126">
        <v>142.57001500000001</v>
      </c>
      <c r="H98" s="126">
        <v>505.76082250000002</v>
      </c>
      <c r="I98" s="126">
        <v>1.0442626100000001</v>
      </c>
      <c r="J98" s="126">
        <v>23.28331867</v>
      </c>
      <c r="K98" s="126">
        <v>481.43324122000001</v>
      </c>
      <c r="L98" s="126">
        <v>503.18815576999998</v>
      </c>
      <c r="M98" s="126">
        <v>126.23640829</v>
      </c>
      <c r="N98" s="126">
        <v>0.10807459</v>
      </c>
      <c r="O98" s="126">
        <v>4.65139616</v>
      </c>
      <c r="P98" s="126">
        <v>121.47693753999999</v>
      </c>
      <c r="Q98" s="126">
        <v>376.95174747999999</v>
      </c>
      <c r="R98" s="126">
        <v>6.3199999999999996E-6</v>
      </c>
      <c r="S98" s="126">
        <v>1.07944989</v>
      </c>
      <c r="T98" s="126">
        <v>375.87229127000001</v>
      </c>
      <c r="U98" s="126">
        <v>107.55860767999999</v>
      </c>
      <c r="V98" s="126">
        <v>280.55880724999997</v>
      </c>
      <c r="W98" s="126"/>
      <c r="X98" s="126"/>
      <c r="Y98" s="126"/>
      <c r="Z98" s="126"/>
      <c r="AA98" s="126"/>
      <c r="AB98" s="126"/>
    </row>
    <row r="99" spans="1:28" hidden="1" outlineLevel="1">
      <c r="A99" s="8">
        <v>43221</v>
      </c>
      <c r="B99" s="126">
        <v>4678.5560465899998</v>
      </c>
      <c r="C99" s="126">
        <v>4064.6367659799998</v>
      </c>
      <c r="D99" s="126">
        <v>3557.46950307</v>
      </c>
      <c r="E99" s="126">
        <v>3058.74741503</v>
      </c>
      <c r="F99" s="126">
        <v>355.03312719000002</v>
      </c>
      <c r="G99" s="126">
        <v>143.68896085</v>
      </c>
      <c r="H99" s="126">
        <v>507.16726290999998</v>
      </c>
      <c r="I99" s="126">
        <v>1.0306129100000001</v>
      </c>
      <c r="J99" s="126">
        <v>23.28301158</v>
      </c>
      <c r="K99" s="126">
        <v>482.85363841999998</v>
      </c>
      <c r="L99" s="126">
        <v>503.85123850000002</v>
      </c>
      <c r="M99" s="126">
        <v>126.73117551999999</v>
      </c>
      <c r="N99" s="126">
        <v>0.10807477</v>
      </c>
      <c r="O99" s="126">
        <v>5.0257278000000003</v>
      </c>
      <c r="P99" s="126">
        <v>121.59737294999999</v>
      </c>
      <c r="Q99" s="126">
        <v>377.12006298</v>
      </c>
      <c r="R99" s="126">
        <v>2.2739999999999999E-5</v>
      </c>
      <c r="S99" s="126">
        <v>1.07520818</v>
      </c>
      <c r="T99" s="126">
        <v>376.04483205999998</v>
      </c>
      <c r="U99" s="126">
        <v>110.06804210999999</v>
      </c>
      <c r="V99" s="126">
        <v>278.28942669999998</v>
      </c>
      <c r="W99" s="126"/>
      <c r="X99" s="126"/>
      <c r="Y99" s="126"/>
      <c r="Z99" s="126"/>
      <c r="AA99" s="126"/>
      <c r="AB99" s="126"/>
    </row>
    <row r="100" spans="1:28" hidden="1" outlineLevel="1">
      <c r="A100" s="8">
        <v>43252</v>
      </c>
      <c r="B100" s="126">
        <v>4690.5156730500003</v>
      </c>
      <c r="C100" s="126">
        <v>4073.9164442299998</v>
      </c>
      <c r="D100" s="126">
        <v>3563.4860537499999</v>
      </c>
      <c r="E100" s="126">
        <v>3063.87454518</v>
      </c>
      <c r="F100" s="126">
        <v>355.11858942999999</v>
      </c>
      <c r="G100" s="126">
        <v>144.49291914</v>
      </c>
      <c r="H100" s="126">
        <v>510.43039048000003</v>
      </c>
      <c r="I100" s="126">
        <v>1.0318281300000001</v>
      </c>
      <c r="J100" s="126">
        <v>23.43795334</v>
      </c>
      <c r="K100" s="126">
        <v>485.96060900999998</v>
      </c>
      <c r="L100" s="126">
        <v>507.15238072</v>
      </c>
      <c r="M100" s="126">
        <v>127.35719257</v>
      </c>
      <c r="N100" s="126">
        <v>0.1080747</v>
      </c>
      <c r="O100" s="126">
        <v>5.0296502700000003</v>
      </c>
      <c r="P100" s="126">
        <v>122.2194676</v>
      </c>
      <c r="Q100" s="126">
        <v>379.79518815</v>
      </c>
      <c r="R100" s="126">
        <v>6.0000000000000002E-6</v>
      </c>
      <c r="S100" s="126">
        <v>1.2971763000000001</v>
      </c>
      <c r="T100" s="126">
        <v>378.49800585000003</v>
      </c>
      <c r="U100" s="126">
        <v>109.4468481</v>
      </c>
      <c r="V100" s="126">
        <v>279.98873486000002</v>
      </c>
      <c r="W100" s="126"/>
      <c r="X100" s="126"/>
      <c r="Y100" s="126"/>
      <c r="Z100" s="126"/>
      <c r="AA100" s="126"/>
      <c r="AB100" s="126"/>
    </row>
    <row r="101" spans="1:28" hidden="1" outlineLevel="1">
      <c r="A101" s="8">
        <v>43282</v>
      </c>
      <c r="B101" s="126">
        <v>4732.5774494699999</v>
      </c>
      <c r="C101" s="126">
        <v>4106.2771183000004</v>
      </c>
      <c r="D101" s="126">
        <v>3586.93942986</v>
      </c>
      <c r="E101" s="126">
        <v>3081.1640887799999</v>
      </c>
      <c r="F101" s="126">
        <v>361.86383060999998</v>
      </c>
      <c r="G101" s="126">
        <v>143.91151047</v>
      </c>
      <c r="H101" s="126">
        <v>519.33768843999997</v>
      </c>
      <c r="I101" s="126">
        <v>1.0537851300000001</v>
      </c>
      <c r="J101" s="126">
        <v>20.55807764</v>
      </c>
      <c r="K101" s="126">
        <v>497.72582567000001</v>
      </c>
      <c r="L101" s="126">
        <v>516.73229477999996</v>
      </c>
      <c r="M101" s="126">
        <v>127.49519778</v>
      </c>
      <c r="N101" s="126">
        <v>0.10807459</v>
      </c>
      <c r="O101" s="126">
        <v>5.1736428500000002</v>
      </c>
      <c r="P101" s="126">
        <v>122.21348034</v>
      </c>
      <c r="Q101" s="126">
        <v>389.23709700000001</v>
      </c>
      <c r="R101" s="126">
        <v>1.044E-5</v>
      </c>
      <c r="S101" s="126">
        <v>2.4568031700000001</v>
      </c>
      <c r="T101" s="126">
        <v>386.78028339000002</v>
      </c>
      <c r="U101" s="126">
        <v>109.56803639</v>
      </c>
      <c r="V101" s="126">
        <v>286.90158062</v>
      </c>
      <c r="W101" s="126"/>
      <c r="X101" s="126"/>
      <c r="Y101" s="126"/>
      <c r="Z101" s="126"/>
      <c r="AA101" s="126"/>
      <c r="AB101" s="126"/>
    </row>
    <row r="102" spans="1:28" hidden="1" outlineLevel="1">
      <c r="A102" s="8">
        <v>43313</v>
      </c>
      <c r="B102" s="126">
        <v>5039.7364324500004</v>
      </c>
      <c r="C102" s="126">
        <v>4188.9958320100004</v>
      </c>
      <c r="D102" s="126">
        <v>3635.0670091100001</v>
      </c>
      <c r="E102" s="126">
        <v>3103.97914472</v>
      </c>
      <c r="F102" s="126">
        <v>385.25906978</v>
      </c>
      <c r="G102" s="126">
        <v>145.82879460999999</v>
      </c>
      <c r="H102" s="126">
        <v>553.9288229</v>
      </c>
      <c r="I102" s="126">
        <v>1.1151485699999999</v>
      </c>
      <c r="J102" s="126">
        <v>22.17119478</v>
      </c>
      <c r="K102" s="126">
        <v>530.64247954999996</v>
      </c>
      <c r="L102" s="126">
        <v>735.54420966999999</v>
      </c>
      <c r="M102" s="126">
        <v>139.72216731</v>
      </c>
      <c r="N102" s="126">
        <v>0.10807472999999999</v>
      </c>
      <c r="O102" s="126">
        <v>5.4693542300000004</v>
      </c>
      <c r="P102" s="126">
        <v>134.14473835000001</v>
      </c>
      <c r="Q102" s="126">
        <v>595.82204235999995</v>
      </c>
      <c r="R102" s="126">
        <v>7.9100000000000005E-6</v>
      </c>
      <c r="S102" s="126">
        <v>9.6985154500000004</v>
      </c>
      <c r="T102" s="126">
        <v>586.12351899999999</v>
      </c>
      <c r="U102" s="126">
        <v>115.19639076999999</v>
      </c>
      <c r="V102" s="126">
        <v>465.42584950999998</v>
      </c>
      <c r="W102" s="126"/>
      <c r="X102" s="126"/>
      <c r="Y102" s="126"/>
      <c r="Z102" s="126"/>
      <c r="AA102" s="126"/>
      <c r="AB102" s="126"/>
    </row>
    <row r="103" spans="1:28" hidden="1" outlineLevel="1">
      <c r="A103" s="8">
        <v>43344</v>
      </c>
      <c r="B103" s="126">
        <v>4960.5995496300002</v>
      </c>
      <c r="C103" s="126">
        <v>4175.6727301000001</v>
      </c>
      <c r="D103" s="126">
        <v>3646.7255672699998</v>
      </c>
      <c r="E103" s="126">
        <v>3114.0090617400001</v>
      </c>
      <c r="F103" s="126">
        <v>388.44506854000002</v>
      </c>
      <c r="G103" s="126">
        <v>144.27143699000001</v>
      </c>
      <c r="H103" s="126">
        <v>528.94716283000002</v>
      </c>
      <c r="I103" s="126">
        <v>1.11628734</v>
      </c>
      <c r="J103" s="126">
        <v>21.925638249999999</v>
      </c>
      <c r="K103" s="126">
        <v>505.90523724000002</v>
      </c>
      <c r="L103" s="126">
        <v>670.06445288999998</v>
      </c>
      <c r="M103" s="126">
        <v>139.41207839</v>
      </c>
      <c r="N103" s="126">
        <v>0.10807453</v>
      </c>
      <c r="O103" s="126">
        <v>5.47504715</v>
      </c>
      <c r="P103" s="126">
        <v>133.82895671</v>
      </c>
      <c r="Q103" s="126">
        <v>530.65237449999995</v>
      </c>
      <c r="R103" s="126">
        <v>5.4000000000000002E-7</v>
      </c>
      <c r="S103" s="126">
        <v>9.7485019299999998</v>
      </c>
      <c r="T103" s="126">
        <v>520.90387203</v>
      </c>
      <c r="U103" s="126">
        <v>114.86236664</v>
      </c>
      <c r="V103" s="126">
        <v>465.03733639000001</v>
      </c>
      <c r="W103" s="126"/>
      <c r="X103" s="126"/>
      <c r="Y103" s="126"/>
      <c r="Z103" s="126"/>
      <c r="AA103" s="126"/>
      <c r="AB103" s="126"/>
    </row>
    <row r="104" spans="1:28" hidden="1" outlineLevel="1">
      <c r="A104" s="8">
        <v>43374</v>
      </c>
      <c r="B104" s="126">
        <v>4987.8637672300001</v>
      </c>
      <c r="C104" s="126">
        <v>4195.6286874199996</v>
      </c>
      <c r="D104" s="126">
        <v>3670.0111696499998</v>
      </c>
      <c r="E104" s="126">
        <v>3128.3108551099999</v>
      </c>
      <c r="F104" s="126">
        <v>397.81910422999999</v>
      </c>
      <c r="G104" s="126">
        <v>143.88121031</v>
      </c>
      <c r="H104" s="126">
        <v>525.61751776999995</v>
      </c>
      <c r="I104" s="126">
        <v>1.10325242</v>
      </c>
      <c r="J104" s="126">
        <v>21.933095290000001</v>
      </c>
      <c r="K104" s="126">
        <v>502.58117005999998</v>
      </c>
      <c r="L104" s="126">
        <v>676.28843420999999</v>
      </c>
      <c r="M104" s="126">
        <v>141.56668511000001</v>
      </c>
      <c r="N104" s="126">
        <v>0.10807453</v>
      </c>
      <c r="O104" s="126">
        <v>6.5742882099999997</v>
      </c>
      <c r="P104" s="126">
        <v>134.88432237000001</v>
      </c>
      <c r="Q104" s="126">
        <v>534.72174910000001</v>
      </c>
      <c r="R104" s="126">
        <v>3.1E-6</v>
      </c>
      <c r="S104" s="126">
        <v>9.7443487999999991</v>
      </c>
      <c r="T104" s="126">
        <v>524.97739720000004</v>
      </c>
      <c r="U104" s="126">
        <v>115.9466456</v>
      </c>
      <c r="V104" s="126">
        <v>467.70126424</v>
      </c>
      <c r="W104" s="126"/>
      <c r="X104" s="126"/>
      <c r="Y104" s="126"/>
      <c r="Z104" s="126"/>
      <c r="AA104" s="126"/>
      <c r="AB104" s="126"/>
    </row>
    <row r="105" spans="1:28" hidden="1" outlineLevel="1">
      <c r="A105" s="8">
        <v>43405</v>
      </c>
      <c r="B105" s="126">
        <v>5012.2830758700002</v>
      </c>
      <c r="C105" s="126">
        <v>4216.2204008799999</v>
      </c>
      <c r="D105" s="126">
        <v>3684.75705083</v>
      </c>
      <c r="E105" s="126">
        <v>3140.18676891</v>
      </c>
      <c r="F105" s="126">
        <v>400.64665076</v>
      </c>
      <c r="G105" s="126">
        <v>143.92363116000001</v>
      </c>
      <c r="H105" s="126">
        <v>531.46335005000003</v>
      </c>
      <c r="I105" s="126">
        <v>1.11871922</v>
      </c>
      <c r="J105" s="126">
        <v>21.643865099999999</v>
      </c>
      <c r="K105" s="126">
        <v>508.70076573</v>
      </c>
      <c r="L105" s="126">
        <v>683.38799379</v>
      </c>
      <c r="M105" s="126">
        <v>141.48802209999999</v>
      </c>
      <c r="N105" s="126">
        <v>0.10807453</v>
      </c>
      <c r="O105" s="126">
        <v>6.2942376099999997</v>
      </c>
      <c r="P105" s="126">
        <v>135.08570996</v>
      </c>
      <c r="Q105" s="126">
        <v>541.89997169000003</v>
      </c>
      <c r="R105" s="126">
        <v>0</v>
      </c>
      <c r="S105" s="126">
        <v>9.7156591500000005</v>
      </c>
      <c r="T105" s="126">
        <v>532.18431253999995</v>
      </c>
      <c r="U105" s="126">
        <v>112.67468119999999</v>
      </c>
      <c r="V105" s="126">
        <v>486.75508758000001</v>
      </c>
      <c r="W105" s="126"/>
      <c r="X105" s="126"/>
      <c r="Y105" s="126"/>
      <c r="Z105" s="126"/>
      <c r="AA105" s="126"/>
      <c r="AB105" s="126"/>
    </row>
    <row r="106" spans="1:28" hidden="1" outlineLevel="1">
      <c r="A106" s="8">
        <v>43435</v>
      </c>
      <c r="B106" s="126">
        <v>4913.2303218300003</v>
      </c>
      <c r="C106" s="126">
        <v>4175.5961438000004</v>
      </c>
      <c r="D106" s="126">
        <v>3679.6376545600001</v>
      </c>
      <c r="E106" s="126">
        <v>3143.1629530099999</v>
      </c>
      <c r="F106" s="126">
        <v>398.59417525999999</v>
      </c>
      <c r="G106" s="126">
        <v>137.88052629000001</v>
      </c>
      <c r="H106" s="126">
        <v>495.95848924000001</v>
      </c>
      <c r="I106" s="126">
        <v>1.0893374600000001</v>
      </c>
      <c r="J106" s="126">
        <v>20.775933770000002</v>
      </c>
      <c r="K106" s="126">
        <v>474.09321800999999</v>
      </c>
      <c r="L106" s="126">
        <v>627.91593631000001</v>
      </c>
      <c r="M106" s="126">
        <v>139.52534684</v>
      </c>
      <c r="N106" s="126">
        <v>0.10807453</v>
      </c>
      <c r="O106" s="126">
        <v>6.5010591199999999</v>
      </c>
      <c r="P106" s="126">
        <v>132.91621319000001</v>
      </c>
      <c r="Q106" s="126">
        <v>488.39058947000001</v>
      </c>
      <c r="R106" s="126">
        <v>0</v>
      </c>
      <c r="S106" s="126">
        <v>9.51883868</v>
      </c>
      <c r="T106" s="126">
        <v>478.87175079000002</v>
      </c>
      <c r="U106" s="126">
        <v>109.71824171999999</v>
      </c>
      <c r="V106" s="126">
        <v>406.41238851999998</v>
      </c>
      <c r="W106" s="126"/>
      <c r="X106" s="126"/>
      <c r="Y106" s="126"/>
      <c r="Z106" s="126"/>
      <c r="AA106" s="126"/>
      <c r="AB106" s="126"/>
    </row>
    <row r="107" spans="1:28" hidden="1" outlineLevel="1">
      <c r="A107" s="8">
        <v>43466</v>
      </c>
      <c r="B107" s="126">
        <v>4937.2563375500004</v>
      </c>
      <c r="C107" s="126">
        <v>4197.1613467400002</v>
      </c>
      <c r="D107" s="126">
        <v>3697.0806572699998</v>
      </c>
      <c r="E107" s="126">
        <v>3156.8670985099998</v>
      </c>
      <c r="F107" s="126">
        <v>401.52650254000002</v>
      </c>
      <c r="G107" s="126">
        <v>138.68705621999999</v>
      </c>
      <c r="H107" s="126">
        <v>500.08068946999998</v>
      </c>
      <c r="I107" s="126">
        <v>1.0913131899999999</v>
      </c>
      <c r="J107" s="126">
        <v>20.936561180000002</v>
      </c>
      <c r="K107" s="126">
        <v>478.05281509999998</v>
      </c>
      <c r="L107" s="126">
        <v>630.1870811</v>
      </c>
      <c r="M107" s="126">
        <v>140.08089665</v>
      </c>
      <c r="N107" s="126">
        <v>0</v>
      </c>
      <c r="O107" s="126">
        <v>6.7752449700000001</v>
      </c>
      <c r="P107" s="126">
        <v>133.30565168000001</v>
      </c>
      <c r="Q107" s="126">
        <v>490.10618445</v>
      </c>
      <c r="R107" s="126">
        <v>0</v>
      </c>
      <c r="S107" s="126">
        <v>9.5843402500000003</v>
      </c>
      <c r="T107" s="126">
        <v>480.52184419999998</v>
      </c>
      <c r="U107" s="126">
        <v>109.90790971</v>
      </c>
      <c r="V107" s="126">
        <v>427.82766742000001</v>
      </c>
      <c r="W107" s="126"/>
      <c r="X107" s="126"/>
      <c r="Y107" s="126"/>
      <c r="Z107" s="126"/>
      <c r="AA107" s="126"/>
      <c r="AB107" s="126"/>
    </row>
    <row r="108" spans="1:28" hidden="1" outlineLevel="1">
      <c r="A108" s="8">
        <v>43497</v>
      </c>
      <c r="B108" s="126">
        <v>4919.7229061899998</v>
      </c>
      <c r="C108" s="126">
        <v>4191.1351124000003</v>
      </c>
      <c r="D108" s="126">
        <v>3702.1584659</v>
      </c>
      <c r="E108" s="126">
        <v>3162.1235050999999</v>
      </c>
      <c r="F108" s="126">
        <v>401.52656998999998</v>
      </c>
      <c r="G108" s="126">
        <v>138.50839081000001</v>
      </c>
      <c r="H108" s="126">
        <v>488.97664650000002</v>
      </c>
      <c r="I108" s="126">
        <v>1.0513659</v>
      </c>
      <c r="J108" s="126">
        <v>20.457996959999999</v>
      </c>
      <c r="K108" s="126">
        <v>467.46728364000001</v>
      </c>
      <c r="L108" s="126">
        <v>617.98455131000003</v>
      </c>
      <c r="M108" s="126">
        <v>140.2396382</v>
      </c>
      <c r="N108" s="126">
        <v>0</v>
      </c>
      <c r="O108" s="126">
        <v>6.86353612</v>
      </c>
      <c r="P108" s="126">
        <v>133.37610208000001</v>
      </c>
      <c r="Q108" s="126">
        <v>477.74491311000003</v>
      </c>
      <c r="R108" s="126">
        <v>0</v>
      </c>
      <c r="S108" s="126">
        <v>9.3581745499999993</v>
      </c>
      <c r="T108" s="126">
        <v>468.38673856000003</v>
      </c>
      <c r="U108" s="126">
        <v>110.60324248000001</v>
      </c>
      <c r="V108" s="126">
        <v>272.15787625000002</v>
      </c>
      <c r="W108" s="126"/>
      <c r="X108" s="126"/>
      <c r="Y108" s="126"/>
      <c r="Z108" s="126"/>
      <c r="AA108" s="126"/>
      <c r="AB108" s="126"/>
    </row>
    <row r="109" spans="1:28" hidden="1" outlineLevel="1">
      <c r="A109" s="8">
        <v>43525</v>
      </c>
      <c r="B109" s="126">
        <v>4958.9417847499999</v>
      </c>
      <c r="C109" s="126">
        <v>4223.0708877300003</v>
      </c>
      <c r="D109" s="126">
        <v>3726.5463680299999</v>
      </c>
      <c r="E109" s="126">
        <v>3174.12621451</v>
      </c>
      <c r="F109" s="126">
        <v>413.73481369000001</v>
      </c>
      <c r="G109" s="126">
        <v>138.68533983</v>
      </c>
      <c r="H109" s="126">
        <v>496.52451969999998</v>
      </c>
      <c r="I109" s="126">
        <v>1.05305742</v>
      </c>
      <c r="J109" s="126">
        <v>20.76024026</v>
      </c>
      <c r="K109" s="126">
        <v>474.71122201999998</v>
      </c>
      <c r="L109" s="126">
        <v>625.12645074</v>
      </c>
      <c r="M109" s="126">
        <v>140.50370676</v>
      </c>
      <c r="N109" s="126">
        <v>0.82585744000000005</v>
      </c>
      <c r="O109" s="126">
        <v>6.8411880500000004</v>
      </c>
      <c r="P109" s="126">
        <v>132.83666127000001</v>
      </c>
      <c r="Q109" s="126">
        <v>484.62274398</v>
      </c>
      <c r="R109" s="126">
        <v>0.91156166000000005</v>
      </c>
      <c r="S109" s="126">
        <v>9.4885325999999992</v>
      </c>
      <c r="T109" s="126">
        <v>474.22264971999999</v>
      </c>
      <c r="U109" s="126">
        <v>110.74444628000001</v>
      </c>
      <c r="V109" s="126">
        <v>274.67291568000002</v>
      </c>
      <c r="W109" s="126"/>
      <c r="X109" s="126"/>
      <c r="Y109" s="126"/>
      <c r="Z109" s="126"/>
      <c r="AA109" s="126"/>
      <c r="AB109" s="126"/>
    </row>
    <row r="110" spans="1:28" hidden="1" outlineLevel="1">
      <c r="A110" s="8">
        <v>43556</v>
      </c>
      <c r="B110" s="126">
        <v>4773.1448592699999</v>
      </c>
      <c r="C110" s="126">
        <v>4092.44508447</v>
      </c>
      <c r="D110" s="126">
        <v>3743.12220613</v>
      </c>
      <c r="E110" s="126">
        <v>3179.9540414799999</v>
      </c>
      <c r="F110" s="126">
        <v>423.80768546000002</v>
      </c>
      <c r="G110" s="126">
        <v>139.36047919000001</v>
      </c>
      <c r="H110" s="126">
        <v>349.32287833999999</v>
      </c>
      <c r="I110" s="126">
        <v>1.0426556</v>
      </c>
      <c r="J110" s="126">
        <v>15.142846629999999</v>
      </c>
      <c r="K110" s="126">
        <v>333.13737610999999</v>
      </c>
      <c r="L110" s="126">
        <v>568.07550100000003</v>
      </c>
      <c r="M110" s="126">
        <v>141.31027437</v>
      </c>
      <c r="N110" s="126">
        <v>4.9280000000000003E-5</v>
      </c>
      <c r="O110" s="126">
        <v>7.00593749</v>
      </c>
      <c r="P110" s="126">
        <v>134.30428760000001</v>
      </c>
      <c r="Q110" s="126">
        <v>426.76522662999997</v>
      </c>
      <c r="R110" s="126">
        <v>0.36922604999999997</v>
      </c>
      <c r="S110" s="126">
        <v>9.2693507200000003</v>
      </c>
      <c r="T110" s="126">
        <v>417.12664985999999</v>
      </c>
      <c r="U110" s="126">
        <v>112.6242738</v>
      </c>
      <c r="V110" s="126">
        <v>270.82342642999998</v>
      </c>
      <c r="W110" s="126"/>
      <c r="X110" s="126"/>
      <c r="Y110" s="126"/>
      <c r="Z110" s="126"/>
      <c r="AA110" s="126"/>
      <c r="AB110" s="126"/>
    </row>
    <row r="111" spans="1:28" hidden="1" outlineLevel="1">
      <c r="A111" s="8">
        <v>43586</v>
      </c>
      <c r="B111" s="126">
        <v>4814.7412352000001</v>
      </c>
      <c r="C111" s="126">
        <v>4126.35548973</v>
      </c>
      <c r="D111" s="126">
        <v>3771.9001122700001</v>
      </c>
      <c r="E111" s="126">
        <v>3198.04524915</v>
      </c>
      <c r="F111" s="126">
        <v>434.18028630999999</v>
      </c>
      <c r="G111" s="126">
        <v>139.67457680999999</v>
      </c>
      <c r="H111" s="126">
        <v>354.45537746000002</v>
      </c>
      <c r="I111" s="126">
        <v>1.03678325</v>
      </c>
      <c r="J111" s="126">
        <v>15.366069120000001</v>
      </c>
      <c r="K111" s="126">
        <v>338.05252509000002</v>
      </c>
      <c r="L111" s="126">
        <v>574.96455580999998</v>
      </c>
      <c r="M111" s="126">
        <v>142.56325530000001</v>
      </c>
      <c r="N111" s="126">
        <v>3.5679999999999997E-5</v>
      </c>
      <c r="O111" s="126">
        <v>7.9645428200000001</v>
      </c>
      <c r="P111" s="126">
        <v>134.59867679999999</v>
      </c>
      <c r="Q111" s="126">
        <v>432.40130051</v>
      </c>
      <c r="R111" s="126">
        <v>0.37531927999999998</v>
      </c>
      <c r="S111" s="126">
        <v>9.3575353999999997</v>
      </c>
      <c r="T111" s="126">
        <v>422.66844583</v>
      </c>
      <c r="U111" s="126">
        <v>113.42118966</v>
      </c>
      <c r="V111" s="126">
        <v>274.61748277999999</v>
      </c>
      <c r="W111" s="126"/>
      <c r="X111" s="126"/>
      <c r="Y111" s="126"/>
      <c r="Z111" s="126"/>
      <c r="AA111" s="126"/>
      <c r="AB111" s="126"/>
    </row>
    <row r="112" spans="1:28" hidden="1" outlineLevel="1">
      <c r="A112" s="8">
        <v>43617</v>
      </c>
      <c r="B112" s="126">
        <v>4357.87076806</v>
      </c>
      <c r="C112" s="126">
        <v>3809.2376426000001</v>
      </c>
      <c r="D112" s="126">
        <v>3717.8589433799998</v>
      </c>
      <c r="E112" s="126">
        <v>3204.1637789599999</v>
      </c>
      <c r="F112" s="126">
        <v>411.79961727</v>
      </c>
      <c r="G112" s="126">
        <v>101.89554715</v>
      </c>
      <c r="H112" s="126">
        <v>91.378699220000001</v>
      </c>
      <c r="I112" s="126">
        <v>1.2775946499999999</v>
      </c>
      <c r="J112" s="126">
        <v>7.8875089100000002</v>
      </c>
      <c r="K112" s="126">
        <v>82.213595659999996</v>
      </c>
      <c r="L112" s="126">
        <v>437.54462756999999</v>
      </c>
      <c r="M112" s="126">
        <v>127.68615212</v>
      </c>
      <c r="N112" s="126">
        <v>2.7820000000000001E-5</v>
      </c>
      <c r="O112" s="126">
        <v>7.2130103700000001</v>
      </c>
      <c r="P112" s="126">
        <v>120.47311393</v>
      </c>
      <c r="Q112" s="126">
        <v>309.85847545000001</v>
      </c>
      <c r="R112" s="126">
        <v>0.36788808000000001</v>
      </c>
      <c r="S112" s="126">
        <v>9.1116264000000005</v>
      </c>
      <c r="T112" s="126">
        <v>300.37896096999998</v>
      </c>
      <c r="U112" s="126">
        <v>111.08849789</v>
      </c>
      <c r="V112" s="126">
        <v>258.31887413999999</v>
      </c>
      <c r="W112" s="126"/>
      <c r="X112" s="126"/>
      <c r="Y112" s="126"/>
      <c r="Z112" s="126"/>
      <c r="AA112" s="126"/>
      <c r="AB112" s="126"/>
    </row>
    <row r="113" spans="1:28" hidden="1" outlineLevel="1">
      <c r="A113" s="8">
        <v>43647</v>
      </c>
      <c r="B113" s="126">
        <v>4359.3528938400004</v>
      </c>
      <c r="C113" s="126">
        <v>3825.0272415999998</v>
      </c>
      <c r="D113" s="126">
        <v>3737.7833367899998</v>
      </c>
      <c r="E113" s="126">
        <v>3218.5126998599999</v>
      </c>
      <c r="F113" s="126">
        <v>417.59345585</v>
      </c>
      <c r="G113" s="126">
        <v>101.67718108</v>
      </c>
      <c r="H113" s="126">
        <v>87.243904810000004</v>
      </c>
      <c r="I113" s="126">
        <v>0.72227896000000003</v>
      </c>
      <c r="J113" s="126">
        <v>7.5641046200000002</v>
      </c>
      <c r="K113" s="126">
        <v>78.957521229999998</v>
      </c>
      <c r="L113" s="126">
        <v>425.94435542999997</v>
      </c>
      <c r="M113" s="126">
        <v>127.70228724</v>
      </c>
      <c r="N113" s="126">
        <v>5.817E-5</v>
      </c>
      <c r="O113" s="126">
        <v>7.1662212399999996</v>
      </c>
      <c r="P113" s="126">
        <v>120.53600783</v>
      </c>
      <c r="Q113" s="126">
        <v>298.24206819</v>
      </c>
      <c r="R113" s="126">
        <v>0.35510027999999999</v>
      </c>
      <c r="S113" s="126">
        <v>8.7352485499999997</v>
      </c>
      <c r="T113" s="126">
        <v>289.15171936000002</v>
      </c>
      <c r="U113" s="126">
        <v>108.38129680999999</v>
      </c>
      <c r="V113" s="126">
        <v>249.92537007999999</v>
      </c>
      <c r="W113" s="126"/>
      <c r="X113" s="126"/>
      <c r="Y113" s="126"/>
      <c r="Z113" s="126"/>
      <c r="AA113" s="126"/>
      <c r="AB113" s="126"/>
    </row>
    <row r="114" spans="1:28" hidden="1" outlineLevel="1">
      <c r="A114" s="8">
        <v>43678</v>
      </c>
      <c r="B114" s="126">
        <v>4378.8733907899996</v>
      </c>
      <c r="C114" s="126">
        <v>3842.1978367800002</v>
      </c>
      <c r="D114" s="126">
        <v>3754.7008682800001</v>
      </c>
      <c r="E114" s="126">
        <v>3229.1999188899999</v>
      </c>
      <c r="F114" s="126">
        <v>423.93033365000002</v>
      </c>
      <c r="G114" s="126">
        <v>101.57061573999999</v>
      </c>
      <c r="H114" s="126">
        <v>87.496968499999994</v>
      </c>
      <c r="I114" s="126">
        <v>0.72496534999999995</v>
      </c>
      <c r="J114" s="126">
        <v>7.4169184699999997</v>
      </c>
      <c r="K114" s="126">
        <v>79.355084680000004</v>
      </c>
      <c r="L114" s="126">
        <v>427.81097769000002</v>
      </c>
      <c r="M114" s="126">
        <v>127.73235397000001</v>
      </c>
      <c r="N114" s="126">
        <v>3.5080000000000003E-5</v>
      </c>
      <c r="O114" s="126">
        <v>7.23236919</v>
      </c>
      <c r="P114" s="126">
        <v>120.4999497</v>
      </c>
      <c r="Q114" s="126">
        <v>300.07862372</v>
      </c>
      <c r="R114" s="126">
        <v>0.35960112999999999</v>
      </c>
      <c r="S114" s="126">
        <v>8.7863611000000006</v>
      </c>
      <c r="T114" s="126">
        <v>290.93266148999999</v>
      </c>
      <c r="U114" s="126">
        <v>108.86457632</v>
      </c>
      <c r="V114" s="126">
        <v>253.37813756</v>
      </c>
      <c r="W114" s="126"/>
      <c r="X114" s="126"/>
      <c r="Y114" s="126"/>
      <c r="Z114" s="126"/>
      <c r="AA114" s="126"/>
      <c r="AB114" s="126"/>
    </row>
    <row r="115" spans="1:28" hidden="1" outlineLevel="1">
      <c r="A115" s="8">
        <v>43709</v>
      </c>
      <c r="B115" s="126">
        <v>4379.2969154399998</v>
      </c>
      <c r="C115" s="126">
        <v>3853.3796624199999</v>
      </c>
      <c r="D115" s="126">
        <v>3769.8807468800001</v>
      </c>
      <c r="E115" s="126">
        <v>3240.79855245</v>
      </c>
      <c r="F115" s="126">
        <v>427.07536863000001</v>
      </c>
      <c r="G115" s="126">
        <v>102.0068258</v>
      </c>
      <c r="H115" s="126">
        <v>83.498915539999999</v>
      </c>
      <c r="I115" s="126">
        <v>0.69127930999999998</v>
      </c>
      <c r="J115" s="126">
        <v>7.0790312000000002</v>
      </c>
      <c r="K115" s="126">
        <v>75.728605029999997</v>
      </c>
      <c r="L115" s="126">
        <v>415.03192608000001</v>
      </c>
      <c r="M115" s="126">
        <v>127.5582682</v>
      </c>
      <c r="N115" s="126">
        <v>1.52E-5</v>
      </c>
      <c r="O115" s="126">
        <v>7.1830298299999997</v>
      </c>
      <c r="P115" s="126">
        <v>120.37522317</v>
      </c>
      <c r="Q115" s="126">
        <v>287.47365788000002</v>
      </c>
      <c r="R115" s="126">
        <v>0.34545704999999999</v>
      </c>
      <c r="S115" s="126">
        <v>8.3860870700000003</v>
      </c>
      <c r="T115" s="126">
        <v>278.74211376</v>
      </c>
      <c r="U115" s="126">
        <v>110.88532694</v>
      </c>
      <c r="V115" s="126">
        <v>262.65073114</v>
      </c>
      <c r="W115" s="126"/>
      <c r="X115" s="126"/>
      <c r="Y115" s="126"/>
      <c r="Z115" s="126"/>
      <c r="AA115" s="126"/>
      <c r="AB115" s="126"/>
    </row>
    <row r="116" spans="1:28" hidden="1" outlineLevel="1">
      <c r="A116" s="8">
        <v>43739</v>
      </c>
      <c r="B116" s="126">
        <v>4408.3096117599998</v>
      </c>
      <c r="C116" s="126">
        <v>3869.9334804199998</v>
      </c>
      <c r="D116" s="126">
        <v>3784.45808683</v>
      </c>
      <c r="E116" s="126">
        <v>3250.3158967899999</v>
      </c>
      <c r="F116" s="126">
        <v>428.70949108000002</v>
      </c>
      <c r="G116" s="126">
        <v>105.43269896</v>
      </c>
      <c r="H116" s="126">
        <v>85.475393589999996</v>
      </c>
      <c r="I116" s="126">
        <v>0.71691879000000003</v>
      </c>
      <c r="J116" s="126">
        <v>7.2220384800000001</v>
      </c>
      <c r="K116" s="126">
        <v>77.536436320000007</v>
      </c>
      <c r="L116" s="126">
        <v>425.49644778999999</v>
      </c>
      <c r="M116" s="126">
        <v>128.87440239</v>
      </c>
      <c r="N116" s="126">
        <v>2.2840000000000002E-5</v>
      </c>
      <c r="O116" s="126">
        <v>8.9105772299999995</v>
      </c>
      <c r="P116" s="126">
        <v>119.96380232</v>
      </c>
      <c r="Q116" s="126">
        <v>296.62204539999999</v>
      </c>
      <c r="R116" s="126">
        <v>0.36094838000000001</v>
      </c>
      <c r="S116" s="126">
        <v>8.7038757699999998</v>
      </c>
      <c r="T116" s="126">
        <v>287.55722125</v>
      </c>
      <c r="U116" s="126">
        <v>112.87968355</v>
      </c>
      <c r="V116" s="126">
        <v>247.10239014000001</v>
      </c>
      <c r="W116" s="126"/>
      <c r="X116" s="126"/>
      <c r="Y116" s="126"/>
      <c r="Z116" s="126"/>
      <c r="AA116" s="126"/>
      <c r="AB116" s="126"/>
    </row>
    <row r="117" spans="1:28" hidden="1" outlineLevel="1">
      <c r="A117" s="8">
        <v>43770</v>
      </c>
      <c r="B117" s="126">
        <v>4391.7163535899999</v>
      </c>
      <c r="C117" s="126">
        <v>3865.4419551999999</v>
      </c>
      <c r="D117" s="126">
        <v>3783.3047221000002</v>
      </c>
      <c r="E117" s="126">
        <v>3254.0573300400001</v>
      </c>
      <c r="F117" s="126">
        <v>424.83078871999999</v>
      </c>
      <c r="G117" s="126">
        <v>104.41660333999999</v>
      </c>
      <c r="H117" s="126">
        <v>82.137233100000003</v>
      </c>
      <c r="I117" s="126">
        <v>0.68713256</v>
      </c>
      <c r="J117" s="126">
        <v>6.9429390599999996</v>
      </c>
      <c r="K117" s="126">
        <v>74.507161479999994</v>
      </c>
      <c r="L117" s="126">
        <v>411.37571179999998</v>
      </c>
      <c r="M117" s="126">
        <v>128.56462127</v>
      </c>
      <c r="N117" s="126">
        <v>3.0670000000000003E-5</v>
      </c>
      <c r="O117" s="126">
        <v>8.7808635299999995</v>
      </c>
      <c r="P117" s="126">
        <v>119.78372707</v>
      </c>
      <c r="Q117" s="126">
        <v>282.81109053</v>
      </c>
      <c r="R117" s="126">
        <v>0.34932127000000002</v>
      </c>
      <c r="S117" s="126">
        <v>8.3696392999999993</v>
      </c>
      <c r="T117" s="126">
        <v>274.09212996000002</v>
      </c>
      <c r="U117" s="126">
        <v>114.89868659</v>
      </c>
      <c r="V117" s="126">
        <v>239.98924224000001</v>
      </c>
      <c r="W117" s="126"/>
      <c r="X117" s="126"/>
      <c r="Y117" s="126"/>
      <c r="Z117" s="126"/>
      <c r="AA117" s="126"/>
      <c r="AB117" s="126"/>
    </row>
    <row r="118" spans="1:28" hidden="1" outlineLevel="1">
      <c r="A118" s="8">
        <v>43800</v>
      </c>
      <c r="B118" s="126">
        <v>4193.92090525</v>
      </c>
      <c r="C118" s="126">
        <v>3672.9937607100001</v>
      </c>
      <c r="D118" s="126">
        <v>3592.07100068</v>
      </c>
      <c r="E118" s="126">
        <v>3193.9767089000002</v>
      </c>
      <c r="F118" s="126">
        <v>295.04792903999999</v>
      </c>
      <c r="G118" s="126">
        <v>103.04636274000001</v>
      </c>
      <c r="H118" s="126">
        <v>80.922760030000006</v>
      </c>
      <c r="I118" s="126">
        <v>0.68252546000000003</v>
      </c>
      <c r="J118" s="126">
        <v>6.8396496300000003</v>
      </c>
      <c r="K118" s="126">
        <v>73.400584940000002</v>
      </c>
      <c r="L118" s="126">
        <v>404.33225010000001</v>
      </c>
      <c r="M118" s="126">
        <v>128.08384741</v>
      </c>
      <c r="N118" s="126">
        <v>4.5939999999999997E-5</v>
      </c>
      <c r="O118" s="126">
        <v>8.7093698400000008</v>
      </c>
      <c r="P118" s="126">
        <v>119.37443163</v>
      </c>
      <c r="Q118" s="126">
        <v>276.24840268999998</v>
      </c>
      <c r="R118" s="126">
        <v>0.34651820999999999</v>
      </c>
      <c r="S118" s="126">
        <v>8.2479803700000005</v>
      </c>
      <c r="T118" s="126">
        <v>267.65390410999998</v>
      </c>
      <c r="U118" s="126">
        <v>116.59489444</v>
      </c>
      <c r="V118" s="126">
        <v>237.45040713</v>
      </c>
      <c r="W118" s="126"/>
      <c r="X118" s="126"/>
      <c r="Y118" s="126"/>
      <c r="Z118" s="126"/>
      <c r="AA118" s="126"/>
      <c r="AB118" s="126"/>
    </row>
    <row r="119" spans="1:28" hidden="1" outlineLevel="1">
      <c r="A119" s="8">
        <v>43831</v>
      </c>
      <c r="B119" s="126">
        <v>4226.3151987600004</v>
      </c>
      <c r="C119" s="126">
        <v>3691.7700426400002</v>
      </c>
      <c r="D119" s="126">
        <v>3606.6536923799999</v>
      </c>
      <c r="E119" s="126">
        <v>3204.23973591</v>
      </c>
      <c r="F119" s="126">
        <v>298.70322062000002</v>
      </c>
      <c r="G119" s="126">
        <v>103.71073585000001</v>
      </c>
      <c r="H119" s="126">
        <v>85.116350260000004</v>
      </c>
      <c r="I119" s="126">
        <v>0.71625625000000004</v>
      </c>
      <c r="J119" s="126">
        <v>7.1933154000000004</v>
      </c>
      <c r="K119" s="126">
        <v>77.206778610000001</v>
      </c>
      <c r="L119" s="126">
        <v>419.48990515999998</v>
      </c>
      <c r="M119" s="126">
        <v>127.78738964</v>
      </c>
      <c r="N119" s="126">
        <v>0</v>
      </c>
      <c r="O119" s="126">
        <v>8.5899798199999999</v>
      </c>
      <c r="P119" s="126">
        <v>119.19740982</v>
      </c>
      <c r="Q119" s="126">
        <v>291.70251552000002</v>
      </c>
      <c r="R119" s="126">
        <v>0.36695530999999998</v>
      </c>
      <c r="S119" s="126">
        <v>8.6774734599999999</v>
      </c>
      <c r="T119" s="126">
        <v>282.65808675</v>
      </c>
      <c r="U119" s="126">
        <v>115.05525096</v>
      </c>
      <c r="V119" s="126">
        <v>109.80591282</v>
      </c>
      <c r="W119" s="126"/>
      <c r="X119" s="126"/>
      <c r="Y119" s="126"/>
      <c r="Z119" s="126"/>
      <c r="AA119" s="126"/>
      <c r="AB119" s="126"/>
    </row>
    <row r="120" spans="1:28" hidden="1" outlineLevel="1">
      <c r="A120" s="8">
        <v>43862</v>
      </c>
      <c r="B120" s="126">
        <v>4231.9416656699996</v>
      </c>
      <c r="C120" s="126">
        <v>3698.9079134399999</v>
      </c>
      <c r="D120" s="126">
        <v>3615.3993635699999</v>
      </c>
      <c r="E120" s="126">
        <v>3208.8793923100002</v>
      </c>
      <c r="F120" s="126">
        <v>302.33328137000001</v>
      </c>
      <c r="G120" s="126">
        <v>104.18668989</v>
      </c>
      <c r="H120" s="126">
        <v>83.508549869999996</v>
      </c>
      <c r="I120" s="126">
        <v>0.70705580000000001</v>
      </c>
      <c r="J120" s="126">
        <v>7.0873455200000004</v>
      </c>
      <c r="K120" s="126">
        <v>75.714148550000004</v>
      </c>
      <c r="L120" s="126">
        <v>415.73150626</v>
      </c>
      <c r="M120" s="126">
        <v>127.39003094</v>
      </c>
      <c r="N120" s="126">
        <v>0</v>
      </c>
      <c r="O120" s="126">
        <v>8.5612977400000005</v>
      </c>
      <c r="P120" s="126">
        <v>118.8287332</v>
      </c>
      <c r="Q120" s="126">
        <v>288.34147531999997</v>
      </c>
      <c r="R120" s="126">
        <v>0.36388129000000002</v>
      </c>
      <c r="S120" s="126">
        <v>8.5526021700000001</v>
      </c>
      <c r="T120" s="126">
        <v>279.42499185999998</v>
      </c>
      <c r="U120" s="126">
        <v>117.30224597</v>
      </c>
      <c r="V120" s="126">
        <v>77.878785179999994</v>
      </c>
      <c r="W120" s="126"/>
      <c r="X120" s="126"/>
      <c r="Y120" s="126"/>
      <c r="Z120" s="126"/>
      <c r="AA120" s="126"/>
      <c r="AB120" s="126"/>
    </row>
    <row r="121" spans="1:28" hidden="1" outlineLevel="1">
      <c r="A121" s="8">
        <v>43891</v>
      </c>
      <c r="B121" s="126">
        <v>4296.0166671799998</v>
      </c>
      <c r="C121" s="126">
        <v>3717.9316724999999</v>
      </c>
      <c r="D121" s="126">
        <v>3622.5345853700001</v>
      </c>
      <c r="E121" s="126">
        <v>3214.5622955200001</v>
      </c>
      <c r="F121" s="126">
        <v>304.93257858999999</v>
      </c>
      <c r="G121" s="126">
        <v>103.03971126</v>
      </c>
      <c r="H121" s="126">
        <v>95.397087130000003</v>
      </c>
      <c r="I121" s="126">
        <v>0.78661623000000003</v>
      </c>
      <c r="J121" s="126">
        <v>8.0946469200000006</v>
      </c>
      <c r="K121" s="126">
        <v>86.515823979999993</v>
      </c>
      <c r="L121" s="126">
        <v>458.14708280999997</v>
      </c>
      <c r="M121" s="126">
        <v>127.58913201</v>
      </c>
      <c r="N121" s="126">
        <v>0</v>
      </c>
      <c r="O121" s="126">
        <v>8.6183850799999995</v>
      </c>
      <c r="P121" s="126">
        <v>118.97074693</v>
      </c>
      <c r="Q121" s="126">
        <v>330.55795080000001</v>
      </c>
      <c r="R121" s="126">
        <v>0.41843738000000003</v>
      </c>
      <c r="S121" s="126">
        <v>9.7715421500000001</v>
      </c>
      <c r="T121" s="126">
        <v>320.36797127</v>
      </c>
      <c r="U121" s="126">
        <v>119.93791186999999</v>
      </c>
      <c r="V121" s="126">
        <v>132.89879672000001</v>
      </c>
      <c r="W121" s="126"/>
      <c r="X121" s="126"/>
      <c r="Y121" s="126"/>
      <c r="Z121" s="126"/>
      <c r="AA121" s="126"/>
      <c r="AB121" s="126"/>
    </row>
    <row r="122" spans="1:28" hidden="1" outlineLevel="1">
      <c r="A122" s="8">
        <v>43922</v>
      </c>
      <c r="B122" s="126">
        <v>4256.9364330400003</v>
      </c>
      <c r="C122" s="126">
        <v>3690.8769758399999</v>
      </c>
      <c r="D122" s="126">
        <v>3599.1863215799999</v>
      </c>
      <c r="E122" s="126">
        <v>3192.2724587600001</v>
      </c>
      <c r="F122" s="126">
        <v>299.49275614999999</v>
      </c>
      <c r="G122" s="126">
        <v>107.42110667</v>
      </c>
      <c r="H122" s="126">
        <v>91.690654260000002</v>
      </c>
      <c r="I122" s="126">
        <v>0.74981171000000002</v>
      </c>
      <c r="J122" s="126">
        <v>7.7774985299999999</v>
      </c>
      <c r="K122" s="126">
        <v>83.163344019999997</v>
      </c>
      <c r="L122" s="126">
        <v>447.46865305</v>
      </c>
      <c r="M122" s="126">
        <v>128.69218412999999</v>
      </c>
      <c r="N122" s="126">
        <v>0.63315575999999996</v>
      </c>
      <c r="O122" s="126">
        <v>8.7344863700000008</v>
      </c>
      <c r="P122" s="126">
        <v>119.32454199999999</v>
      </c>
      <c r="Q122" s="126">
        <v>318.77646892000001</v>
      </c>
      <c r="R122" s="126">
        <v>0.40468885999999998</v>
      </c>
      <c r="S122" s="126">
        <v>9.3919488100000006</v>
      </c>
      <c r="T122" s="126">
        <v>308.97983125000002</v>
      </c>
      <c r="U122" s="126">
        <v>118.59080415</v>
      </c>
      <c r="V122" s="126">
        <v>130.43034968000001</v>
      </c>
      <c r="W122" s="126"/>
      <c r="X122" s="126"/>
      <c r="Y122" s="126"/>
      <c r="Z122" s="126"/>
      <c r="AA122" s="126"/>
      <c r="AB122" s="126"/>
    </row>
    <row r="123" spans="1:28" hidden="1" outlineLevel="1">
      <c r="A123" s="8">
        <v>43952</v>
      </c>
      <c r="B123" s="126">
        <v>4260.0154514300002</v>
      </c>
      <c r="C123" s="126">
        <v>3697.2242703000002</v>
      </c>
      <c r="D123" s="126">
        <v>3605.7498043599999</v>
      </c>
      <c r="E123" s="126">
        <v>3198.5300552099998</v>
      </c>
      <c r="F123" s="126">
        <v>305.01406144999999</v>
      </c>
      <c r="G123" s="126">
        <v>102.2056877</v>
      </c>
      <c r="H123" s="126">
        <v>91.474465940000002</v>
      </c>
      <c r="I123" s="126">
        <v>0.74764558000000003</v>
      </c>
      <c r="J123" s="126">
        <v>7.75592025</v>
      </c>
      <c r="K123" s="126">
        <v>82.970900110000002</v>
      </c>
      <c r="L123" s="126">
        <v>446.78849380999998</v>
      </c>
      <c r="M123" s="126">
        <v>127.71836344</v>
      </c>
      <c r="N123" s="126">
        <v>0</v>
      </c>
      <c r="O123" s="126">
        <v>8.6713793500000005</v>
      </c>
      <c r="P123" s="126">
        <v>119.04698409</v>
      </c>
      <c r="Q123" s="126">
        <v>319.07013037000002</v>
      </c>
      <c r="R123" s="126">
        <v>0.40629011999999998</v>
      </c>
      <c r="S123" s="126">
        <v>9.3691404699999996</v>
      </c>
      <c r="T123" s="126">
        <v>309.29469977999997</v>
      </c>
      <c r="U123" s="126">
        <v>116.00268732000001</v>
      </c>
      <c r="V123" s="126">
        <v>129.90150156999999</v>
      </c>
      <c r="W123" s="126"/>
      <c r="X123" s="126"/>
      <c r="Y123" s="126"/>
      <c r="Z123" s="126"/>
      <c r="AA123" s="126"/>
      <c r="AB123" s="126"/>
    </row>
    <row r="124" spans="1:28" hidden="1" outlineLevel="1">
      <c r="A124" s="8">
        <v>43983</v>
      </c>
      <c r="B124" s="126">
        <v>4269.7078494699999</v>
      </c>
      <c r="C124" s="126">
        <v>3711.7118931700002</v>
      </c>
      <c r="D124" s="126">
        <v>3620.9576988600002</v>
      </c>
      <c r="E124" s="126">
        <v>3203.63667945</v>
      </c>
      <c r="F124" s="126">
        <v>315.40686079</v>
      </c>
      <c r="G124" s="126">
        <v>101.91415861999999</v>
      </c>
      <c r="H124" s="126">
        <v>90.754194310000003</v>
      </c>
      <c r="I124" s="126">
        <v>0.74000056999999997</v>
      </c>
      <c r="J124" s="126">
        <v>7.69164972</v>
      </c>
      <c r="K124" s="126">
        <v>82.322544019999995</v>
      </c>
      <c r="L124" s="126">
        <v>443.90132212999998</v>
      </c>
      <c r="M124" s="126">
        <v>126.35246015</v>
      </c>
      <c r="N124" s="126">
        <v>0</v>
      </c>
      <c r="O124" s="126">
        <v>7.9458291499999998</v>
      </c>
      <c r="P124" s="126">
        <v>118.406631</v>
      </c>
      <c r="Q124" s="126">
        <v>317.54886198000003</v>
      </c>
      <c r="R124" s="126">
        <v>0.4055434</v>
      </c>
      <c r="S124" s="126">
        <v>9.2947261399999999</v>
      </c>
      <c r="T124" s="126">
        <v>307.84859244</v>
      </c>
      <c r="U124" s="126">
        <v>114.09463417000001</v>
      </c>
      <c r="V124" s="126">
        <v>108.47343844</v>
      </c>
      <c r="W124" s="126"/>
      <c r="X124" s="126"/>
      <c r="Y124" s="126"/>
      <c r="Z124" s="126"/>
      <c r="AA124" s="126"/>
      <c r="AB124" s="126"/>
    </row>
    <row r="125" spans="1:28" hidden="1" outlineLevel="1">
      <c r="A125" s="8">
        <v>44013</v>
      </c>
      <c r="B125" s="126">
        <v>4288.0885046200001</v>
      </c>
      <c r="C125" s="126">
        <v>3720.3411974000001</v>
      </c>
      <c r="D125" s="126">
        <v>3626.2827615599999</v>
      </c>
      <c r="E125" s="126">
        <v>3204.6524099100002</v>
      </c>
      <c r="F125" s="126">
        <v>320.50006308000002</v>
      </c>
      <c r="G125" s="126">
        <v>101.13028857</v>
      </c>
      <c r="H125" s="126">
        <v>94.058435840000001</v>
      </c>
      <c r="I125" s="126">
        <v>0.77076509999999998</v>
      </c>
      <c r="J125" s="126">
        <v>7.9767822099999997</v>
      </c>
      <c r="K125" s="126">
        <v>85.31088853</v>
      </c>
      <c r="L125" s="126">
        <v>456.10190039000003</v>
      </c>
      <c r="M125" s="126">
        <v>125.57665511</v>
      </c>
      <c r="N125" s="126">
        <v>0</v>
      </c>
      <c r="O125" s="126">
        <v>7.6421357199999997</v>
      </c>
      <c r="P125" s="126">
        <v>117.93451939000001</v>
      </c>
      <c r="Q125" s="126">
        <v>330.52524527999998</v>
      </c>
      <c r="R125" s="126">
        <v>0.42338226000000001</v>
      </c>
      <c r="S125" s="126">
        <v>9.6426315299999992</v>
      </c>
      <c r="T125" s="126">
        <v>320.45923148999998</v>
      </c>
      <c r="U125" s="126">
        <v>111.64540683</v>
      </c>
      <c r="V125" s="126">
        <v>130.53129283999999</v>
      </c>
      <c r="W125" s="126"/>
      <c r="X125" s="126"/>
      <c r="Y125" s="126"/>
      <c r="Z125" s="126"/>
      <c r="AA125" s="126"/>
      <c r="AB125" s="126"/>
    </row>
    <row r="126" spans="1:28" hidden="1" outlineLevel="1">
      <c r="A126" s="8">
        <v>44044</v>
      </c>
      <c r="B126" s="126">
        <v>4300.3210223799997</v>
      </c>
      <c r="C126" s="126">
        <v>3734.8033861700001</v>
      </c>
      <c r="D126" s="126">
        <v>3641.47125104</v>
      </c>
      <c r="E126" s="126">
        <v>3213.3083737100001</v>
      </c>
      <c r="F126" s="126">
        <v>327.32457302</v>
      </c>
      <c r="G126" s="126">
        <v>100.83830431</v>
      </c>
      <c r="H126" s="126">
        <v>93.332135129999998</v>
      </c>
      <c r="I126" s="126">
        <v>0.76518364999999999</v>
      </c>
      <c r="J126" s="126">
        <v>7.9119862699999999</v>
      </c>
      <c r="K126" s="126">
        <v>84.65496521</v>
      </c>
      <c r="L126" s="126">
        <v>454.03168667</v>
      </c>
      <c r="M126" s="126">
        <v>125.21628969</v>
      </c>
      <c r="N126" s="126">
        <v>0</v>
      </c>
      <c r="O126" s="126">
        <v>7.3539777400000004</v>
      </c>
      <c r="P126" s="126">
        <v>117.86231195000001</v>
      </c>
      <c r="Q126" s="126">
        <v>328.81539698</v>
      </c>
      <c r="R126" s="126">
        <v>0.42272744000000001</v>
      </c>
      <c r="S126" s="126">
        <v>9.5676252099999992</v>
      </c>
      <c r="T126" s="126">
        <v>318.82504433000003</v>
      </c>
      <c r="U126" s="126">
        <v>111.48594953999999</v>
      </c>
      <c r="V126" s="126">
        <v>129.22626538</v>
      </c>
      <c r="W126" s="126"/>
      <c r="X126" s="126"/>
      <c r="Y126" s="126"/>
      <c r="Z126" s="126"/>
      <c r="AA126" s="126"/>
      <c r="AB126" s="126"/>
    </row>
    <row r="127" spans="1:28" hidden="1" outlineLevel="1">
      <c r="A127" s="8">
        <v>44075</v>
      </c>
      <c r="B127" s="126">
        <v>3889.64987784</v>
      </c>
      <c r="C127" s="126">
        <v>3345.3388434100002</v>
      </c>
      <c r="D127" s="126">
        <v>3249.8139222999998</v>
      </c>
      <c r="E127" s="126">
        <v>2867.42005565</v>
      </c>
      <c r="F127" s="126">
        <v>305.75779197999998</v>
      </c>
      <c r="G127" s="126">
        <v>76.636074669999999</v>
      </c>
      <c r="H127" s="126">
        <v>95.524921109999994</v>
      </c>
      <c r="I127" s="126">
        <v>0.78546983999999997</v>
      </c>
      <c r="J127" s="126">
        <v>7.55045637</v>
      </c>
      <c r="K127" s="126">
        <v>87.188994899999997</v>
      </c>
      <c r="L127" s="126">
        <v>431.91688345</v>
      </c>
      <c r="M127" s="126">
        <v>92.919268130000006</v>
      </c>
      <c r="N127" s="126">
        <v>0</v>
      </c>
      <c r="O127" s="126">
        <v>5.9797587200000004</v>
      </c>
      <c r="P127" s="126">
        <v>86.939509409999999</v>
      </c>
      <c r="Q127" s="126">
        <v>338.99761532000002</v>
      </c>
      <c r="R127" s="126">
        <v>0.43801942999999999</v>
      </c>
      <c r="S127" s="126">
        <v>9.8542092599999993</v>
      </c>
      <c r="T127" s="126">
        <v>328.70538663000002</v>
      </c>
      <c r="U127" s="126">
        <v>112.39415098000001</v>
      </c>
      <c r="V127" s="126">
        <v>135.97865874999999</v>
      </c>
      <c r="W127" s="126"/>
      <c r="X127" s="126"/>
      <c r="Y127" s="126"/>
      <c r="Z127" s="126"/>
      <c r="AA127" s="126"/>
      <c r="AB127" s="126"/>
    </row>
    <row r="128" spans="1:28" hidden="1" outlineLevel="1">
      <c r="A128" s="8">
        <v>44105</v>
      </c>
      <c r="B128" s="126">
        <v>1299.1793462600001</v>
      </c>
      <c r="C128" s="126">
        <v>897.06067280000002</v>
      </c>
      <c r="D128" s="126">
        <v>819.81280776999995</v>
      </c>
      <c r="E128" s="126">
        <v>484.76481718999997</v>
      </c>
      <c r="F128" s="126">
        <v>278.90848058</v>
      </c>
      <c r="G128" s="126">
        <v>56.139510000000001</v>
      </c>
      <c r="H128" s="126">
        <v>77.24786503</v>
      </c>
      <c r="I128" s="126">
        <v>0.68041622999999996</v>
      </c>
      <c r="J128" s="126">
        <v>3.8075560799999999</v>
      </c>
      <c r="K128" s="126">
        <v>72.759892719999996</v>
      </c>
      <c r="L128" s="126">
        <v>351.05844823000001</v>
      </c>
      <c r="M128" s="126">
        <v>82.487737060000001</v>
      </c>
      <c r="N128" s="126">
        <v>0</v>
      </c>
      <c r="O128" s="126">
        <v>4.6902661999999999</v>
      </c>
      <c r="P128" s="126">
        <v>77.797470860000004</v>
      </c>
      <c r="Q128" s="126">
        <v>268.57071116999998</v>
      </c>
      <c r="R128" s="126">
        <v>0</v>
      </c>
      <c r="S128" s="126">
        <v>7.6173690000000002E-2</v>
      </c>
      <c r="T128" s="126">
        <v>268.49453748000002</v>
      </c>
      <c r="U128" s="126">
        <v>51.06022523</v>
      </c>
      <c r="V128" s="126">
        <v>127.11023597000001</v>
      </c>
      <c r="W128" s="126"/>
      <c r="X128" s="126"/>
      <c r="Y128" s="126"/>
      <c r="Z128" s="126"/>
      <c r="AA128" s="126"/>
      <c r="AB128" s="126"/>
    </row>
    <row r="129" spans="1:28" hidden="1" outlineLevel="1">
      <c r="A129" s="8">
        <v>44136</v>
      </c>
      <c r="B129" s="126">
        <v>1100.7267722199999</v>
      </c>
      <c r="C129" s="126">
        <v>881.01050121000003</v>
      </c>
      <c r="D129" s="126">
        <v>803.69844026999999</v>
      </c>
      <c r="E129" s="126">
        <v>468.54770622000001</v>
      </c>
      <c r="F129" s="126">
        <v>284.78571073000001</v>
      </c>
      <c r="G129" s="126">
        <v>50.365023319999999</v>
      </c>
      <c r="H129" s="126">
        <v>77.312060939999995</v>
      </c>
      <c r="I129" s="126">
        <v>0.67358638999999998</v>
      </c>
      <c r="J129" s="126">
        <v>3.8115465199999998</v>
      </c>
      <c r="K129" s="126">
        <v>72.826928030000005</v>
      </c>
      <c r="L129" s="126">
        <v>175.23960617</v>
      </c>
      <c r="M129" s="126">
        <v>73.405409419999998</v>
      </c>
      <c r="N129" s="126">
        <v>0</v>
      </c>
      <c r="O129" s="126">
        <v>4.6021853500000001</v>
      </c>
      <c r="P129" s="126">
        <v>68.803224069999999</v>
      </c>
      <c r="Q129" s="126">
        <v>101.83419675</v>
      </c>
      <c r="R129" s="126">
        <v>0</v>
      </c>
      <c r="S129" s="126">
        <v>7.6253509999999997E-2</v>
      </c>
      <c r="T129" s="126">
        <v>101.75794324</v>
      </c>
      <c r="U129" s="126">
        <v>44.476664839999998</v>
      </c>
      <c r="V129" s="126">
        <v>122.76156318</v>
      </c>
      <c r="W129" s="126"/>
      <c r="X129" s="126"/>
      <c r="Y129" s="126"/>
      <c r="Z129" s="126"/>
      <c r="AA129" s="126"/>
      <c r="AB129" s="126"/>
    </row>
    <row r="130" spans="1:28" hidden="1" outlineLevel="1">
      <c r="A130" s="8">
        <v>44166</v>
      </c>
      <c r="B130" s="126">
        <v>1042.39990844</v>
      </c>
      <c r="C130" s="126">
        <v>805.20956278999995</v>
      </c>
      <c r="D130" s="126">
        <v>747.19581417999996</v>
      </c>
      <c r="E130" s="126">
        <v>420.02120809000002</v>
      </c>
      <c r="F130" s="126">
        <v>280.59370228</v>
      </c>
      <c r="G130" s="126">
        <v>46.580903810000002</v>
      </c>
      <c r="H130" s="126">
        <v>58.01374861</v>
      </c>
      <c r="I130" s="126">
        <v>9.6697580000000005E-2</v>
      </c>
      <c r="J130" s="126">
        <v>3.7856402</v>
      </c>
      <c r="K130" s="126">
        <v>54.13141083</v>
      </c>
      <c r="L130" s="126">
        <v>175.33197769</v>
      </c>
      <c r="M130" s="126">
        <v>74.019642840000003</v>
      </c>
      <c r="N130" s="126">
        <v>0</v>
      </c>
      <c r="O130" s="126">
        <v>5.0580715200000004</v>
      </c>
      <c r="P130" s="126">
        <v>68.961571320000004</v>
      </c>
      <c r="Q130" s="126">
        <v>101.31233485</v>
      </c>
      <c r="R130" s="126">
        <v>0</v>
      </c>
      <c r="S130" s="126">
        <v>7.5735209999999997E-2</v>
      </c>
      <c r="T130" s="126">
        <v>101.23659963999999</v>
      </c>
      <c r="U130" s="126">
        <v>61.858367960000002</v>
      </c>
      <c r="V130" s="126">
        <v>123.90701885</v>
      </c>
      <c r="W130" s="126"/>
      <c r="X130" s="126"/>
      <c r="Y130" s="126"/>
      <c r="Z130" s="126"/>
      <c r="AA130" s="126"/>
      <c r="AB130" s="126"/>
    </row>
    <row r="131" spans="1:28" hidden="1" outlineLevel="1">
      <c r="A131" s="8">
        <v>44197</v>
      </c>
      <c r="B131" s="126">
        <v>1048.71500154</v>
      </c>
      <c r="C131" s="126">
        <v>812.00014238000006</v>
      </c>
      <c r="D131" s="126">
        <v>754.21714939000003</v>
      </c>
      <c r="E131" s="126">
        <v>425.85183897000002</v>
      </c>
      <c r="F131" s="126">
        <v>280.46057585</v>
      </c>
      <c r="G131" s="126">
        <v>47.904734570000002</v>
      </c>
      <c r="H131" s="126">
        <v>57.782992989999997</v>
      </c>
      <c r="I131" s="126">
        <v>9.0152339999999997E-2</v>
      </c>
      <c r="J131" s="126">
        <v>3.7746575400000002</v>
      </c>
      <c r="K131" s="126">
        <v>53.918183110000001</v>
      </c>
      <c r="L131" s="126">
        <v>175.26091928</v>
      </c>
      <c r="M131" s="126">
        <v>74.060057799999996</v>
      </c>
      <c r="N131" s="126">
        <v>0</v>
      </c>
      <c r="O131" s="126">
        <v>5.69727564</v>
      </c>
      <c r="P131" s="126">
        <v>68.362782159999995</v>
      </c>
      <c r="Q131" s="126">
        <v>101.20086148</v>
      </c>
      <c r="R131" s="126">
        <v>0</v>
      </c>
      <c r="S131" s="126">
        <v>7.5516369999999999E-2</v>
      </c>
      <c r="T131" s="126">
        <v>101.12534511</v>
      </c>
      <c r="U131" s="126">
        <v>61.45393988</v>
      </c>
      <c r="V131" s="126">
        <v>124.18933747</v>
      </c>
      <c r="W131" s="126"/>
      <c r="X131" s="126"/>
      <c r="Y131" s="126"/>
      <c r="Z131" s="126"/>
      <c r="AA131" s="126"/>
      <c r="AB131" s="126"/>
    </row>
    <row r="132" spans="1:28" hidden="1" outlineLevel="1">
      <c r="A132" s="8">
        <v>44228</v>
      </c>
      <c r="B132" s="126">
        <v>969.07708591000005</v>
      </c>
      <c r="C132" s="126">
        <v>789.59361079999996</v>
      </c>
      <c r="D132" s="126">
        <v>747.80984646000002</v>
      </c>
      <c r="E132" s="126">
        <v>415.70362611000002</v>
      </c>
      <c r="F132" s="126">
        <v>283.26970360000001</v>
      </c>
      <c r="G132" s="126">
        <v>48.836516750000001</v>
      </c>
      <c r="H132" s="126">
        <v>41.783764339999998</v>
      </c>
      <c r="I132" s="126">
        <v>9.3863719999999998E-2</v>
      </c>
      <c r="J132" s="126">
        <v>3.4544346500000001</v>
      </c>
      <c r="K132" s="126">
        <v>38.23546597</v>
      </c>
      <c r="L132" s="126">
        <v>137.62161809</v>
      </c>
      <c r="M132" s="126">
        <v>72.818522119999997</v>
      </c>
      <c r="N132" s="126">
        <v>0</v>
      </c>
      <c r="O132" s="126">
        <v>5.5938372899999997</v>
      </c>
      <c r="P132" s="126">
        <v>67.224684830000001</v>
      </c>
      <c r="Q132" s="126">
        <v>64.803095970000001</v>
      </c>
      <c r="R132" s="126">
        <v>0</v>
      </c>
      <c r="S132" s="126">
        <v>7.4812450000000003E-2</v>
      </c>
      <c r="T132" s="126">
        <v>64.728283520000005</v>
      </c>
      <c r="U132" s="126">
        <v>41.861857020000002</v>
      </c>
      <c r="V132" s="126">
        <v>61.298912510000001</v>
      </c>
      <c r="W132" s="126"/>
      <c r="X132" s="126"/>
      <c r="Y132" s="126"/>
      <c r="Z132" s="126"/>
      <c r="AA132" s="126"/>
      <c r="AB132" s="126"/>
    </row>
    <row r="133" spans="1:28" hidden="1" outlineLevel="1">
      <c r="A133" s="8">
        <v>44256</v>
      </c>
      <c r="B133" s="126">
        <v>999.72859043999995</v>
      </c>
      <c r="C133" s="126">
        <v>817.43118497</v>
      </c>
      <c r="D133" s="126">
        <v>775.84295810000003</v>
      </c>
      <c r="E133" s="126">
        <v>436.83400931</v>
      </c>
      <c r="F133" s="126">
        <v>292.58450464999999</v>
      </c>
      <c r="G133" s="126">
        <v>46.424444139999999</v>
      </c>
      <c r="H133" s="126">
        <v>41.58822687</v>
      </c>
      <c r="I133" s="126">
        <v>8.7725520000000001E-2</v>
      </c>
      <c r="J133" s="126">
        <v>3.4488707399999998</v>
      </c>
      <c r="K133" s="126">
        <v>38.051630609999997</v>
      </c>
      <c r="L133" s="126">
        <v>130.97721084</v>
      </c>
      <c r="M133" s="126">
        <v>73.934706430000006</v>
      </c>
      <c r="N133" s="126">
        <v>0</v>
      </c>
      <c r="O133" s="126">
        <v>5.9415339100000004</v>
      </c>
      <c r="P133" s="126">
        <v>67.993172520000002</v>
      </c>
      <c r="Q133" s="126">
        <v>57.042504409999999</v>
      </c>
      <c r="R133" s="126">
        <v>0</v>
      </c>
      <c r="S133" s="126">
        <v>7.4692179999999997E-2</v>
      </c>
      <c r="T133" s="126">
        <v>56.96781223</v>
      </c>
      <c r="U133" s="126">
        <v>51.320194630000003</v>
      </c>
      <c r="V133" s="126">
        <v>57.552185219999998</v>
      </c>
      <c r="W133" s="126"/>
      <c r="X133" s="126"/>
      <c r="Y133" s="126"/>
      <c r="Z133" s="126"/>
      <c r="AA133" s="126"/>
      <c r="AB133" s="126"/>
    </row>
    <row r="134" spans="1:28" hidden="1" outlineLevel="1">
      <c r="A134" s="8">
        <v>44287</v>
      </c>
      <c r="B134" s="126">
        <v>1018.81388643</v>
      </c>
      <c r="C134" s="126">
        <v>833.76411287999997</v>
      </c>
      <c r="D134" s="126">
        <v>792.38376400000004</v>
      </c>
      <c r="E134" s="126">
        <v>444.84587893999998</v>
      </c>
      <c r="F134" s="126">
        <v>301.59232001999999</v>
      </c>
      <c r="G134" s="126">
        <v>45.945565039999998</v>
      </c>
      <c r="H134" s="126">
        <v>41.38034888</v>
      </c>
      <c r="I134" s="126">
        <v>8.8364150000000002E-2</v>
      </c>
      <c r="J134" s="126">
        <v>3.4321501900000002</v>
      </c>
      <c r="K134" s="126">
        <v>37.859834540000001</v>
      </c>
      <c r="L134" s="126">
        <v>130.9967551</v>
      </c>
      <c r="M134" s="126">
        <v>74.173291950000007</v>
      </c>
      <c r="N134" s="126">
        <v>0</v>
      </c>
      <c r="O134" s="126">
        <v>5.3364114499999999</v>
      </c>
      <c r="P134" s="126">
        <v>68.836880500000007</v>
      </c>
      <c r="Q134" s="126">
        <v>56.823463150000002</v>
      </c>
      <c r="R134" s="126">
        <v>0</v>
      </c>
      <c r="S134" s="126">
        <v>7.433004E-2</v>
      </c>
      <c r="T134" s="126">
        <v>56.749133110000002</v>
      </c>
      <c r="U134" s="126">
        <v>54.053018450000003</v>
      </c>
      <c r="V134" s="126">
        <v>58.833326739999997</v>
      </c>
      <c r="W134" s="126"/>
      <c r="X134" s="126"/>
      <c r="Y134" s="126"/>
      <c r="Z134" s="126"/>
      <c r="AA134" s="126"/>
      <c r="AB134" s="126"/>
    </row>
    <row r="135" spans="1:28" hidden="1" outlineLevel="1">
      <c r="A135" s="8">
        <v>44317</v>
      </c>
      <c r="B135" s="126">
        <v>1046.9376103100001</v>
      </c>
      <c r="C135" s="126">
        <v>861.07225883000001</v>
      </c>
      <c r="D135" s="126">
        <v>820.06201563000002</v>
      </c>
      <c r="E135" s="126">
        <v>465.05302341999999</v>
      </c>
      <c r="F135" s="126">
        <v>310.07448819000001</v>
      </c>
      <c r="G135" s="126">
        <v>44.934504019999999</v>
      </c>
      <c r="H135" s="126">
        <v>41.010243199999998</v>
      </c>
      <c r="I135" s="126">
        <v>9.6225640000000001E-2</v>
      </c>
      <c r="J135" s="126">
        <v>3.4012794400000002</v>
      </c>
      <c r="K135" s="126">
        <v>37.512738120000002</v>
      </c>
      <c r="L135" s="126">
        <v>129.92079716000001</v>
      </c>
      <c r="M135" s="126">
        <v>73.689795099999998</v>
      </c>
      <c r="N135" s="126">
        <v>0</v>
      </c>
      <c r="O135" s="126">
        <v>5.0895556300000004</v>
      </c>
      <c r="P135" s="126">
        <v>68.600239470000005</v>
      </c>
      <c r="Q135" s="126">
        <v>56.231002060000002</v>
      </c>
      <c r="R135" s="126">
        <v>0</v>
      </c>
      <c r="S135" s="126">
        <v>7.3661470000000007E-2</v>
      </c>
      <c r="T135" s="126">
        <v>56.157340589999997</v>
      </c>
      <c r="U135" s="126">
        <v>55.944554320000002</v>
      </c>
      <c r="V135" s="126">
        <v>59.267564450000002</v>
      </c>
      <c r="W135" s="126"/>
      <c r="X135" s="126"/>
      <c r="Y135" s="126"/>
      <c r="Z135" s="126"/>
      <c r="AA135" s="126"/>
      <c r="AB135" s="126"/>
    </row>
    <row r="136" spans="1:28" hidden="1" outlineLevel="1">
      <c r="A136" s="8">
        <v>44348</v>
      </c>
      <c r="B136" s="126">
        <v>1078.2995095000001</v>
      </c>
      <c r="C136" s="126">
        <v>886.68700023999997</v>
      </c>
      <c r="D136" s="126">
        <v>848.03655283000001</v>
      </c>
      <c r="E136" s="126">
        <v>484.96114428999999</v>
      </c>
      <c r="F136" s="126">
        <v>317.50910119000002</v>
      </c>
      <c r="G136" s="126">
        <v>45.566307350000002</v>
      </c>
      <c r="H136" s="126">
        <v>38.650447409999998</v>
      </c>
      <c r="I136" s="126">
        <v>8.7008290000000002E-2</v>
      </c>
      <c r="J136" s="126">
        <v>3.3577219</v>
      </c>
      <c r="K136" s="126">
        <v>35.205717219999997</v>
      </c>
      <c r="L136" s="126">
        <v>132.5070374</v>
      </c>
      <c r="M136" s="126">
        <v>75.079169460000003</v>
      </c>
      <c r="N136" s="126">
        <v>0</v>
      </c>
      <c r="O136" s="126">
        <v>5.0222804099999996</v>
      </c>
      <c r="P136" s="126">
        <v>70.056889049999995</v>
      </c>
      <c r="Q136" s="126">
        <v>57.427867939999999</v>
      </c>
      <c r="R136" s="126">
        <v>0</v>
      </c>
      <c r="S136" s="126">
        <v>7.2793350000000007E-2</v>
      </c>
      <c r="T136" s="126">
        <v>57.355074590000001</v>
      </c>
      <c r="U136" s="126">
        <v>59.105471860000002</v>
      </c>
      <c r="V136" s="126">
        <v>61.119898919999997</v>
      </c>
      <c r="W136" s="126"/>
      <c r="X136" s="126"/>
      <c r="Y136" s="126"/>
      <c r="Z136" s="126"/>
      <c r="AA136" s="126"/>
      <c r="AB136" s="126"/>
    </row>
    <row r="137" spans="1:28" hidden="1" outlineLevel="1">
      <c r="A137" s="8">
        <v>44378</v>
      </c>
      <c r="B137" s="126">
        <v>1110.1130103200001</v>
      </c>
      <c r="C137" s="126">
        <v>917.58711257000004</v>
      </c>
      <c r="D137" s="126">
        <v>879.35547130999998</v>
      </c>
      <c r="E137" s="126">
        <v>504.90602000000001</v>
      </c>
      <c r="F137" s="126">
        <v>328.31941289999997</v>
      </c>
      <c r="G137" s="126">
        <v>46.130038409999997</v>
      </c>
      <c r="H137" s="126">
        <v>38.231641260000004</v>
      </c>
      <c r="I137" s="126">
        <v>8.4971729999999995E-2</v>
      </c>
      <c r="J137" s="126">
        <v>3.3184860999999999</v>
      </c>
      <c r="K137" s="126">
        <v>34.828183430000003</v>
      </c>
      <c r="L137" s="126">
        <v>131.09136909</v>
      </c>
      <c r="M137" s="126">
        <v>74.210033559999999</v>
      </c>
      <c r="N137" s="126">
        <v>0</v>
      </c>
      <c r="O137" s="126">
        <v>4.9157550299999997</v>
      </c>
      <c r="P137" s="126">
        <v>69.29427853</v>
      </c>
      <c r="Q137" s="126">
        <v>56.881335530000001</v>
      </c>
      <c r="R137" s="126">
        <v>0</v>
      </c>
      <c r="S137" s="126">
        <v>7.2017639999999994E-2</v>
      </c>
      <c r="T137" s="126">
        <v>56.809317890000003</v>
      </c>
      <c r="U137" s="126">
        <v>61.434528659999998</v>
      </c>
      <c r="V137" s="126">
        <v>60.196743249999997</v>
      </c>
      <c r="W137" s="126"/>
      <c r="X137" s="126"/>
      <c r="Y137" s="126"/>
      <c r="Z137" s="126"/>
      <c r="AA137" s="126"/>
      <c r="AB137" s="126"/>
    </row>
    <row r="138" spans="1:28" hidden="1" outlineLevel="1">
      <c r="A138" s="8">
        <v>44409</v>
      </c>
      <c r="B138" s="126">
        <v>1155.8457684800001</v>
      </c>
      <c r="C138" s="126">
        <v>959.39487096000005</v>
      </c>
      <c r="D138" s="126">
        <v>921.20449065000003</v>
      </c>
      <c r="E138" s="126">
        <v>536.58204020000005</v>
      </c>
      <c r="F138" s="126">
        <v>339.22470656000002</v>
      </c>
      <c r="G138" s="126">
        <v>45.397743890000001</v>
      </c>
      <c r="H138" s="126">
        <v>38.190380310000002</v>
      </c>
      <c r="I138" s="126">
        <v>8.8147180000000006E-2</v>
      </c>
      <c r="J138" s="126">
        <v>3.31139918</v>
      </c>
      <c r="K138" s="126">
        <v>34.79083395</v>
      </c>
      <c r="L138" s="126">
        <v>133.67268225999999</v>
      </c>
      <c r="M138" s="126">
        <v>76.781594510000005</v>
      </c>
      <c r="N138" s="126">
        <v>0</v>
      </c>
      <c r="O138" s="126">
        <v>4.8514960800000004</v>
      </c>
      <c r="P138" s="126">
        <v>71.930098430000001</v>
      </c>
      <c r="Q138" s="126">
        <v>56.891087749999997</v>
      </c>
      <c r="R138" s="126">
        <v>0</v>
      </c>
      <c r="S138" s="126">
        <v>7.1946389999999999E-2</v>
      </c>
      <c r="T138" s="126">
        <v>56.819141360000003</v>
      </c>
      <c r="U138" s="126">
        <v>62.778215260000003</v>
      </c>
      <c r="V138" s="126">
        <v>61.800533960000003</v>
      </c>
      <c r="W138" s="126"/>
      <c r="X138" s="126"/>
      <c r="Y138" s="126"/>
      <c r="Z138" s="126"/>
      <c r="AA138" s="126"/>
      <c r="AB138" s="126"/>
    </row>
    <row r="139" spans="1:28" hidden="1" outlineLevel="1">
      <c r="A139" s="8">
        <v>44440</v>
      </c>
      <c r="B139" s="126">
        <v>1168.51565667</v>
      </c>
      <c r="C139" s="126">
        <v>971.76062535999995</v>
      </c>
      <c r="D139" s="126">
        <v>934.01558009999997</v>
      </c>
      <c r="E139" s="126">
        <v>528.86295995</v>
      </c>
      <c r="F139" s="126">
        <v>358.42189496999998</v>
      </c>
      <c r="G139" s="126">
        <v>46.73072518</v>
      </c>
      <c r="H139" s="126">
        <v>37.745045259999998</v>
      </c>
      <c r="I139" s="126">
        <v>8.8223029999999994E-2</v>
      </c>
      <c r="J139" s="126">
        <v>3.2727918200000001</v>
      </c>
      <c r="K139" s="126">
        <v>34.384030410000001</v>
      </c>
      <c r="L139" s="126">
        <v>132.96301556</v>
      </c>
      <c r="M139" s="126">
        <v>76.820364080000004</v>
      </c>
      <c r="N139" s="126">
        <v>0</v>
      </c>
      <c r="O139" s="126">
        <v>4.6569780099999996</v>
      </c>
      <c r="P139" s="126">
        <v>72.163386070000001</v>
      </c>
      <c r="Q139" s="126">
        <v>56.142651479999998</v>
      </c>
      <c r="R139" s="126">
        <v>0</v>
      </c>
      <c r="S139" s="126">
        <v>7.1185410000000005E-2</v>
      </c>
      <c r="T139" s="126">
        <v>56.07146607</v>
      </c>
      <c r="U139" s="126">
        <v>63.792015749999997</v>
      </c>
      <c r="V139" s="126">
        <v>56.98607664</v>
      </c>
      <c r="W139" s="126"/>
      <c r="X139" s="126"/>
      <c r="Y139" s="126"/>
      <c r="Z139" s="126"/>
      <c r="AA139" s="126"/>
      <c r="AB139" s="126"/>
    </row>
    <row r="140" spans="1:28" hidden="1" outlineLevel="1">
      <c r="A140" s="8">
        <v>44470</v>
      </c>
      <c r="B140" s="126">
        <v>1191.3922198600001</v>
      </c>
      <c r="C140" s="126">
        <v>994.44051961000002</v>
      </c>
      <c r="D140" s="126">
        <v>957.06186217000004</v>
      </c>
      <c r="E140" s="126">
        <v>526.68144991999998</v>
      </c>
      <c r="F140" s="126">
        <v>370.95369235999999</v>
      </c>
      <c r="G140" s="126">
        <v>59.426719890000001</v>
      </c>
      <c r="H140" s="126">
        <v>37.378657439999998</v>
      </c>
      <c r="I140" s="126">
        <v>8.2618899999999995E-2</v>
      </c>
      <c r="J140" s="126">
        <v>3.23844887</v>
      </c>
      <c r="K140" s="126">
        <v>34.057589669999999</v>
      </c>
      <c r="L140" s="126">
        <v>132.36215353</v>
      </c>
      <c r="M140" s="126">
        <v>76.694064830000002</v>
      </c>
      <c r="N140" s="126">
        <v>0</v>
      </c>
      <c r="O140" s="126">
        <v>4.7797539499999999</v>
      </c>
      <c r="P140" s="126">
        <v>71.914310880000002</v>
      </c>
      <c r="Q140" s="126">
        <v>55.668088699999998</v>
      </c>
      <c r="R140" s="126">
        <v>0</v>
      </c>
      <c r="S140" s="126">
        <v>7.0517109999999994E-2</v>
      </c>
      <c r="T140" s="126">
        <v>55.597571590000001</v>
      </c>
      <c r="U140" s="126">
        <v>64.589546720000001</v>
      </c>
      <c r="V140" s="126">
        <v>56.619995080000002</v>
      </c>
      <c r="W140" s="126"/>
      <c r="X140" s="126"/>
      <c r="Y140" s="126"/>
      <c r="Z140" s="126"/>
      <c r="AA140" s="126"/>
      <c r="AB140" s="126"/>
    </row>
    <row r="141" spans="1:28" hidden="1" outlineLevel="1">
      <c r="A141" s="8">
        <v>44501</v>
      </c>
      <c r="B141" s="126">
        <v>1233.95417668</v>
      </c>
      <c r="C141" s="126">
        <v>1027.35128338</v>
      </c>
      <c r="D141" s="126">
        <v>988.78453726999999</v>
      </c>
      <c r="E141" s="126">
        <v>559.33042160000002</v>
      </c>
      <c r="F141" s="126">
        <v>381.24176354000002</v>
      </c>
      <c r="G141" s="126">
        <v>48.212352129999999</v>
      </c>
      <c r="H141" s="126">
        <v>38.566746109999997</v>
      </c>
      <c r="I141" s="126">
        <v>8.9188340000000005E-2</v>
      </c>
      <c r="J141" s="126">
        <v>3.34268725</v>
      </c>
      <c r="K141" s="126">
        <v>35.13487052</v>
      </c>
      <c r="L141" s="126">
        <v>138.13922926999999</v>
      </c>
      <c r="M141" s="126">
        <v>80.602495160000004</v>
      </c>
      <c r="N141" s="126">
        <v>0</v>
      </c>
      <c r="O141" s="126">
        <v>4.6661173600000003</v>
      </c>
      <c r="P141" s="126">
        <v>75.936377800000002</v>
      </c>
      <c r="Q141" s="126">
        <v>57.536734109999998</v>
      </c>
      <c r="R141" s="126">
        <v>0</v>
      </c>
      <c r="S141" s="126">
        <v>7.2786920000000005E-2</v>
      </c>
      <c r="T141" s="126">
        <v>57.463947189999999</v>
      </c>
      <c r="U141" s="126">
        <v>68.463664030000004</v>
      </c>
      <c r="V141" s="126">
        <v>63.138761150000001</v>
      </c>
      <c r="W141" s="126"/>
      <c r="X141" s="126"/>
      <c r="Y141" s="126"/>
      <c r="Z141" s="126"/>
      <c r="AA141" s="126"/>
      <c r="AB141" s="126"/>
    </row>
    <row r="142" spans="1:28" hidden="1" outlineLevel="1">
      <c r="A142" s="8">
        <v>44531</v>
      </c>
      <c r="B142" s="126">
        <v>1250.05306853</v>
      </c>
      <c r="C142" s="126">
        <v>1033.3561981400001</v>
      </c>
      <c r="D142" s="126">
        <v>994.68511159000002</v>
      </c>
      <c r="E142" s="126">
        <v>559.97611180000001</v>
      </c>
      <c r="F142" s="126">
        <v>386.91726170999999</v>
      </c>
      <c r="G142" s="126">
        <v>47.791738080000002</v>
      </c>
      <c r="H142" s="126">
        <v>38.671086549999998</v>
      </c>
      <c r="I142" s="126">
        <v>8.6148349999999999E-2</v>
      </c>
      <c r="J142" s="126">
        <v>3.35551741</v>
      </c>
      <c r="K142" s="126">
        <v>35.229420789999999</v>
      </c>
      <c r="L142" s="126">
        <v>140.25145033999999</v>
      </c>
      <c r="M142" s="126">
        <v>82.450863859999998</v>
      </c>
      <c r="N142" s="126">
        <v>0</v>
      </c>
      <c r="O142" s="126">
        <v>4.5696587600000003</v>
      </c>
      <c r="P142" s="126">
        <v>77.881205100000003</v>
      </c>
      <c r="Q142" s="126">
        <v>57.80058648</v>
      </c>
      <c r="R142" s="126">
        <v>0</v>
      </c>
      <c r="S142" s="126">
        <v>7.3066300000000001E-2</v>
      </c>
      <c r="T142" s="126">
        <v>57.727520179999999</v>
      </c>
      <c r="U142" s="126">
        <v>76.445420049999996</v>
      </c>
      <c r="V142" s="126">
        <v>46.696179409999999</v>
      </c>
      <c r="W142" s="126"/>
      <c r="X142" s="126"/>
      <c r="Y142" s="126"/>
      <c r="Z142" s="126"/>
      <c r="AA142" s="126"/>
      <c r="AB142" s="126"/>
    </row>
    <row r="143" spans="1:28" hidden="1" outlineLevel="1">
      <c r="A143" s="8">
        <v>44562</v>
      </c>
      <c r="B143" s="126">
        <v>1303.47078573</v>
      </c>
      <c r="C143" s="126">
        <v>1077.05458372</v>
      </c>
      <c r="D143" s="126">
        <v>1036.3344149</v>
      </c>
      <c r="E143" s="126">
        <v>585.02090048000002</v>
      </c>
      <c r="F143" s="126">
        <v>402.80388557999999</v>
      </c>
      <c r="G143" s="126">
        <v>48.509628839999998</v>
      </c>
      <c r="H143" s="126">
        <v>40.720168819999998</v>
      </c>
      <c r="I143" s="126">
        <v>9.9593570000000006E-2</v>
      </c>
      <c r="J143" s="126">
        <v>3.5407344300000001</v>
      </c>
      <c r="K143" s="126">
        <v>37.079840820000001</v>
      </c>
      <c r="L143" s="126">
        <v>144.48853659</v>
      </c>
      <c r="M143" s="126">
        <v>83.441704310000006</v>
      </c>
      <c r="N143" s="126">
        <v>0</v>
      </c>
      <c r="O143" s="126">
        <v>4.2894291300000003</v>
      </c>
      <c r="P143" s="126">
        <v>79.152275180000004</v>
      </c>
      <c r="Q143" s="126">
        <v>61.046832279999997</v>
      </c>
      <c r="R143" s="126">
        <v>0</v>
      </c>
      <c r="S143" s="126">
        <v>7.7099399999999998E-2</v>
      </c>
      <c r="T143" s="126">
        <v>60.969732880000002</v>
      </c>
      <c r="U143" s="126">
        <v>81.927665419999997</v>
      </c>
      <c r="V143" s="126">
        <v>49.689367820000001</v>
      </c>
      <c r="W143" s="126"/>
      <c r="X143" s="126"/>
      <c r="Y143" s="126"/>
      <c r="Z143" s="126"/>
      <c r="AA143" s="126"/>
      <c r="AB143" s="126"/>
    </row>
    <row r="144" spans="1:28" hidden="1" outlineLevel="1">
      <c r="A144" s="8">
        <v>44593</v>
      </c>
      <c r="B144" s="126">
        <v>1371.0513693600001</v>
      </c>
      <c r="C144" s="126">
        <v>1150.5481826499999</v>
      </c>
      <c r="D144" s="126">
        <v>1109.1719017999999</v>
      </c>
      <c r="E144" s="126">
        <v>637.75193891000004</v>
      </c>
      <c r="F144" s="126">
        <v>420.38441125999998</v>
      </c>
      <c r="G144" s="126">
        <v>51.035551630000001</v>
      </c>
      <c r="H144" s="126">
        <v>41.376280850000001</v>
      </c>
      <c r="I144" s="126">
        <v>9.1257939999999996E-2</v>
      </c>
      <c r="J144" s="126">
        <v>3.5984327399999998</v>
      </c>
      <c r="K144" s="126">
        <v>37.686590170000002</v>
      </c>
      <c r="L144" s="126">
        <v>138.21909137</v>
      </c>
      <c r="M144" s="126">
        <v>83.640272019999998</v>
      </c>
      <c r="N144" s="126">
        <v>0</v>
      </c>
      <c r="O144" s="126">
        <v>4.2351564899999996</v>
      </c>
      <c r="P144" s="126">
        <v>79.405115530000003</v>
      </c>
      <c r="Q144" s="126">
        <v>54.578819350000003</v>
      </c>
      <c r="R144" s="126">
        <v>0</v>
      </c>
      <c r="S144" s="126">
        <v>7.8361009999999995E-2</v>
      </c>
      <c r="T144" s="126">
        <v>54.500458340000002</v>
      </c>
      <c r="U144" s="126">
        <v>82.284095339999993</v>
      </c>
      <c r="V144" s="126">
        <v>50.088603859999999</v>
      </c>
      <c r="W144" s="126"/>
      <c r="X144" s="126"/>
      <c r="Y144" s="126"/>
      <c r="Z144" s="126"/>
      <c r="AA144" s="126"/>
      <c r="AB144" s="126"/>
    </row>
    <row r="145" spans="1:28" hidden="1" outlineLevel="1">
      <c r="A145" s="8">
        <v>44621</v>
      </c>
      <c r="B145" s="126">
        <v>1500.69528193</v>
      </c>
      <c r="C145" s="126">
        <v>1279.87450451</v>
      </c>
      <c r="D145" s="126">
        <v>1238.49707724</v>
      </c>
      <c r="E145" s="126">
        <v>736.68435036000005</v>
      </c>
      <c r="F145" s="126">
        <v>449.71127908</v>
      </c>
      <c r="G145" s="126">
        <v>52.101447800000003</v>
      </c>
      <c r="H145" s="126">
        <v>41.377427269999998</v>
      </c>
      <c r="I145" s="126">
        <v>9.2455930000000006E-2</v>
      </c>
      <c r="J145" s="126">
        <v>3.5983989699999999</v>
      </c>
      <c r="K145" s="126">
        <v>37.68657237</v>
      </c>
      <c r="L145" s="126">
        <v>138.34802188</v>
      </c>
      <c r="M145" s="126">
        <v>83.64609677</v>
      </c>
      <c r="N145" s="126">
        <v>0</v>
      </c>
      <c r="O145" s="126">
        <v>4.2594226600000002</v>
      </c>
      <c r="P145" s="126">
        <v>79.386674110000001</v>
      </c>
      <c r="Q145" s="126">
        <v>54.701925109999998</v>
      </c>
      <c r="R145" s="126">
        <v>0</v>
      </c>
      <c r="S145" s="126">
        <v>7.8361009999999995E-2</v>
      </c>
      <c r="T145" s="126">
        <v>54.623564100000003</v>
      </c>
      <c r="U145" s="126">
        <v>82.472755539999994</v>
      </c>
      <c r="V145" s="126">
        <v>50.102115840000003</v>
      </c>
      <c r="W145" s="126"/>
      <c r="X145" s="126"/>
      <c r="Y145" s="126"/>
      <c r="Z145" s="126"/>
      <c r="AA145" s="126"/>
      <c r="AB145" s="126"/>
    </row>
    <row r="146" spans="1:28" hidden="1" outlineLevel="1">
      <c r="A146" s="8">
        <v>44652</v>
      </c>
      <c r="B146" s="126">
        <v>1581.5156961299999</v>
      </c>
      <c r="C146" s="126">
        <v>1361.5324358800001</v>
      </c>
      <c r="D146" s="126">
        <v>1320.15606194</v>
      </c>
      <c r="E146" s="126">
        <v>837.31941926000002</v>
      </c>
      <c r="F146" s="126">
        <v>429.35750388999998</v>
      </c>
      <c r="G146" s="126">
        <v>53.47913879</v>
      </c>
      <c r="H146" s="126">
        <v>41.376373940000001</v>
      </c>
      <c r="I146" s="126">
        <v>9.1537199999999999E-2</v>
      </c>
      <c r="J146" s="126">
        <v>3.59839894</v>
      </c>
      <c r="K146" s="126">
        <v>37.6864378</v>
      </c>
      <c r="L146" s="126">
        <v>138.50174077</v>
      </c>
      <c r="M146" s="126">
        <v>83.668144010000006</v>
      </c>
      <c r="N146" s="126">
        <v>0</v>
      </c>
      <c r="O146" s="126">
        <v>4.2861445900000001</v>
      </c>
      <c r="P146" s="126">
        <v>79.38199942</v>
      </c>
      <c r="Q146" s="126">
        <v>54.833596759999999</v>
      </c>
      <c r="R146" s="126">
        <v>0</v>
      </c>
      <c r="S146" s="126">
        <v>7.8361009999999995E-2</v>
      </c>
      <c r="T146" s="126">
        <v>54.755235749999997</v>
      </c>
      <c r="U146" s="126">
        <v>81.481519480000003</v>
      </c>
      <c r="V146" s="126">
        <v>48.104932460000001</v>
      </c>
      <c r="W146" s="126"/>
      <c r="X146" s="126"/>
      <c r="Y146" s="126"/>
      <c r="Z146" s="126"/>
      <c r="AA146" s="126"/>
      <c r="AB146" s="126"/>
    </row>
    <row r="147" spans="1:28" hidden="1" outlineLevel="1">
      <c r="A147" s="8">
        <v>44682</v>
      </c>
      <c r="B147" s="126">
        <v>1603.59275998</v>
      </c>
      <c r="C147" s="126">
        <v>1386.9574358299999</v>
      </c>
      <c r="D147" s="126">
        <v>1345.5800276099999</v>
      </c>
      <c r="E147" s="126">
        <v>856.01024872999994</v>
      </c>
      <c r="F147" s="126">
        <v>437.42816040000002</v>
      </c>
      <c r="G147" s="126">
        <v>52.141618479999998</v>
      </c>
      <c r="H147" s="126">
        <v>41.37740822</v>
      </c>
      <c r="I147" s="126">
        <v>9.2599009999999995E-2</v>
      </c>
      <c r="J147" s="126">
        <v>3.59839895</v>
      </c>
      <c r="K147" s="126">
        <v>37.686410260000002</v>
      </c>
      <c r="L147" s="126">
        <v>138.56464901999999</v>
      </c>
      <c r="M147" s="126">
        <v>83.601842399999995</v>
      </c>
      <c r="N147" s="126">
        <v>0</v>
      </c>
      <c r="O147" s="126">
        <v>4.28450533</v>
      </c>
      <c r="P147" s="126">
        <v>79.317337069999994</v>
      </c>
      <c r="Q147" s="126">
        <v>54.962806620000002</v>
      </c>
      <c r="R147" s="126">
        <v>0</v>
      </c>
      <c r="S147" s="126">
        <v>7.8361009999999995E-2</v>
      </c>
      <c r="T147" s="126">
        <v>54.88444561</v>
      </c>
      <c r="U147" s="126">
        <v>78.070675129999998</v>
      </c>
      <c r="V147" s="126">
        <v>32.579454550000001</v>
      </c>
      <c r="W147" s="126"/>
      <c r="X147" s="126"/>
      <c r="Y147" s="126"/>
      <c r="Z147" s="126"/>
      <c r="AA147" s="126"/>
      <c r="AB147" s="126"/>
    </row>
    <row r="148" spans="1:28" hidden="1" outlineLevel="1">
      <c r="A148" s="8">
        <v>44713</v>
      </c>
      <c r="B148" s="126">
        <v>1596.65551506</v>
      </c>
      <c r="C148" s="126">
        <v>1456.91426314</v>
      </c>
      <c r="D148" s="126">
        <v>1399.00229326</v>
      </c>
      <c r="E148" s="126">
        <v>819.14416464999999</v>
      </c>
      <c r="F148" s="126">
        <v>452.52645821999999</v>
      </c>
      <c r="G148" s="126">
        <v>127.33167039</v>
      </c>
      <c r="H148" s="126">
        <v>57.911969880000001</v>
      </c>
      <c r="I148" s="126">
        <v>9.1928319999999994E-2</v>
      </c>
      <c r="J148" s="126">
        <v>3.59841503</v>
      </c>
      <c r="K148" s="126">
        <v>54.221626530000002</v>
      </c>
      <c r="L148" s="126">
        <v>64.442586890000001</v>
      </c>
      <c r="M148" s="126">
        <v>26.605096150000001</v>
      </c>
      <c r="N148" s="126">
        <v>0</v>
      </c>
      <c r="O148" s="126">
        <v>2.4811611</v>
      </c>
      <c r="P148" s="126">
        <v>24.12393505</v>
      </c>
      <c r="Q148" s="126">
        <v>37.83749074</v>
      </c>
      <c r="R148" s="126">
        <v>0</v>
      </c>
      <c r="S148" s="126">
        <v>7.8361009999999995E-2</v>
      </c>
      <c r="T148" s="126">
        <v>37.759129729999998</v>
      </c>
      <c r="U148" s="126">
        <v>75.298665029999995</v>
      </c>
      <c r="V148" s="126">
        <v>23.09503909</v>
      </c>
      <c r="W148" s="126"/>
      <c r="X148" s="126"/>
      <c r="Y148" s="126"/>
      <c r="Z148" s="126"/>
      <c r="AA148" s="126"/>
      <c r="AB148" s="126"/>
    </row>
    <row r="149" spans="1:28" hidden="1" outlineLevel="1">
      <c r="A149" s="8">
        <v>44743</v>
      </c>
      <c r="B149" s="126">
        <v>1635.6900333799999</v>
      </c>
      <c r="C149" s="126">
        <v>1413.3109358300001</v>
      </c>
      <c r="D149" s="126">
        <v>1358.5146309899999</v>
      </c>
      <c r="E149" s="126">
        <v>876.30993393999995</v>
      </c>
      <c r="F149" s="126">
        <v>429.84809816000001</v>
      </c>
      <c r="G149" s="126">
        <v>52.356598890000001</v>
      </c>
      <c r="H149" s="126">
        <v>54.796304839999998</v>
      </c>
      <c r="I149" s="126">
        <v>0.10791232000000001</v>
      </c>
      <c r="J149" s="126">
        <v>4.5048986099999997</v>
      </c>
      <c r="K149" s="126">
        <v>50.183493910000003</v>
      </c>
      <c r="L149" s="126">
        <v>147.43481668999999</v>
      </c>
      <c r="M149" s="126">
        <v>82.395145209999995</v>
      </c>
      <c r="N149" s="126">
        <v>0</v>
      </c>
      <c r="O149" s="126">
        <v>4.1216876200000003</v>
      </c>
      <c r="P149" s="126">
        <v>78.273457590000007</v>
      </c>
      <c r="Q149" s="126">
        <v>65.039671479999996</v>
      </c>
      <c r="R149" s="126">
        <v>0</v>
      </c>
      <c r="S149" s="126">
        <v>9.7951189999999994E-2</v>
      </c>
      <c r="T149" s="126">
        <v>64.941720290000006</v>
      </c>
      <c r="U149" s="126">
        <v>74.944280860000006</v>
      </c>
      <c r="V149" s="126">
        <v>20.532580320000001</v>
      </c>
      <c r="W149" s="126"/>
      <c r="X149" s="126"/>
      <c r="Y149" s="126"/>
      <c r="Z149" s="126"/>
      <c r="AA149" s="126"/>
      <c r="AB149" s="126"/>
    </row>
    <row r="150" spans="1:28" hidden="1" outlineLevel="1">
      <c r="A150" s="8">
        <v>44774</v>
      </c>
      <c r="B150" s="126">
        <v>1628.1582870100001</v>
      </c>
      <c r="C150" s="126">
        <v>1406.46879752</v>
      </c>
      <c r="D150" s="126">
        <v>1354.7532027699999</v>
      </c>
      <c r="E150" s="126">
        <v>885.58266321999997</v>
      </c>
      <c r="F150" s="126">
        <v>419.00061478999999</v>
      </c>
      <c r="G150" s="126">
        <v>50.169924760000001</v>
      </c>
      <c r="H150" s="126">
        <v>51.715594750000001</v>
      </c>
      <c r="I150" s="126">
        <v>5.8560769999999998E-2</v>
      </c>
      <c r="J150" s="126">
        <v>4.5490533299999996</v>
      </c>
      <c r="K150" s="126">
        <v>47.107980650000002</v>
      </c>
      <c r="L150" s="126">
        <v>149.17125023</v>
      </c>
      <c r="M150" s="126">
        <v>81.024968610000002</v>
      </c>
      <c r="N150" s="126">
        <v>0</v>
      </c>
      <c r="O150" s="126">
        <v>4.0711931799999999</v>
      </c>
      <c r="P150" s="126">
        <v>76.953775429999993</v>
      </c>
      <c r="Q150" s="126">
        <v>68.146281619999996</v>
      </c>
      <c r="R150" s="126">
        <v>0</v>
      </c>
      <c r="S150" s="126">
        <v>9.7951189999999994E-2</v>
      </c>
      <c r="T150" s="126">
        <v>68.048330429999993</v>
      </c>
      <c r="U150" s="126">
        <v>72.518239260000001</v>
      </c>
      <c r="V150" s="126">
        <v>19.958674930000001</v>
      </c>
      <c r="W150" s="126"/>
      <c r="X150" s="126"/>
      <c r="Y150" s="126"/>
      <c r="Z150" s="126"/>
      <c r="AA150" s="126"/>
      <c r="AB150" s="126"/>
    </row>
    <row r="151" spans="1:28" hidden="1" outlineLevel="1">
      <c r="A151" s="8">
        <v>44805</v>
      </c>
      <c r="B151" s="126">
        <v>1612.7308493</v>
      </c>
      <c r="C151" s="126">
        <v>1393.6062603600001</v>
      </c>
      <c r="D151" s="126">
        <v>1341.8933768899999</v>
      </c>
      <c r="E151" s="126">
        <v>887.64386332000004</v>
      </c>
      <c r="F151" s="126">
        <v>404.24271972000003</v>
      </c>
      <c r="G151" s="126">
        <v>50.006793850000001</v>
      </c>
      <c r="H151" s="126">
        <v>51.712883470000001</v>
      </c>
      <c r="I151" s="126">
        <v>2.0831019999999999E-2</v>
      </c>
      <c r="J151" s="126">
        <v>4.5840718200000001</v>
      </c>
      <c r="K151" s="126">
        <v>47.10798063</v>
      </c>
      <c r="L151" s="126">
        <v>148.61502324</v>
      </c>
      <c r="M151" s="126">
        <v>80.561166580000005</v>
      </c>
      <c r="N151" s="126">
        <v>0</v>
      </c>
      <c r="O151" s="126">
        <v>4.0210252500000001</v>
      </c>
      <c r="P151" s="126">
        <v>76.540141329999997</v>
      </c>
      <c r="Q151" s="126">
        <v>68.053856659999994</v>
      </c>
      <c r="R151" s="126">
        <v>0</v>
      </c>
      <c r="S151" s="126">
        <v>9.7951189999999994E-2</v>
      </c>
      <c r="T151" s="126">
        <v>67.955905470000005</v>
      </c>
      <c r="U151" s="126">
        <v>70.509565699999996</v>
      </c>
      <c r="V151" s="126">
        <v>19.786828679999999</v>
      </c>
      <c r="W151" s="126"/>
      <c r="X151" s="126"/>
      <c r="Y151" s="126"/>
      <c r="Z151" s="126"/>
      <c r="AA151" s="126"/>
      <c r="AB151" s="126"/>
    </row>
    <row r="152" spans="1:28" hidden="1" outlineLevel="1">
      <c r="A152" s="8">
        <v>44835</v>
      </c>
      <c r="B152" s="126">
        <v>1504.3978124099999</v>
      </c>
      <c r="C152" s="126">
        <v>1288.03458338</v>
      </c>
      <c r="D152" s="126">
        <v>1236.3214415499999</v>
      </c>
      <c r="E152" s="126">
        <v>813.19972799000004</v>
      </c>
      <c r="F152" s="126">
        <v>374.71372888000002</v>
      </c>
      <c r="G152" s="126">
        <v>48.407984679999998</v>
      </c>
      <c r="H152" s="126">
        <v>51.713141829999998</v>
      </c>
      <c r="I152" s="126">
        <v>2.0771350000000001E-2</v>
      </c>
      <c r="J152" s="126">
        <v>4.5843898200000002</v>
      </c>
      <c r="K152" s="126">
        <v>47.107980660000003</v>
      </c>
      <c r="L152" s="126">
        <v>147.13284966000001</v>
      </c>
      <c r="M152" s="126">
        <v>79.415449010000003</v>
      </c>
      <c r="N152" s="126">
        <v>0</v>
      </c>
      <c r="O152" s="126">
        <v>3.8798416800000002</v>
      </c>
      <c r="P152" s="126">
        <v>75.535607330000005</v>
      </c>
      <c r="Q152" s="126">
        <v>67.717400650000002</v>
      </c>
      <c r="R152" s="126">
        <v>0</v>
      </c>
      <c r="S152" s="126">
        <v>9.7951189999999994E-2</v>
      </c>
      <c r="T152" s="126">
        <v>67.619449459999998</v>
      </c>
      <c r="U152" s="126">
        <v>69.230379369999994</v>
      </c>
      <c r="V152" s="126">
        <v>19.57015496</v>
      </c>
      <c r="W152" s="126"/>
      <c r="X152" s="126"/>
      <c r="Y152" s="126"/>
      <c r="Z152" s="126"/>
      <c r="AA152" s="126"/>
      <c r="AB152" s="126"/>
    </row>
    <row r="153" spans="1:28" hidden="1" outlineLevel="1">
      <c r="A153" s="8">
        <v>44866</v>
      </c>
      <c r="B153" s="126">
        <v>1482.5294487199999</v>
      </c>
      <c r="C153" s="126">
        <v>1271.08319405</v>
      </c>
      <c r="D153" s="126">
        <v>1219.37008496</v>
      </c>
      <c r="E153" s="126">
        <v>801.84273277</v>
      </c>
      <c r="F153" s="126">
        <v>372.39209271999999</v>
      </c>
      <c r="G153" s="126">
        <v>45.135259470000001</v>
      </c>
      <c r="H153" s="126">
        <v>51.713109090000003</v>
      </c>
      <c r="I153" s="126">
        <v>2.1489029999999999E-2</v>
      </c>
      <c r="J153" s="126">
        <v>4.5836514800000003</v>
      </c>
      <c r="K153" s="126">
        <v>47.107968579999998</v>
      </c>
      <c r="L153" s="126">
        <v>145.17082780000001</v>
      </c>
      <c r="M153" s="126">
        <v>77.641154959999994</v>
      </c>
      <c r="N153" s="126">
        <v>0</v>
      </c>
      <c r="O153" s="126">
        <v>3.8571067700000001</v>
      </c>
      <c r="P153" s="126">
        <v>73.784048189999993</v>
      </c>
      <c r="Q153" s="126">
        <v>67.529672840000003</v>
      </c>
      <c r="R153" s="126">
        <v>0</v>
      </c>
      <c r="S153" s="126">
        <v>9.7951189999999994E-2</v>
      </c>
      <c r="T153" s="126">
        <v>67.43172165</v>
      </c>
      <c r="U153" s="126">
        <v>66.275426870000004</v>
      </c>
      <c r="V153" s="126">
        <v>18.703985060000001</v>
      </c>
      <c r="W153" s="126"/>
      <c r="X153" s="126"/>
      <c r="Y153" s="126"/>
      <c r="Z153" s="126"/>
      <c r="AA153" s="126"/>
      <c r="AB153" s="126"/>
    </row>
    <row r="154" spans="1:28" hidden="1" outlineLevel="1">
      <c r="A154" s="8">
        <v>44896</v>
      </c>
      <c r="B154" s="126">
        <v>1416.40642398</v>
      </c>
      <c r="C154" s="126">
        <v>1250.8863140799999</v>
      </c>
      <c r="D154" s="126">
        <v>1199.42602629</v>
      </c>
      <c r="E154" s="126">
        <v>804.04992616000004</v>
      </c>
      <c r="F154" s="126">
        <v>348.14705218</v>
      </c>
      <c r="G154" s="126">
        <v>47.229047950000002</v>
      </c>
      <c r="H154" s="126">
        <v>51.460287790000002</v>
      </c>
      <c r="I154" s="126">
        <v>2.166295E-2</v>
      </c>
      <c r="J154" s="126">
        <v>4.5816459399999996</v>
      </c>
      <c r="K154" s="126">
        <v>46.856978900000001</v>
      </c>
      <c r="L154" s="126">
        <v>101.57833479999999</v>
      </c>
      <c r="M154" s="126">
        <v>76.797943759999995</v>
      </c>
      <c r="N154" s="126">
        <v>0</v>
      </c>
      <c r="O154" s="126">
        <v>3.8082450400000001</v>
      </c>
      <c r="P154" s="126">
        <v>72.989698720000007</v>
      </c>
      <c r="Q154" s="126">
        <v>24.780391040000001</v>
      </c>
      <c r="R154" s="126">
        <v>0</v>
      </c>
      <c r="S154" s="126">
        <v>0</v>
      </c>
      <c r="T154" s="126">
        <v>24.780391040000001</v>
      </c>
      <c r="U154" s="126">
        <v>63.941775100000001</v>
      </c>
      <c r="V154" s="126">
        <v>17.938725170000001</v>
      </c>
      <c r="W154" s="126"/>
      <c r="X154" s="126"/>
      <c r="Y154" s="126"/>
      <c r="Z154" s="126"/>
      <c r="AA154" s="126"/>
      <c r="AB154" s="126"/>
    </row>
    <row r="155" spans="1:28" hidden="1" outlineLevel="1">
      <c r="A155" s="8">
        <v>44927</v>
      </c>
      <c r="B155" s="126">
        <v>1408.78982443</v>
      </c>
      <c r="C155" s="126">
        <v>1245.1837537700001</v>
      </c>
      <c r="D155" s="126">
        <v>1193.72424265</v>
      </c>
      <c r="E155" s="126">
        <v>805.12072054999999</v>
      </c>
      <c r="F155" s="126">
        <v>341.44962950000001</v>
      </c>
      <c r="G155" s="126">
        <v>47.153892599999999</v>
      </c>
      <c r="H155" s="126">
        <v>51.459511120000002</v>
      </c>
      <c r="I155" s="126">
        <v>2.229855E-2</v>
      </c>
      <c r="J155" s="126">
        <v>4.5802336400000003</v>
      </c>
      <c r="K155" s="126">
        <v>46.856978929999997</v>
      </c>
      <c r="L155" s="126">
        <v>101.26901819</v>
      </c>
      <c r="M155" s="126">
        <v>76.474729620000005</v>
      </c>
      <c r="N155" s="126">
        <v>0</v>
      </c>
      <c r="O155" s="126">
        <v>3.7792698100000002</v>
      </c>
      <c r="P155" s="126">
        <v>72.695459810000003</v>
      </c>
      <c r="Q155" s="126">
        <v>24.794288569999999</v>
      </c>
      <c r="R155" s="126">
        <v>0</v>
      </c>
      <c r="S155" s="126">
        <v>0</v>
      </c>
      <c r="T155" s="126">
        <v>24.794288569999999</v>
      </c>
      <c r="U155" s="126">
        <v>62.337052470000003</v>
      </c>
      <c r="V155" s="126">
        <v>17.841581640000001</v>
      </c>
      <c r="W155" s="126"/>
      <c r="X155" s="126"/>
      <c r="Y155" s="126"/>
      <c r="Z155" s="126"/>
      <c r="AA155" s="126"/>
      <c r="AB155" s="126"/>
    </row>
    <row r="156" spans="1:28" hidden="1" outlineLevel="1">
      <c r="A156" s="8">
        <v>44958</v>
      </c>
      <c r="B156" s="126">
        <v>1384.53324385</v>
      </c>
      <c r="C156" s="126">
        <v>1222.21024698</v>
      </c>
      <c r="D156" s="126">
        <v>1170.7680033700001</v>
      </c>
      <c r="E156" s="126">
        <v>791.66822225999999</v>
      </c>
      <c r="F156" s="126">
        <v>332.30411162000001</v>
      </c>
      <c r="G156" s="126">
        <v>46.795669490000002</v>
      </c>
      <c r="H156" s="126">
        <v>51.442243609999998</v>
      </c>
      <c r="I156" s="126">
        <v>1.9672220000000001E-2</v>
      </c>
      <c r="J156" s="126">
        <v>4.5773116099999998</v>
      </c>
      <c r="K156" s="126">
        <v>46.845259779999999</v>
      </c>
      <c r="L156" s="126">
        <v>100.62692599</v>
      </c>
      <c r="M156" s="126">
        <v>75.834573349999999</v>
      </c>
      <c r="N156" s="126">
        <v>0</v>
      </c>
      <c r="O156" s="126">
        <v>3.6768214399999999</v>
      </c>
      <c r="P156" s="126">
        <v>72.157751910000002</v>
      </c>
      <c r="Q156" s="126">
        <v>24.792352640000001</v>
      </c>
      <c r="R156" s="126">
        <v>0</v>
      </c>
      <c r="S156" s="126">
        <v>0</v>
      </c>
      <c r="T156" s="126">
        <v>24.792352640000001</v>
      </c>
      <c r="U156" s="126">
        <v>61.696070880000001</v>
      </c>
      <c r="V156" s="126">
        <v>16.579081739999999</v>
      </c>
      <c r="W156" s="126"/>
      <c r="X156" s="126"/>
      <c r="Y156" s="126"/>
      <c r="Z156" s="126"/>
      <c r="AA156" s="126"/>
      <c r="AB156" s="126"/>
    </row>
    <row r="157" spans="1:28" hidden="1" outlineLevel="1">
      <c r="A157" s="8">
        <v>44986</v>
      </c>
      <c r="B157" s="126">
        <v>1372.0019960100001</v>
      </c>
      <c r="C157" s="126">
        <v>1211.36977903</v>
      </c>
      <c r="D157" s="126">
        <v>1159.92837463</v>
      </c>
      <c r="E157" s="126">
        <v>786.12743444</v>
      </c>
      <c r="F157" s="126">
        <v>327.12592386</v>
      </c>
      <c r="G157" s="126">
        <v>46.675016329999998</v>
      </c>
      <c r="H157" s="126">
        <v>51.441404400000003</v>
      </c>
      <c r="I157" s="126">
        <v>1.9950039999999999E-2</v>
      </c>
      <c r="J157" s="126">
        <v>4.5761945800000001</v>
      </c>
      <c r="K157" s="126">
        <v>46.845259779999999</v>
      </c>
      <c r="L157" s="126">
        <v>100.26906604</v>
      </c>
      <c r="M157" s="126">
        <v>75.474017559999993</v>
      </c>
      <c r="N157" s="126">
        <v>0</v>
      </c>
      <c r="O157" s="126">
        <v>3.6083306300000002</v>
      </c>
      <c r="P157" s="126">
        <v>71.865686929999995</v>
      </c>
      <c r="Q157" s="126">
        <v>24.795048479999998</v>
      </c>
      <c r="R157" s="126">
        <v>0</v>
      </c>
      <c r="S157" s="126">
        <v>0</v>
      </c>
      <c r="T157" s="126">
        <v>24.795048479999998</v>
      </c>
      <c r="U157" s="126">
        <v>60.363150939999997</v>
      </c>
      <c r="V157" s="126">
        <v>16.420457039999999</v>
      </c>
      <c r="W157" s="126"/>
      <c r="X157" s="126"/>
      <c r="Y157" s="126"/>
      <c r="Z157" s="126"/>
      <c r="AA157" s="126"/>
      <c r="AB157" s="126"/>
    </row>
    <row r="158" spans="1:28" hidden="1" outlineLevel="1">
      <c r="A158" s="8">
        <v>45017</v>
      </c>
      <c r="B158" s="126">
        <v>1369.88799457</v>
      </c>
      <c r="C158" s="126">
        <v>1210.5926485499999</v>
      </c>
      <c r="D158" s="126">
        <v>1159.1523393699999</v>
      </c>
      <c r="E158" s="126">
        <v>792.83972302999996</v>
      </c>
      <c r="F158" s="126">
        <v>319.74437508</v>
      </c>
      <c r="G158" s="126">
        <v>46.568241260000001</v>
      </c>
      <c r="H158" s="126">
        <v>51.44030918</v>
      </c>
      <c r="I158" s="126">
        <v>2.0519570000000001E-2</v>
      </c>
      <c r="J158" s="126">
        <v>4.5745297999999996</v>
      </c>
      <c r="K158" s="126">
        <v>46.845259810000002</v>
      </c>
      <c r="L158" s="126">
        <v>100.09529741999999</v>
      </c>
      <c r="M158" s="126">
        <v>75.298886400000001</v>
      </c>
      <c r="N158" s="126">
        <v>0</v>
      </c>
      <c r="O158" s="126">
        <v>3.5827076400000002</v>
      </c>
      <c r="P158" s="126">
        <v>71.716178760000005</v>
      </c>
      <c r="Q158" s="126">
        <v>24.796411020000001</v>
      </c>
      <c r="R158" s="126">
        <v>0</v>
      </c>
      <c r="S158" s="126">
        <v>0</v>
      </c>
      <c r="T158" s="126">
        <v>24.796411020000001</v>
      </c>
      <c r="U158" s="126">
        <v>59.200048600000002</v>
      </c>
      <c r="V158" s="126">
        <v>17.861529180000002</v>
      </c>
      <c r="W158" s="126"/>
      <c r="X158" s="126"/>
      <c r="Y158" s="126"/>
      <c r="Z158" s="126"/>
      <c r="AA158" s="126"/>
      <c r="AB158" s="126"/>
    </row>
    <row r="159" spans="1:28" hidden="1" outlineLevel="1">
      <c r="A159" s="8">
        <v>45047</v>
      </c>
      <c r="B159" s="126">
        <v>1314.9820510500001</v>
      </c>
      <c r="C159" s="126">
        <v>1157.4904492600001</v>
      </c>
      <c r="D159" s="126">
        <v>1106.0526044000001</v>
      </c>
      <c r="E159" s="126">
        <v>794.67807596</v>
      </c>
      <c r="F159" s="126">
        <v>264.98627299999998</v>
      </c>
      <c r="G159" s="126">
        <v>46.388255440000002</v>
      </c>
      <c r="H159" s="126">
        <v>51.437844859999998</v>
      </c>
      <c r="I159" s="126">
        <v>2.0929489999999999E-2</v>
      </c>
      <c r="J159" s="126">
        <v>4.5716555999999997</v>
      </c>
      <c r="K159" s="126">
        <v>46.845259769999998</v>
      </c>
      <c r="L159" s="126">
        <v>99.411750639999994</v>
      </c>
      <c r="M159" s="126">
        <v>74.622939680000002</v>
      </c>
      <c r="N159" s="126">
        <v>0</v>
      </c>
      <c r="O159" s="126">
        <v>3.5280299799999999</v>
      </c>
      <c r="P159" s="126">
        <v>71.094909700000002</v>
      </c>
      <c r="Q159" s="126">
        <v>24.788810959999999</v>
      </c>
      <c r="R159" s="126">
        <v>0</v>
      </c>
      <c r="S159" s="126">
        <v>0</v>
      </c>
      <c r="T159" s="126">
        <v>24.788810959999999</v>
      </c>
      <c r="U159" s="126">
        <v>58.079851150000003</v>
      </c>
      <c r="V159" s="126">
        <v>6.4212676499999999</v>
      </c>
      <c r="W159" s="126"/>
      <c r="X159" s="126"/>
      <c r="Y159" s="126"/>
      <c r="Z159" s="126"/>
      <c r="AA159" s="126"/>
      <c r="AB159" s="126"/>
    </row>
    <row r="160" spans="1:28" hidden="1" outlineLevel="1">
      <c r="A160" s="8">
        <v>45078</v>
      </c>
      <c r="B160" s="126">
        <v>1304.3569175</v>
      </c>
      <c r="C160" s="126">
        <v>1146.54046343</v>
      </c>
      <c r="D160" s="126">
        <v>1095.10280775</v>
      </c>
      <c r="E160" s="126">
        <v>786.51831704999995</v>
      </c>
      <c r="F160" s="126">
        <v>262.22199874</v>
      </c>
      <c r="G160" s="126">
        <v>46.36249196</v>
      </c>
      <c r="H160" s="126">
        <v>51.437655679999999</v>
      </c>
      <c r="I160" s="126">
        <v>2.117105E-2</v>
      </c>
      <c r="J160" s="126">
        <v>4.5722048800000001</v>
      </c>
      <c r="K160" s="126">
        <v>46.844279749999998</v>
      </c>
      <c r="L160" s="126">
        <v>99.123028649999995</v>
      </c>
      <c r="M160" s="126">
        <v>74.335272709999998</v>
      </c>
      <c r="N160" s="126">
        <v>1.01852E-3</v>
      </c>
      <c r="O160" s="126">
        <v>3.4964409399999998</v>
      </c>
      <c r="P160" s="126">
        <v>70.837813249999996</v>
      </c>
      <c r="Q160" s="126">
        <v>24.78775594</v>
      </c>
      <c r="R160" s="126">
        <v>0</v>
      </c>
      <c r="S160" s="126">
        <v>0</v>
      </c>
      <c r="T160" s="126">
        <v>24.78775594</v>
      </c>
      <c r="U160" s="126">
        <v>58.693425419999997</v>
      </c>
      <c r="V160" s="126">
        <v>6.1500590300000004</v>
      </c>
      <c r="W160" s="126"/>
      <c r="X160" s="126"/>
      <c r="Y160" s="126"/>
      <c r="Z160" s="126"/>
      <c r="AA160" s="126"/>
      <c r="AB160" s="126"/>
    </row>
    <row r="161" spans="1:28" hidden="1" outlineLevel="1">
      <c r="A161" s="8">
        <v>45108</v>
      </c>
      <c r="B161" s="126">
        <v>1301.4911508</v>
      </c>
      <c r="C161" s="126">
        <v>1145.9205589200001</v>
      </c>
      <c r="D161" s="126">
        <v>1094.5423092799999</v>
      </c>
      <c r="E161" s="126">
        <v>790.84243161999996</v>
      </c>
      <c r="F161" s="126">
        <v>257.62423375999998</v>
      </c>
      <c r="G161" s="126">
        <v>46.075643900000003</v>
      </c>
      <c r="H161" s="126">
        <v>51.37824964</v>
      </c>
      <c r="I161" s="126">
        <v>2.072125E-2</v>
      </c>
      <c r="J161" s="126">
        <v>4.5132486399999996</v>
      </c>
      <c r="K161" s="126">
        <v>46.844279749999998</v>
      </c>
      <c r="L161" s="126">
        <v>98.947870690000002</v>
      </c>
      <c r="M161" s="126">
        <v>74.149766200000002</v>
      </c>
      <c r="N161" s="126">
        <v>2.4249699999999998E-3</v>
      </c>
      <c r="O161" s="126">
        <v>3.4736057300000001</v>
      </c>
      <c r="P161" s="126">
        <v>70.673735500000006</v>
      </c>
      <c r="Q161" s="126">
        <v>24.79810449</v>
      </c>
      <c r="R161" s="126">
        <v>0</v>
      </c>
      <c r="S161" s="126">
        <v>0</v>
      </c>
      <c r="T161" s="126">
        <v>24.79810449</v>
      </c>
      <c r="U161" s="126">
        <v>56.62272119</v>
      </c>
      <c r="V161" s="126">
        <v>5.6248746399999998</v>
      </c>
      <c r="W161" s="126"/>
      <c r="X161" s="126"/>
      <c r="Y161" s="126"/>
      <c r="Z161" s="126"/>
      <c r="AA161" s="126"/>
      <c r="AB161" s="126"/>
    </row>
    <row r="162" spans="1:28" hidden="1" outlineLevel="1">
      <c r="A162" s="8">
        <v>45139</v>
      </c>
      <c r="B162" s="126">
        <v>1302.6217424900001</v>
      </c>
      <c r="C162" s="126">
        <v>1147.91109661</v>
      </c>
      <c r="D162" s="126">
        <v>1096.53200053</v>
      </c>
      <c r="E162" s="126">
        <v>794.88147065999999</v>
      </c>
      <c r="F162" s="126">
        <v>255.68331351</v>
      </c>
      <c r="G162" s="126">
        <v>45.967216360000002</v>
      </c>
      <c r="H162" s="126">
        <v>51.379096079999997</v>
      </c>
      <c r="I162" s="126">
        <v>7.1212999999999997E-3</v>
      </c>
      <c r="J162" s="126">
        <v>4.5276950500000002</v>
      </c>
      <c r="K162" s="126">
        <v>46.844279729999997</v>
      </c>
      <c r="L162" s="126">
        <v>98.627172810000005</v>
      </c>
      <c r="M162" s="126">
        <v>73.834601500000005</v>
      </c>
      <c r="N162" s="126">
        <v>3.8314199999999999E-3</v>
      </c>
      <c r="O162" s="126">
        <v>3.4554481400000001</v>
      </c>
      <c r="P162" s="126">
        <v>70.375321940000006</v>
      </c>
      <c r="Q162" s="126">
        <v>24.79257131</v>
      </c>
      <c r="R162" s="126">
        <v>0</v>
      </c>
      <c r="S162" s="126">
        <v>0</v>
      </c>
      <c r="T162" s="126">
        <v>24.79257131</v>
      </c>
      <c r="U162" s="126">
        <v>56.083473069999997</v>
      </c>
      <c r="V162" s="126">
        <v>9.1992043100000007</v>
      </c>
      <c r="W162" s="126"/>
      <c r="X162" s="126"/>
      <c r="Y162" s="126"/>
      <c r="Z162" s="126"/>
      <c r="AA162" s="126"/>
      <c r="AB162" s="126"/>
    </row>
    <row r="163" spans="1:28" hidden="1" outlineLevel="1">
      <c r="A163" s="8">
        <v>45170</v>
      </c>
      <c r="B163" s="126">
        <v>1294.0643248199999</v>
      </c>
      <c r="C163" s="126">
        <v>1140.2535684100001</v>
      </c>
      <c r="D163" s="126">
        <v>1088.8740158099999</v>
      </c>
      <c r="E163" s="126">
        <v>789.60611509</v>
      </c>
      <c r="F163" s="126">
        <v>254.03116439999999</v>
      </c>
      <c r="G163" s="126">
        <v>45.236736319999999</v>
      </c>
      <c r="H163" s="126">
        <v>51.379552599999997</v>
      </c>
      <c r="I163" s="126">
        <v>6.9757400000000002E-3</v>
      </c>
      <c r="J163" s="126">
        <v>4.5282971400000003</v>
      </c>
      <c r="K163" s="126">
        <v>46.844279720000003</v>
      </c>
      <c r="L163" s="126">
        <v>98.213052860000005</v>
      </c>
      <c r="M163" s="126">
        <v>73.422284390000002</v>
      </c>
      <c r="N163" s="126">
        <v>5.2378700000000004E-3</v>
      </c>
      <c r="O163" s="126">
        <v>3.4525642900000002</v>
      </c>
      <c r="P163" s="126">
        <v>69.964482230000002</v>
      </c>
      <c r="Q163" s="126">
        <v>24.79076847</v>
      </c>
      <c r="R163" s="126">
        <v>0</v>
      </c>
      <c r="S163" s="126">
        <v>0</v>
      </c>
      <c r="T163" s="126">
        <v>24.79076847</v>
      </c>
      <c r="U163" s="126">
        <v>55.597703549999999</v>
      </c>
      <c r="V163" s="126">
        <v>9.1788772600000001</v>
      </c>
      <c r="W163" s="126"/>
      <c r="X163" s="126"/>
      <c r="Y163" s="126"/>
      <c r="Z163" s="126"/>
      <c r="AA163" s="126"/>
      <c r="AB163" s="126"/>
    </row>
    <row r="164" spans="1:28" hidden="1" outlineLevel="1">
      <c r="A164" s="8">
        <v>45200</v>
      </c>
      <c r="B164" s="126">
        <v>1280.96008256</v>
      </c>
      <c r="C164" s="126">
        <v>1128.6971146200001</v>
      </c>
      <c r="D164" s="126">
        <v>1083.3280302200001</v>
      </c>
      <c r="E164" s="126">
        <v>788.05564519999996</v>
      </c>
      <c r="F164" s="126">
        <v>250.62579108</v>
      </c>
      <c r="G164" s="126">
        <v>44.646593940000002</v>
      </c>
      <c r="H164" s="126">
        <v>45.369084399999998</v>
      </c>
      <c r="I164" s="126">
        <v>5.65637E-3</v>
      </c>
      <c r="J164" s="126">
        <v>4.4872614400000002</v>
      </c>
      <c r="K164" s="126">
        <v>40.876166589999997</v>
      </c>
      <c r="L164" s="126">
        <v>97.448078519999996</v>
      </c>
      <c r="M164" s="126">
        <v>72.785524769999995</v>
      </c>
      <c r="N164" s="126">
        <v>6.6443199999999996E-3</v>
      </c>
      <c r="O164" s="126">
        <v>3.4162691299999999</v>
      </c>
      <c r="P164" s="126">
        <v>69.362611319999999</v>
      </c>
      <c r="Q164" s="126">
        <v>24.662553750000001</v>
      </c>
      <c r="R164" s="126">
        <v>0</v>
      </c>
      <c r="S164" s="126">
        <v>0</v>
      </c>
      <c r="T164" s="126">
        <v>24.662553750000001</v>
      </c>
      <c r="U164" s="126">
        <v>54.81488942</v>
      </c>
      <c r="V164" s="126">
        <v>9.46310772</v>
      </c>
      <c r="W164" s="126"/>
      <c r="X164" s="126"/>
      <c r="Y164" s="126"/>
      <c r="Z164" s="126"/>
      <c r="AA164" s="126"/>
      <c r="AB164" s="126"/>
    </row>
    <row r="165" spans="1:28">
      <c r="A165" s="8">
        <v>45231</v>
      </c>
      <c r="B165" s="126">
        <v>1271.16016307</v>
      </c>
      <c r="C165" s="126">
        <v>1119.8322751400001</v>
      </c>
      <c r="D165" s="126">
        <v>1074.45496338</v>
      </c>
      <c r="E165" s="126">
        <v>785.33133069999997</v>
      </c>
      <c r="F165" s="126">
        <v>246.53746305000001</v>
      </c>
      <c r="G165" s="126">
        <v>42.586169630000001</v>
      </c>
      <c r="H165" s="126">
        <v>45.377311759999998</v>
      </c>
      <c r="I165" s="126">
        <v>5.70967E-3</v>
      </c>
      <c r="J165" s="126">
        <v>4.4883875399999997</v>
      </c>
      <c r="K165" s="126">
        <v>40.883214549999998</v>
      </c>
      <c r="L165" s="126">
        <v>97.000733789999998</v>
      </c>
      <c r="M165" s="126">
        <v>72.330449669999993</v>
      </c>
      <c r="N165" s="126">
        <v>8.0507700000000005E-3</v>
      </c>
      <c r="O165" s="126">
        <v>3.26988177</v>
      </c>
      <c r="P165" s="126">
        <v>69.052517129999998</v>
      </c>
      <c r="Q165" s="126">
        <v>24.670284120000002</v>
      </c>
      <c r="R165" s="126">
        <v>0</v>
      </c>
      <c r="S165" s="126">
        <v>0</v>
      </c>
      <c r="T165" s="126">
        <v>24.670284120000002</v>
      </c>
      <c r="U165" s="126">
        <v>54.327154139999998</v>
      </c>
      <c r="V165" s="126">
        <v>9.3966955199999997</v>
      </c>
      <c r="W165" s="126"/>
      <c r="X165" s="126"/>
      <c r="Y165" s="126"/>
      <c r="Z165" s="126"/>
      <c r="AA165" s="126"/>
      <c r="AB165" s="126"/>
    </row>
    <row r="166" spans="1:28">
      <c r="A166" s="8">
        <v>45261</v>
      </c>
      <c r="B166" s="126">
        <v>1254.6944118199999</v>
      </c>
      <c r="C166" s="126">
        <v>1102.96636833</v>
      </c>
      <c r="D166" s="126">
        <v>1055.58351599</v>
      </c>
      <c r="E166" s="126">
        <v>774.46334553999998</v>
      </c>
      <c r="F166" s="126">
        <v>242.41678138</v>
      </c>
      <c r="G166" s="126">
        <v>38.70338907</v>
      </c>
      <c r="H166" s="126">
        <v>47.382852339999999</v>
      </c>
      <c r="I166" s="126">
        <v>6.61402E-3</v>
      </c>
      <c r="J166" s="126">
        <v>4.6866540199999998</v>
      </c>
      <c r="K166" s="126">
        <v>42.6895843</v>
      </c>
      <c r="L166" s="126">
        <v>97.690401249999994</v>
      </c>
      <c r="M166" s="126">
        <v>71.925968190000006</v>
      </c>
      <c r="N166" s="126">
        <v>9.4572200000000006E-3</v>
      </c>
      <c r="O166" s="126">
        <v>3.2071165000000001</v>
      </c>
      <c r="P166" s="126">
        <v>68.709394470000007</v>
      </c>
      <c r="Q166" s="126">
        <v>25.764433060000002</v>
      </c>
      <c r="R166" s="126">
        <v>0</v>
      </c>
      <c r="S166" s="126">
        <v>0</v>
      </c>
      <c r="T166" s="126">
        <v>25.764433060000002</v>
      </c>
      <c r="U166" s="126">
        <v>54.037642239999997</v>
      </c>
      <c r="V166" s="126">
        <v>9.0354403800000007</v>
      </c>
      <c r="W166" s="126"/>
      <c r="X166" s="126"/>
      <c r="Y166" s="126"/>
      <c r="Z166" s="126"/>
      <c r="AA166" s="126"/>
      <c r="AB166" s="126"/>
    </row>
    <row r="167" spans="1:28">
      <c r="A167" s="8">
        <v>45292</v>
      </c>
      <c r="B167" s="126">
        <v>1250.87612169</v>
      </c>
      <c r="C167" s="126">
        <v>1100.9851786700001</v>
      </c>
      <c r="D167" s="126">
        <v>1053.73723589</v>
      </c>
      <c r="E167" s="126">
        <v>774.92740939999999</v>
      </c>
      <c r="F167" s="126">
        <v>240.32279018</v>
      </c>
      <c r="G167" s="126">
        <v>38.487036310000001</v>
      </c>
      <c r="H167" s="126">
        <v>47.247942780000002</v>
      </c>
      <c r="I167" s="126">
        <v>6.4971999999999999E-3</v>
      </c>
      <c r="J167" s="126">
        <v>4.6730214300000004</v>
      </c>
      <c r="K167" s="126">
        <v>42.568424149999998</v>
      </c>
      <c r="L167" s="126">
        <v>96.239631270000004</v>
      </c>
      <c r="M167" s="126">
        <v>71.737099279999995</v>
      </c>
      <c r="N167" s="126">
        <v>1.0863919999999999E-2</v>
      </c>
      <c r="O167" s="126">
        <v>3.1885037199999999</v>
      </c>
      <c r="P167" s="126">
        <v>68.537731640000004</v>
      </c>
      <c r="Q167" s="126">
        <v>24.502531990000001</v>
      </c>
      <c r="R167" s="126">
        <v>0</v>
      </c>
      <c r="S167" s="126">
        <v>0</v>
      </c>
      <c r="T167" s="126">
        <v>24.502531990000001</v>
      </c>
      <c r="U167" s="126">
        <v>53.651311749999998</v>
      </c>
      <c r="V167" s="126">
        <v>8.9743720099999997</v>
      </c>
      <c r="W167" s="126"/>
      <c r="X167" s="126"/>
      <c r="Y167" s="126"/>
      <c r="Z167" s="126"/>
      <c r="AA167" s="126"/>
      <c r="AB167" s="126"/>
    </row>
    <row r="168" spans="1:28">
      <c r="A168" s="8">
        <v>45323</v>
      </c>
      <c r="B168" s="126">
        <v>1240.4175467800001</v>
      </c>
      <c r="C168" s="126">
        <v>1090.93764827</v>
      </c>
      <c r="D168" s="126">
        <v>1043.27674327</v>
      </c>
      <c r="E168" s="126">
        <v>766.87109107000003</v>
      </c>
      <c r="F168" s="126">
        <v>238.19515627999999</v>
      </c>
      <c r="G168" s="126">
        <v>38.21049592</v>
      </c>
      <c r="H168" s="126">
        <v>47.660905</v>
      </c>
      <c r="I168" s="126">
        <v>6.5008899999999996E-3</v>
      </c>
      <c r="J168" s="126">
        <v>4.7115986000000003</v>
      </c>
      <c r="K168" s="126">
        <v>42.942805509999999</v>
      </c>
      <c r="L168" s="126">
        <v>96.323554389999998</v>
      </c>
      <c r="M168" s="126">
        <v>71.59961878</v>
      </c>
      <c r="N168" s="126">
        <v>1.0863919999999999E-2</v>
      </c>
      <c r="O168" s="126">
        <v>3.1757723100000002</v>
      </c>
      <c r="P168" s="126">
        <v>68.412982549999995</v>
      </c>
      <c r="Q168" s="126">
        <v>24.723935610000002</v>
      </c>
      <c r="R168" s="126">
        <v>0</v>
      </c>
      <c r="S168" s="126">
        <v>0</v>
      </c>
      <c r="T168" s="126">
        <v>24.723935610000002</v>
      </c>
      <c r="U168" s="126">
        <v>53.15634412</v>
      </c>
      <c r="V168" s="126">
        <v>8.7390637800000004</v>
      </c>
      <c r="W168" s="126"/>
      <c r="X168" s="126"/>
      <c r="Y168" s="126"/>
      <c r="Z168" s="126"/>
      <c r="AA168" s="126"/>
      <c r="AB168" s="126"/>
    </row>
    <row r="169" spans="1:28">
      <c r="A169" s="8">
        <v>45352</v>
      </c>
      <c r="B169" s="126">
        <v>1237.9842303999999</v>
      </c>
      <c r="C169" s="126">
        <v>1088.5066663099999</v>
      </c>
      <c r="D169" s="126">
        <v>1039.5812570000001</v>
      </c>
      <c r="E169" s="126">
        <v>764.30581283000004</v>
      </c>
      <c r="F169" s="126">
        <v>237.13447748999999</v>
      </c>
      <c r="G169" s="126">
        <v>38.140966679999998</v>
      </c>
      <c r="H169" s="126">
        <v>48.925409309999999</v>
      </c>
      <c r="I169" s="126">
        <v>6.6726299999999997E-3</v>
      </c>
      <c r="J169" s="126">
        <v>4.8366026900000003</v>
      </c>
      <c r="K169" s="126">
        <v>44.082133990000003</v>
      </c>
      <c r="L169" s="126">
        <v>96.718245019999998</v>
      </c>
      <c r="M169" s="126">
        <v>71.334019670000004</v>
      </c>
      <c r="N169" s="126">
        <v>1.0863919999999999E-2</v>
      </c>
      <c r="O169" s="126">
        <v>3.1612578999999998</v>
      </c>
      <c r="P169" s="126">
        <v>68.161897850000003</v>
      </c>
      <c r="Q169" s="126">
        <v>25.384225350000001</v>
      </c>
      <c r="R169" s="126">
        <v>0</v>
      </c>
      <c r="S169" s="126">
        <v>0</v>
      </c>
      <c r="T169" s="126">
        <v>25.384225350000001</v>
      </c>
      <c r="U169" s="126">
        <v>52.759319069999997</v>
      </c>
      <c r="V169" s="126">
        <v>6.4746849199999996</v>
      </c>
      <c r="W169" s="126"/>
      <c r="X169" s="126"/>
      <c r="Y169" s="126"/>
      <c r="Z169" s="126"/>
      <c r="AA169" s="126"/>
      <c r="AB169" s="126"/>
    </row>
    <row r="170" spans="1:28">
      <c r="A170" s="8">
        <v>45383</v>
      </c>
      <c r="B170" s="126">
        <v>1238.3853755299999</v>
      </c>
      <c r="C170" s="126">
        <v>1086.98148535</v>
      </c>
      <c r="D170" s="126">
        <v>1037.4990344</v>
      </c>
      <c r="E170" s="126">
        <v>764.12517460000004</v>
      </c>
      <c r="F170" s="126">
        <v>235.36481334000001</v>
      </c>
      <c r="G170" s="126">
        <v>38.00904646</v>
      </c>
      <c r="H170" s="126">
        <v>49.48245095</v>
      </c>
      <c r="I170" s="126">
        <v>9.6372300000000001E-3</v>
      </c>
      <c r="J170" s="126">
        <v>4.8917639299999998</v>
      </c>
      <c r="K170" s="126">
        <v>44.581049790000002</v>
      </c>
      <c r="L170" s="126">
        <v>96.585783359999994</v>
      </c>
      <c r="M170" s="126">
        <v>70.954939820000007</v>
      </c>
      <c r="N170" s="126">
        <v>1.0863919999999999E-2</v>
      </c>
      <c r="O170" s="126">
        <v>3.1399558000000001</v>
      </c>
      <c r="P170" s="126">
        <v>67.804120100000006</v>
      </c>
      <c r="Q170" s="126">
        <v>25.630843540000001</v>
      </c>
      <c r="R170" s="126">
        <v>0</v>
      </c>
      <c r="S170" s="126">
        <v>0</v>
      </c>
      <c r="T170" s="126">
        <v>25.630843540000001</v>
      </c>
      <c r="U170" s="126">
        <v>54.818106819999997</v>
      </c>
      <c r="V170" s="126">
        <v>5.6361464400000001</v>
      </c>
      <c r="W170" s="126"/>
      <c r="X170" s="126"/>
      <c r="Y170" s="126"/>
      <c r="Z170" s="126"/>
      <c r="AA170" s="126"/>
      <c r="AB170" s="126"/>
    </row>
    <row r="171" spans="1:28">
      <c r="A171" s="8">
        <v>45413</v>
      </c>
      <c r="B171" s="126">
        <v>1233.5449274299999</v>
      </c>
      <c r="C171" s="126">
        <v>1082.2929286999999</v>
      </c>
      <c r="D171" s="126">
        <v>1031.77567563</v>
      </c>
      <c r="E171" s="126">
        <v>760.37682295000002</v>
      </c>
      <c r="F171" s="126">
        <v>233.7450661</v>
      </c>
      <c r="G171" s="126">
        <v>37.653786580000002</v>
      </c>
      <c r="H171" s="126">
        <v>50.517253070000002</v>
      </c>
      <c r="I171" s="126">
        <v>7.25108E-3</v>
      </c>
      <c r="J171" s="126">
        <v>4.9947109899999997</v>
      </c>
      <c r="K171" s="126">
        <v>45.515290999999998</v>
      </c>
      <c r="L171" s="126">
        <v>96.871841779999997</v>
      </c>
      <c r="M171" s="126">
        <v>70.722329450000004</v>
      </c>
      <c r="N171" s="126">
        <v>1.0863919999999999E-2</v>
      </c>
      <c r="O171" s="126">
        <v>3.0904465700000001</v>
      </c>
      <c r="P171" s="126">
        <v>67.621018960000001</v>
      </c>
      <c r="Q171" s="126">
        <v>26.14951233</v>
      </c>
      <c r="R171" s="126">
        <v>0</v>
      </c>
      <c r="S171" s="126">
        <v>0</v>
      </c>
      <c r="T171" s="126">
        <v>26.14951233</v>
      </c>
      <c r="U171" s="126">
        <v>54.38015695</v>
      </c>
      <c r="V171" s="126">
        <v>4.9574171099999997</v>
      </c>
      <c r="W171" s="126"/>
      <c r="X171" s="126"/>
      <c r="Y171" s="126"/>
      <c r="Z171" s="126"/>
      <c r="AA171" s="126"/>
      <c r="AB171" s="126"/>
    </row>
    <row r="172" spans="1:28">
      <c r="A172" s="8">
        <v>45444</v>
      </c>
      <c r="B172" s="126">
        <v>1232.65538851</v>
      </c>
      <c r="C172" s="126">
        <v>1081.6415144099999</v>
      </c>
      <c r="D172" s="126">
        <v>1031.0780941800001</v>
      </c>
      <c r="E172" s="126">
        <v>746.04162058999998</v>
      </c>
      <c r="F172" s="126">
        <v>247.54620596000001</v>
      </c>
      <c r="G172" s="126">
        <v>37.490267629999998</v>
      </c>
      <c r="H172" s="126">
        <v>50.563420229999998</v>
      </c>
      <c r="I172" s="126">
        <v>4.8253E-4</v>
      </c>
      <c r="J172" s="126">
        <v>4.9992952600000002</v>
      </c>
      <c r="K172" s="126">
        <v>45.563642440000002</v>
      </c>
      <c r="L172" s="126">
        <v>96.879158200000006</v>
      </c>
      <c r="M172" s="126">
        <v>70.694977320000007</v>
      </c>
      <c r="N172" s="126">
        <v>1.0863919999999999E-2</v>
      </c>
      <c r="O172" s="126">
        <v>3.0821004900000002</v>
      </c>
      <c r="P172" s="126">
        <v>67.602012909999999</v>
      </c>
      <c r="Q172" s="126">
        <v>26.18418088</v>
      </c>
      <c r="R172" s="126">
        <v>0</v>
      </c>
      <c r="S172" s="126">
        <v>0</v>
      </c>
      <c r="T172" s="126">
        <v>26.18418088</v>
      </c>
      <c r="U172" s="126">
        <v>54.134715900000003</v>
      </c>
      <c r="V172" s="126">
        <v>4.9075769200000003</v>
      </c>
      <c r="W172" s="126"/>
      <c r="X172" s="126"/>
      <c r="Y172" s="126"/>
      <c r="Z172" s="126"/>
      <c r="AA172" s="126"/>
      <c r="AB172" s="126"/>
    </row>
    <row r="173" spans="1:28">
      <c r="A173" s="8">
        <v>45474</v>
      </c>
      <c r="B173" s="126">
        <v>1224.0476394</v>
      </c>
      <c r="C173" s="126">
        <v>1073.7659787</v>
      </c>
      <c r="D173" s="126">
        <v>1022.5881754</v>
      </c>
      <c r="E173" s="126">
        <v>754.05470977000004</v>
      </c>
      <c r="F173" s="126">
        <v>231.13197260000001</v>
      </c>
      <c r="G173" s="126">
        <v>37.401493029999997</v>
      </c>
      <c r="H173" s="126">
        <v>51.177803300000001</v>
      </c>
      <c r="I173" s="126">
        <v>8.0487100000000006E-3</v>
      </c>
      <c r="J173" s="126">
        <v>5.05995668</v>
      </c>
      <c r="K173" s="126">
        <v>46.109797909999998</v>
      </c>
      <c r="L173" s="126">
        <v>97.044541330000001</v>
      </c>
      <c r="M173" s="126">
        <v>70.532662720000005</v>
      </c>
      <c r="N173" s="126">
        <v>1.0863919999999999E-2</v>
      </c>
      <c r="O173" s="126">
        <v>3.0648798199999998</v>
      </c>
      <c r="P173" s="126">
        <v>67.456918979999998</v>
      </c>
      <c r="Q173" s="126">
        <v>26.51187861</v>
      </c>
      <c r="R173" s="126">
        <v>0</v>
      </c>
      <c r="S173" s="126">
        <v>0</v>
      </c>
      <c r="T173" s="126">
        <v>26.51187861</v>
      </c>
      <c r="U173" s="126">
        <v>53.237119370000002</v>
      </c>
      <c r="V173" s="126">
        <v>4.8347700600000003</v>
      </c>
      <c r="W173" s="126"/>
      <c r="X173" s="126"/>
      <c r="Y173" s="126"/>
      <c r="Z173" s="126"/>
      <c r="AA173" s="126"/>
      <c r="AB173" s="126"/>
    </row>
    <row r="174" spans="1:28">
      <c r="A174" s="8">
        <v>45505</v>
      </c>
      <c r="B174" s="126">
        <v>944.60224486000004</v>
      </c>
      <c r="C174" s="126">
        <v>795.58747724</v>
      </c>
      <c r="D174" s="126">
        <v>744.18321575000004</v>
      </c>
      <c r="E174" s="126">
        <v>471.77119597000001</v>
      </c>
      <c r="F174" s="126">
        <v>235.49900281000001</v>
      </c>
      <c r="G174" s="126">
        <v>36.913016970000001</v>
      </c>
      <c r="H174" s="126">
        <v>51.404261490000003</v>
      </c>
      <c r="I174" s="126">
        <v>2.6791479999999999E-2</v>
      </c>
      <c r="J174" s="126">
        <v>5.0794584399999998</v>
      </c>
      <c r="K174" s="126">
        <v>46.29801157</v>
      </c>
      <c r="L174" s="126">
        <v>96.411152490000006</v>
      </c>
      <c r="M174" s="126">
        <v>69.805974750000004</v>
      </c>
      <c r="N174" s="126">
        <v>1.0863919999999999E-2</v>
      </c>
      <c r="O174" s="126">
        <v>3.0496808799999999</v>
      </c>
      <c r="P174" s="126">
        <v>66.745429950000002</v>
      </c>
      <c r="Q174" s="126">
        <v>26.605177739999998</v>
      </c>
      <c r="R174" s="126">
        <v>0</v>
      </c>
      <c r="S174" s="126">
        <v>0</v>
      </c>
      <c r="T174" s="126">
        <v>26.605177739999998</v>
      </c>
      <c r="U174" s="126">
        <v>52.603615130000001</v>
      </c>
      <c r="V174" s="126">
        <v>4.7824492599999999</v>
      </c>
      <c r="W174" s="126"/>
      <c r="X174" s="126"/>
      <c r="Y174" s="126"/>
      <c r="Z174" s="126"/>
      <c r="AA174" s="126"/>
      <c r="AB174" s="126"/>
    </row>
    <row r="175" spans="1:28">
      <c r="A175" s="8">
        <v>45536</v>
      </c>
      <c r="B175" s="126">
        <v>881.30339791999995</v>
      </c>
      <c r="C175" s="126">
        <v>732.86211792999995</v>
      </c>
      <c r="D175" s="126">
        <v>681.56049443999996</v>
      </c>
      <c r="E175" s="126">
        <v>411.50685682</v>
      </c>
      <c r="F175" s="126">
        <v>233.08827427</v>
      </c>
      <c r="G175" s="126">
        <v>36.965363349999997</v>
      </c>
      <c r="H175" s="126">
        <v>51.301623489999997</v>
      </c>
      <c r="I175" s="126">
        <v>3.2943010000000002E-2</v>
      </c>
      <c r="J175" s="126">
        <v>5.0045805799999998</v>
      </c>
      <c r="K175" s="126">
        <v>46.264099899999998</v>
      </c>
      <c r="L175" s="126">
        <v>96.020708350000007</v>
      </c>
      <c r="M175" s="126">
        <v>69.42197462</v>
      </c>
      <c r="N175" s="126">
        <v>1.0863919999999999E-2</v>
      </c>
      <c r="O175" s="126">
        <v>2.95452717</v>
      </c>
      <c r="P175" s="126">
        <v>66.456583530000003</v>
      </c>
      <c r="Q175" s="126">
        <v>26.598733729999999</v>
      </c>
      <c r="R175" s="126">
        <v>0</v>
      </c>
      <c r="S175" s="126">
        <v>0</v>
      </c>
      <c r="T175" s="126">
        <v>26.598733729999999</v>
      </c>
      <c r="U175" s="126">
        <v>52.420571639999999</v>
      </c>
      <c r="V175" s="126">
        <v>4.7268779099999998</v>
      </c>
      <c r="W175" s="126"/>
      <c r="X175" s="126"/>
      <c r="Y175" s="126"/>
      <c r="Z175" s="126"/>
      <c r="AA175" s="126"/>
      <c r="AB175" s="126"/>
    </row>
    <row r="176" spans="1:28">
      <c r="A176" s="8">
        <v>45566</v>
      </c>
      <c r="B176" s="126">
        <v>844.92104684000003</v>
      </c>
      <c r="C176" s="126">
        <v>696.85754006000002</v>
      </c>
      <c r="D176" s="126">
        <v>645.44282336000003</v>
      </c>
      <c r="E176" s="126">
        <v>379.12232062999999</v>
      </c>
      <c r="F176" s="126">
        <v>229.70219750999999</v>
      </c>
      <c r="G176" s="126">
        <v>36.618305220000003</v>
      </c>
      <c r="H176" s="126">
        <v>51.4147167</v>
      </c>
      <c r="I176" s="126">
        <v>5.8467700000000003E-3</v>
      </c>
      <c r="J176" s="126">
        <v>5.0182266100000001</v>
      </c>
      <c r="K176" s="126">
        <v>46.390643320000002</v>
      </c>
      <c r="L176" s="126">
        <v>95.828720439999998</v>
      </c>
      <c r="M176" s="126">
        <v>69.155644010000003</v>
      </c>
      <c r="N176" s="126">
        <v>9.1131840000000006E-2</v>
      </c>
      <c r="O176" s="126">
        <v>2.88967733</v>
      </c>
      <c r="P176" s="126">
        <v>66.174834840000003</v>
      </c>
      <c r="Q176" s="126">
        <v>26.673076429999998</v>
      </c>
      <c r="R176" s="126">
        <v>0</v>
      </c>
      <c r="S176" s="126">
        <v>0</v>
      </c>
      <c r="T176" s="126">
        <v>26.673076429999998</v>
      </c>
      <c r="U176" s="126">
        <v>52.234786339999999</v>
      </c>
      <c r="V176" s="126">
        <v>4.3754603200000002</v>
      </c>
      <c r="W176" s="126"/>
      <c r="X176" s="126"/>
      <c r="Y176" s="126"/>
      <c r="Z176" s="126"/>
      <c r="AA176" s="126"/>
      <c r="AB176" s="126"/>
    </row>
    <row r="177" spans="1:28">
      <c r="A177" s="8">
        <v>45597</v>
      </c>
      <c r="B177" s="126">
        <v>820.38325955000005</v>
      </c>
      <c r="C177" s="126">
        <v>674.53809345000002</v>
      </c>
      <c r="D177" s="126">
        <v>622.72933058000001</v>
      </c>
      <c r="E177" s="126">
        <v>357.27211726000002</v>
      </c>
      <c r="F177" s="126">
        <v>228.99556702000001</v>
      </c>
      <c r="G177" s="126">
        <v>36.461646299999998</v>
      </c>
      <c r="H177" s="126">
        <v>51.808762870000002</v>
      </c>
      <c r="I177" s="126">
        <v>5.6320900000000002E-3</v>
      </c>
      <c r="J177" s="126">
        <v>5.0566822699999996</v>
      </c>
      <c r="K177" s="126">
        <v>46.74644851</v>
      </c>
      <c r="L177" s="126">
        <v>94.585615270000005</v>
      </c>
      <c r="M177" s="126">
        <v>68.474392969999997</v>
      </c>
      <c r="N177" s="126">
        <v>7.4524850000000004E-2</v>
      </c>
      <c r="O177" s="126">
        <v>2.8686970700000001</v>
      </c>
      <c r="P177" s="126">
        <v>65.531171049999998</v>
      </c>
      <c r="Q177" s="126">
        <v>26.111222300000001</v>
      </c>
      <c r="R177" s="126">
        <v>0</v>
      </c>
      <c r="S177" s="126">
        <v>0</v>
      </c>
      <c r="T177" s="126">
        <v>26.111222300000001</v>
      </c>
      <c r="U177" s="126">
        <v>51.259550830000002</v>
      </c>
      <c r="V177" s="126">
        <v>3.6935392199999999</v>
      </c>
      <c r="W177" s="126"/>
      <c r="X177" s="126"/>
      <c r="Y177" s="126"/>
      <c r="Z177" s="126"/>
      <c r="AA177" s="126"/>
      <c r="AB177" s="126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6640625" style="35" customWidth="1"/>
    <col min="2" max="2" width="9.6640625" style="34" customWidth="1"/>
    <col min="3" max="3" width="9.88671875" style="34" customWidth="1"/>
    <col min="4" max="4" width="10.33203125" style="34" customWidth="1"/>
    <col min="5" max="5" width="8.33203125" style="34" customWidth="1"/>
    <col min="6" max="6" width="9.88671875" style="34" customWidth="1"/>
    <col min="7" max="7" width="12" style="34" customWidth="1"/>
    <col min="8" max="8" width="12.33203125" style="34" customWidth="1"/>
    <col min="9" max="9" width="8.88671875" style="34" customWidth="1"/>
    <col min="10" max="10" width="11.33203125" style="34" customWidth="1"/>
    <col min="11" max="11" width="11.44140625" style="34" customWidth="1"/>
    <col min="12" max="12" width="9.5546875" style="34" customWidth="1"/>
    <col min="13" max="13" width="10.88671875" style="34" customWidth="1"/>
    <col min="14" max="14" width="13.5546875" style="34" customWidth="1"/>
    <col min="15" max="15" width="10.33203125" style="34" customWidth="1"/>
    <col min="16" max="16" width="8.109375" style="34" customWidth="1"/>
    <col min="17" max="16384" width="9.109375" style="34"/>
  </cols>
  <sheetData>
    <row r="1" spans="1:22">
      <c r="A1" s="16" t="s">
        <v>130</v>
      </c>
      <c r="B1" s="10"/>
      <c r="C1" s="25"/>
    </row>
    <row r="2" spans="1:22" ht="5.25" customHeight="1"/>
    <row r="3" spans="1:22">
      <c r="A3" s="108" t="s">
        <v>57</v>
      </c>
    </row>
    <row r="4" spans="1:22" ht="12.75" customHeight="1">
      <c r="A4" s="178" t="s">
        <v>129</v>
      </c>
      <c r="B4" s="179"/>
      <c r="C4" s="179"/>
      <c r="D4" s="179"/>
    </row>
    <row r="5" spans="1:22" ht="12.75" customHeight="1">
      <c r="A5" s="36" t="s">
        <v>230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65</v>
      </c>
      <c r="P6" s="185" t="s">
        <v>67</v>
      </c>
    </row>
    <row r="7" spans="1:22" s="37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8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8" customFormat="1" ht="77.25" customHeight="1">
      <c r="A9" s="183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6"/>
      <c r="P9" s="187"/>
    </row>
    <row r="10" spans="1:22" s="38" customFormat="1" ht="12" customHeight="1" collapsed="1">
      <c r="A10" s="32">
        <v>1</v>
      </c>
      <c r="B10" s="33">
        <v>2</v>
      </c>
      <c r="C10" s="32">
        <v>3</v>
      </c>
      <c r="D10" s="33">
        <v>4</v>
      </c>
      <c r="E10" s="32">
        <v>5</v>
      </c>
      <c r="F10" s="33">
        <v>6</v>
      </c>
      <c r="G10" s="32">
        <v>7</v>
      </c>
      <c r="H10" s="33">
        <v>8</v>
      </c>
      <c r="I10" s="32">
        <v>9</v>
      </c>
      <c r="J10" s="33">
        <v>10</v>
      </c>
      <c r="K10" s="32">
        <v>11</v>
      </c>
      <c r="L10" s="33">
        <v>12</v>
      </c>
      <c r="M10" s="32">
        <v>13</v>
      </c>
      <c r="N10" s="33">
        <v>14</v>
      </c>
      <c r="O10" s="32">
        <v>15</v>
      </c>
      <c r="P10" s="33">
        <v>16</v>
      </c>
    </row>
    <row r="11" spans="1:22" s="40" customFormat="1" hidden="1" outlineLevel="1">
      <c r="A11" s="8">
        <v>40544</v>
      </c>
      <c r="B11" s="127">
        <v>9754.9788807099994</v>
      </c>
      <c r="C11" s="39">
        <v>63.85943215999999</v>
      </c>
      <c r="D11" s="127">
        <v>46.154891889999995</v>
      </c>
      <c r="E11" s="127">
        <v>17.704540270000003</v>
      </c>
      <c r="F11" s="127">
        <v>31.38313364</v>
      </c>
      <c r="G11" s="127">
        <v>31.065792470000002</v>
      </c>
      <c r="H11" s="127">
        <v>0.31734117000000001</v>
      </c>
      <c r="I11" s="127">
        <v>2255.8976524500004</v>
      </c>
      <c r="J11" s="127">
        <v>197.94581789000003</v>
      </c>
      <c r="K11" s="127">
        <v>2057.95183456</v>
      </c>
      <c r="L11" s="127">
        <v>7403.8386624600007</v>
      </c>
      <c r="M11" s="127">
        <v>7323.1813644800004</v>
      </c>
      <c r="N11" s="127">
        <v>80.657297979999996</v>
      </c>
      <c r="O11" s="127">
        <v>3.5318918699999999</v>
      </c>
      <c r="P11" s="127">
        <v>18.775632250000001</v>
      </c>
      <c r="Q11" s="128"/>
      <c r="R11" s="128"/>
      <c r="S11" s="128"/>
      <c r="T11" s="128"/>
      <c r="U11" s="128"/>
      <c r="V11" s="128"/>
    </row>
    <row r="12" spans="1:22" s="40" customFormat="1" hidden="1" outlineLevel="1">
      <c r="A12" s="8">
        <v>40575</v>
      </c>
      <c r="B12" s="127">
        <v>9518.9677144800007</v>
      </c>
      <c r="C12" s="39">
        <v>61.362379680000004</v>
      </c>
      <c r="D12" s="127">
        <v>52.94098365</v>
      </c>
      <c r="E12" s="127">
        <v>8.4213960299999986</v>
      </c>
      <c r="F12" s="127">
        <v>43.541998900000003</v>
      </c>
      <c r="G12" s="127">
        <v>43.290523779999994</v>
      </c>
      <c r="H12" s="127">
        <v>0.25147512</v>
      </c>
      <c r="I12" s="127">
        <v>1882.4502186899999</v>
      </c>
      <c r="J12" s="127">
        <v>192.63087752999999</v>
      </c>
      <c r="K12" s="127">
        <v>1689.81934116</v>
      </c>
      <c r="L12" s="127">
        <v>7531.6131172099995</v>
      </c>
      <c r="M12" s="127">
        <v>7449.8275627599996</v>
      </c>
      <c r="N12" s="127">
        <v>81.785554450000006</v>
      </c>
      <c r="O12" s="127">
        <v>2.8591516299999999</v>
      </c>
      <c r="P12" s="127">
        <v>11.591844979999999</v>
      </c>
      <c r="Q12" s="128"/>
      <c r="R12" s="128"/>
      <c r="S12" s="128"/>
      <c r="T12" s="128"/>
      <c r="U12" s="128"/>
      <c r="V12" s="128"/>
    </row>
    <row r="13" spans="1:22" s="40" customFormat="1" hidden="1" outlineLevel="1">
      <c r="A13" s="8">
        <v>40603</v>
      </c>
      <c r="B13" s="127">
        <v>9471.0950335199996</v>
      </c>
      <c r="C13" s="39">
        <v>61.418698960000008</v>
      </c>
      <c r="D13" s="127">
        <v>45.57149708</v>
      </c>
      <c r="E13" s="127">
        <v>15.84720188</v>
      </c>
      <c r="F13" s="127">
        <v>41.369777630000002</v>
      </c>
      <c r="G13" s="127">
        <v>41.118111390000003</v>
      </c>
      <c r="H13" s="127">
        <v>0.25166623999999999</v>
      </c>
      <c r="I13" s="127">
        <v>1735.3775358900002</v>
      </c>
      <c r="J13" s="127">
        <v>143.03049616999999</v>
      </c>
      <c r="K13" s="127">
        <v>1592.3470397199999</v>
      </c>
      <c r="L13" s="127">
        <v>7632.9290210400013</v>
      </c>
      <c r="M13" s="127">
        <v>7547.9856509300007</v>
      </c>
      <c r="N13" s="127">
        <v>84.943370109999989</v>
      </c>
      <c r="O13" s="127">
        <v>3.8687911399999999</v>
      </c>
      <c r="P13" s="127">
        <v>15.658823569999999</v>
      </c>
      <c r="Q13" s="128"/>
      <c r="R13" s="128"/>
      <c r="S13" s="128"/>
      <c r="T13" s="128"/>
      <c r="U13" s="128"/>
      <c r="V13" s="128"/>
    </row>
    <row r="14" spans="1:22" s="40" customFormat="1" hidden="1" outlineLevel="1">
      <c r="A14" s="8">
        <v>40634</v>
      </c>
      <c r="B14" s="127">
        <v>9815.6977422</v>
      </c>
      <c r="C14" s="39">
        <v>61.289198730000003</v>
      </c>
      <c r="D14" s="127">
        <v>44.296879259999997</v>
      </c>
      <c r="E14" s="127">
        <v>16.992319469999998</v>
      </c>
      <c r="F14" s="127">
        <v>48.899283999999994</v>
      </c>
      <c r="G14" s="127">
        <v>41.60086046</v>
      </c>
      <c r="H14" s="127">
        <v>7.2984235399999999</v>
      </c>
      <c r="I14" s="127">
        <v>1957.8288582399998</v>
      </c>
      <c r="J14" s="127">
        <v>148.12741772999999</v>
      </c>
      <c r="K14" s="127">
        <v>1809.7014405099999</v>
      </c>
      <c r="L14" s="127">
        <v>7747.6804012299999</v>
      </c>
      <c r="M14" s="127">
        <v>7658.2132874199997</v>
      </c>
      <c r="N14" s="127">
        <v>89.467113809999987</v>
      </c>
      <c r="O14" s="127">
        <v>2.7424847699999999</v>
      </c>
      <c r="P14" s="127">
        <v>18.025276569999999</v>
      </c>
      <c r="Q14" s="128"/>
      <c r="R14" s="128"/>
      <c r="S14" s="128"/>
      <c r="T14" s="128"/>
      <c r="U14" s="128"/>
      <c r="V14" s="128"/>
    </row>
    <row r="15" spans="1:22" s="40" customFormat="1" hidden="1" outlineLevel="1">
      <c r="A15" s="8">
        <v>40664</v>
      </c>
      <c r="B15" s="127">
        <v>9877.2316104900001</v>
      </c>
      <c r="C15" s="39">
        <v>53.931376149999998</v>
      </c>
      <c r="D15" s="127">
        <v>44.634071409999997</v>
      </c>
      <c r="E15" s="127">
        <v>9.2973047400000013</v>
      </c>
      <c r="F15" s="127">
        <v>47.278230639999997</v>
      </c>
      <c r="G15" s="127">
        <v>40.000509400000006</v>
      </c>
      <c r="H15" s="127">
        <v>7.27772124</v>
      </c>
      <c r="I15" s="127">
        <v>2005.5638104500003</v>
      </c>
      <c r="J15" s="127">
        <v>145.43406854</v>
      </c>
      <c r="K15" s="127">
        <v>1860.1297419100001</v>
      </c>
      <c r="L15" s="127">
        <v>7770.4581932499996</v>
      </c>
      <c r="M15" s="127">
        <v>7676.1734542900003</v>
      </c>
      <c r="N15" s="127">
        <v>94.284738959999984</v>
      </c>
      <c r="O15" s="127">
        <v>1.86367573</v>
      </c>
      <c r="P15" s="127">
        <v>18.095349130000002</v>
      </c>
      <c r="Q15" s="128"/>
      <c r="R15" s="128"/>
      <c r="S15" s="128"/>
      <c r="T15" s="128"/>
      <c r="U15" s="128"/>
      <c r="V15" s="128"/>
    </row>
    <row r="16" spans="1:22" s="40" customFormat="1" hidden="1" outlineLevel="1">
      <c r="A16" s="8">
        <v>40695</v>
      </c>
      <c r="B16" s="127">
        <v>10026.12951866</v>
      </c>
      <c r="C16" s="39">
        <v>53.644386210000008</v>
      </c>
      <c r="D16" s="127">
        <v>45.228089349999998</v>
      </c>
      <c r="E16" s="127">
        <v>8.4162968599999992</v>
      </c>
      <c r="F16" s="127">
        <v>50.335978939999997</v>
      </c>
      <c r="G16" s="127">
        <v>35.113336519999997</v>
      </c>
      <c r="H16" s="127">
        <v>15.22264242</v>
      </c>
      <c r="I16" s="127">
        <v>1982.22540267</v>
      </c>
      <c r="J16" s="127">
        <v>131.07217921999998</v>
      </c>
      <c r="K16" s="127">
        <v>1851.15322345</v>
      </c>
      <c r="L16" s="127">
        <v>7939.9237508400001</v>
      </c>
      <c r="M16" s="127">
        <v>7844.4557274499994</v>
      </c>
      <c r="N16" s="127">
        <v>95.468023389999985</v>
      </c>
      <c r="O16" s="127">
        <v>3.4107319900000004</v>
      </c>
      <c r="P16" s="127">
        <v>11.10688871</v>
      </c>
      <c r="Q16" s="128"/>
      <c r="R16" s="128"/>
      <c r="S16" s="128"/>
      <c r="T16" s="128"/>
      <c r="U16" s="128"/>
      <c r="V16" s="128"/>
    </row>
    <row r="17" spans="1:22" s="40" customFormat="1" hidden="1" outlineLevel="1">
      <c r="A17" s="8">
        <v>40725</v>
      </c>
      <c r="B17" s="127">
        <v>10017.566064279999</v>
      </c>
      <c r="C17" s="39">
        <v>50.371509959999997</v>
      </c>
      <c r="D17" s="127">
        <v>43.441258899999994</v>
      </c>
      <c r="E17" s="127">
        <v>6.9302510599999998</v>
      </c>
      <c r="F17" s="127">
        <v>46.017008220000001</v>
      </c>
      <c r="G17" s="127">
        <v>30.823997710000004</v>
      </c>
      <c r="H17" s="127">
        <v>15.193010509999999</v>
      </c>
      <c r="I17" s="127">
        <v>1959.1904250699999</v>
      </c>
      <c r="J17" s="127">
        <v>128.62175534000002</v>
      </c>
      <c r="K17" s="127">
        <v>1830.5686697300002</v>
      </c>
      <c r="L17" s="127">
        <v>7961.9871210300007</v>
      </c>
      <c r="M17" s="127">
        <v>7872.9587721000007</v>
      </c>
      <c r="N17" s="127">
        <v>89.028348930000007</v>
      </c>
      <c r="O17" s="127">
        <v>2.8371168300000003</v>
      </c>
      <c r="P17" s="127">
        <v>12.988587969999999</v>
      </c>
      <c r="Q17" s="128"/>
      <c r="R17" s="128"/>
      <c r="S17" s="128"/>
      <c r="T17" s="128"/>
      <c r="U17" s="128"/>
      <c r="V17" s="128"/>
    </row>
    <row r="18" spans="1:22" s="40" customFormat="1" hidden="1" outlineLevel="1">
      <c r="A18" s="8">
        <v>40756</v>
      </c>
      <c r="B18" s="127">
        <v>10180.014780969999</v>
      </c>
      <c r="C18" s="39">
        <v>49.636090410000008</v>
      </c>
      <c r="D18" s="127">
        <v>42.8597994</v>
      </c>
      <c r="E18" s="127">
        <v>6.7762910099999996</v>
      </c>
      <c r="F18" s="127">
        <v>55.475314599999997</v>
      </c>
      <c r="G18" s="127">
        <v>33.894372130000001</v>
      </c>
      <c r="H18" s="127">
        <v>21.58094247</v>
      </c>
      <c r="I18" s="127">
        <v>2112.8847826199999</v>
      </c>
      <c r="J18" s="127">
        <v>125.5669508</v>
      </c>
      <c r="K18" s="127">
        <v>1987.31783182</v>
      </c>
      <c r="L18" s="127">
        <v>7962.0185933400007</v>
      </c>
      <c r="M18" s="127">
        <v>7878.7147163099999</v>
      </c>
      <c r="N18" s="127">
        <v>83.30387703000001</v>
      </c>
      <c r="O18" s="127">
        <v>2.16380485</v>
      </c>
      <c r="P18" s="127">
        <v>15.119507860000001</v>
      </c>
      <c r="Q18" s="128"/>
      <c r="R18" s="128"/>
      <c r="S18" s="128"/>
      <c r="T18" s="128"/>
      <c r="U18" s="128"/>
      <c r="V18" s="128"/>
    </row>
    <row r="19" spans="1:22" s="40" customFormat="1" hidden="1" outlineLevel="1">
      <c r="A19" s="8">
        <v>40787</v>
      </c>
      <c r="B19" s="127">
        <v>10683.261050229999</v>
      </c>
      <c r="C19" s="39">
        <v>55.402252230000009</v>
      </c>
      <c r="D19" s="127">
        <v>43.595127640000008</v>
      </c>
      <c r="E19" s="127">
        <v>11.807124590000001</v>
      </c>
      <c r="F19" s="127">
        <v>53.245109849999992</v>
      </c>
      <c r="G19" s="127">
        <v>40.734372049999998</v>
      </c>
      <c r="H19" s="127">
        <v>12.510737799999999</v>
      </c>
      <c r="I19" s="127">
        <v>2822.1040382800002</v>
      </c>
      <c r="J19" s="127">
        <v>116.25812518000001</v>
      </c>
      <c r="K19" s="127">
        <v>2705.8459131</v>
      </c>
      <c r="L19" s="127">
        <v>7752.5096498699995</v>
      </c>
      <c r="M19" s="127">
        <v>7669.9795624600001</v>
      </c>
      <c r="N19" s="127">
        <v>82.530087410000007</v>
      </c>
      <c r="O19" s="127">
        <v>2.7148917899999998</v>
      </c>
      <c r="P19" s="127">
        <v>15.475389310000001</v>
      </c>
      <c r="Q19" s="128"/>
      <c r="R19" s="128"/>
      <c r="S19" s="128"/>
      <c r="T19" s="128"/>
      <c r="U19" s="128"/>
      <c r="V19" s="128"/>
    </row>
    <row r="20" spans="1:22" s="40" customFormat="1" hidden="1" outlineLevel="1">
      <c r="A20" s="8">
        <v>40817</v>
      </c>
      <c r="B20" s="127">
        <v>11337.831270340001</v>
      </c>
      <c r="C20" s="39">
        <v>54.20042291</v>
      </c>
      <c r="D20" s="127">
        <v>42.496829990000009</v>
      </c>
      <c r="E20" s="127">
        <v>11.70359292</v>
      </c>
      <c r="F20" s="127">
        <v>61.550560849999997</v>
      </c>
      <c r="G20" s="127">
        <v>50.445649400000001</v>
      </c>
      <c r="H20" s="127">
        <v>11.104911450000001</v>
      </c>
      <c r="I20" s="127">
        <v>3360.0924760399998</v>
      </c>
      <c r="J20" s="127">
        <v>149.48900552000001</v>
      </c>
      <c r="K20" s="127">
        <v>3210.60347052</v>
      </c>
      <c r="L20" s="127">
        <v>7861.9878105400003</v>
      </c>
      <c r="M20" s="127">
        <v>7776.0666279699999</v>
      </c>
      <c r="N20" s="127">
        <v>85.921182569999985</v>
      </c>
      <c r="O20" s="127">
        <v>5.9887564400000004</v>
      </c>
      <c r="P20" s="127">
        <v>15.562752100000001</v>
      </c>
      <c r="Q20" s="128"/>
      <c r="R20" s="128"/>
      <c r="S20" s="128"/>
      <c r="T20" s="128"/>
      <c r="U20" s="128"/>
      <c r="V20" s="128"/>
    </row>
    <row r="21" spans="1:22" s="40" customFormat="1" hidden="1" outlineLevel="1">
      <c r="A21" s="8">
        <v>40848</v>
      </c>
      <c r="B21" s="127">
        <v>11240.69088348</v>
      </c>
      <c r="C21" s="39">
        <v>51.001177619999993</v>
      </c>
      <c r="D21" s="127">
        <v>39.20280984</v>
      </c>
      <c r="E21" s="127">
        <v>11.79836778</v>
      </c>
      <c r="F21" s="127">
        <v>77.50477764</v>
      </c>
      <c r="G21" s="127">
        <v>62.725054319999998</v>
      </c>
      <c r="H21" s="127">
        <v>14.779723319999999</v>
      </c>
      <c r="I21" s="127">
        <v>3159.9126725599999</v>
      </c>
      <c r="J21" s="127">
        <v>161.29515688000001</v>
      </c>
      <c r="K21" s="127">
        <v>2998.61751568</v>
      </c>
      <c r="L21" s="127">
        <v>7952.2722556600002</v>
      </c>
      <c r="M21" s="127">
        <v>7860.6572620200004</v>
      </c>
      <c r="N21" s="127">
        <v>91.614993640000009</v>
      </c>
      <c r="O21" s="127">
        <v>2.4890776199999998</v>
      </c>
      <c r="P21" s="127">
        <v>14.429745860000001</v>
      </c>
      <c r="Q21" s="128"/>
      <c r="R21" s="128"/>
      <c r="S21" s="128"/>
      <c r="T21" s="128"/>
      <c r="U21" s="128"/>
      <c r="V21" s="128"/>
    </row>
    <row r="22" spans="1:22" s="40" customFormat="1" hidden="1" outlineLevel="1">
      <c r="A22" s="8">
        <v>40878</v>
      </c>
      <c r="B22" s="127">
        <v>11383.57566301</v>
      </c>
      <c r="C22" s="39">
        <v>54.403043570000001</v>
      </c>
      <c r="D22" s="127">
        <v>42.964693449999999</v>
      </c>
      <c r="E22" s="127">
        <v>11.438350119999999</v>
      </c>
      <c r="F22" s="127">
        <v>2.6042457100000003</v>
      </c>
      <c r="G22" s="127">
        <v>2.38617247</v>
      </c>
      <c r="H22" s="127">
        <v>0.21807324</v>
      </c>
      <c r="I22" s="127">
        <v>3145.96522086</v>
      </c>
      <c r="J22" s="127">
        <v>202.54616469000001</v>
      </c>
      <c r="K22" s="127">
        <v>2943.4190561699997</v>
      </c>
      <c r="L22" s="127">
        <v>8180.6031528699996</v>
      </c>
      <c r="M22" s="127">
        <v>8092.16257683</v>
      </c>
      <c r="N22" s="127">
        <v>88.44057604000001</v>
      </c>
      <c r="O22" s="127">
        <v>1.8085042600000001</v>
      </c>
      <c r="P22" s="127">
        <v>12.735952660000001</v>
      </c>
      <c r="Q22" s="128"/>
      <c r="R22" s="128"/>
      <c r="S22" s="128"/>
      <c r="T22" s="128"/>
      <c r="U22" s="128"/>
      <c r="V22" s="128"/>
    </row>
    <row r="23" spans="1:22" s="40" customFormat="1" hidden="1" outlineLevel="1">
      <c r="A23" s="8">
        <v>40909</v>
      </c>
      <c r="B23" s="127">
        <v>12035.32677311</v>
      </c>
      <c r="C23" s="39">
        <v>54.720441359999995</v>
      </c>
      <c r="D23" s="127">
        <v>43.056418459999996</v>
      </c>
      <c r="E23" s="127">
        <v>11.664022899999999</v>
      </c>
      <c r="F23" s="127">
        <v>53.944497979999994</v>
      </c>
      <c r="G23" s="127">
        <v>53.300950990000004</v>
      </c>
      <c r="H23" s="127">
        <v>0.64354699000000004</v>
      </c>
      <c r="I23" s="127">
        <v>3490.7795800399999</v>
      </c>
      <c r="J23" s="127">
        <v>170.50147922999997</v>
      </c>
      <c r="K23" s="127">
        <v>3320.2781008100001</v>
      </c>
      <c r="L23" s="127">
        <v>8435.8822537300002</v>
      </c>
      <c r="M23" s="127">
        <v>8340.3321401100002</v>
      </c>
      <c r="N23" s="127">
        <v>95.550113620000005</v>
      </c>
      <c r="O23" s="127">
        <v>2.1453224400000002</v>
      </c>
      <c r="P23" s="127">
        <v>13.969829749999999</v>
      </c>
      <c r="Q23" s="128"/>
      <c r="R23" s="128"/>
      <c r="S23" s="128"/>
      <c r="T23" s="128"/>
      <c r="U23" s="128"/>
      <c r="V23" s="128"/>
    </row>
    <row r="24" spans="1:22" s="40" customFormat="1" hidden="1" outlineLevel="1">
      <c r="A24" s="8">
        <v>40940</v>
      </c>
      <c r="B24" s="127">
        <v>12288.397846919999</v>
      </c>
      <c r="C24" s="39">
        <v>56.118762260000004</v>
      </c>
      <c r="D24" s="127">
        <v>43.818068619999998</v>
      </c>
      <c r="E24" s="127">
        <v>12.30069364</v>
      </c>
      <c r="F24" s="127">
        <v>74.76166431</v>
      </c>
      <c r="G24" s="127">
        <v>54.638039579999997</v>
      </c>
      <c r="H24" s="127">
        <v>20.123624730000003</v>
      </c>
      <c r="I24" s="127">
        <v>3455.0213183100004</v>
      </c>
      <c r="J24" s="127">
        <v>182.74997230000002</v>
      </c>
      <c r="K24" s="127">
        <v>3272.2713460100003</v>
      </c>
      <c r="L24" s="127">
        <v>8702.4961020399987</v>
      </c>
      <c r="M24" s="127">
        <v>8601.4728083800001</v>
      </c>
      <c r="N24" s="127">
        <v>101.02329366000001</v>
      </c>
      <c r="O24" s="127">
        <v>-4.8580129999999999E-2</v>
      </c>
      <c r="P24" s="127">
        <v>13.606117169999999</v>
      </c>
      <c r="Q24" s="128"/>
      <c r="R24" s="128"/>
      <c r="S24" s="128"/>
      <c r="T24" s="128"/>
      <c r="U24" s="128"/>
      <c r="V24" s="128"/>
    </row>
    <row r="25" spans="1:22" s="40" customFormat="1" hidden="1" outlineLevel="1">
      <c r="A25" s="8">
        <v>40969</v>
      </c>
      <c r="B25" s="127">
        <v>12182.102250890001</v>
      </c>
      <c r="C25" s="39">
        <v>55.937427320000005</v>
      </c>
      <c r="D25" s="127">
        <v>43.473749169999998</v>
      </c>
      <c r="E25" s="127">
        <v>12.463678150000002</v>
      </c>
      <c r="F25" s="127">
        <v>75.885721060000009</v>
      </c>
      <c r="G25" s="127">
        <v>53.842087970000001</v>
      </c>
      <c r="H25" s="127">
        <v>22.04363309</v>
      </c>
      <c r="I25" s="127">
        <v>3187.8782263000003</v>
      </c>
      <c r="J25" s="127">
        <v>162.34520483</v>
      </c>
      <c r="K25" s="127">
        <v>3025.5330214700002</v>
      </c>
      <c r="L25" s="127">
        <v>8862.4008762100002</v>
      </c>
      <c r="M25" s="127">
        <v>8750.8781758199984</v>
      </c>
      <c r="N25" s="127">
        <v>111.52270039000001</v>
      </c>
      <c r="O25" s="127">
        <v>0.67910669999999995</v>
      </c>
      <c r="P25" s="127">
        <v>14.798640970000001</v>
      </c>
      <c r="Q25" s="128"/>
      <c r="R25" s="128"/>
      <c r="S25" s="128"/>
      <c r="T25" s="128"/>
      <c r="U25" s="128"/>
      <c r="V25" s="128"/>
    </row>
    <row r="26" spans="1:22" s="40" customFormat="1" hidden="1" outlineLevel="1">
      <c r="A26" s="8">
        <v>41000</v>
      </c>
      <c r="B26" s="127">
        <v>12568.798113909999</v>
      </c>
      <c r="C26" s="39">
        <v>56.268343010000002</v>
      </c>
      <c r="D26" s="127">
        <v>44.49340067</v>
      </c>
      <c r="E26" s="127">
        <v>11.774942339999999</v>
      </c>
      <c r="F26" s="127">
        <v>82.880398870000008</v>
      </c>
      <c r="G26" s="127">
        <v>55.253228460000003</v>
      </c>
      <c r="H26" s="127">
        <v>27.627170410000005</v>
      </c>
      <c r="I26" s="127">
        <v>3180.0781354699998</v>
      </c>
      <c r="J26" s="127">
        <v>206.49166005000001</v>
      </c>
      <c r="K26" s="127">
        <v>2973.5864754200002</v>
      </c>
      <c r="L26" s="127">
        <v>9249.5712365600011</v>
      </c>
      <c r="M26" s="127">
        <v>9130.1152126300003</v>
      </c>
      <c r="N26" s="127">
        <v>119.45602393000001</v>
      </c>
      <c r="O26" s="127">
        <v>-2.9352139999999971E-2</v>
      </c>
      <c r="P26" s="127">
        <v>13.978339120000001</v>
      </c>
      <c r="Q26" s="128"/>
      <c r="R26" s="128"/>
      <c r="S26" s="128"/>
      <c r="T26" s="128"/>
      <c r="U26" s="128"/>
      <c r="V26" s="128"/>
    </row>
    <row r="27" spans="1:22" s="40" customFormat="1" hidden="1" outlineLevel="1">
      <c r="A27" s="8">
        <v>41030</v>
      </c>
      <c r="B27" s="127">
        <v>12296.15036861</v>
      </c>
      <c r="C27" s="39">
        <v>58.165833540000001</v>
      </c>
      <c r="D27" s="127">
        <v>45.553763670000002</v>
      </c>
      <c r="E27" s="127">
        <v>12.612069869999999</v>
      </c>
      <c r="F27" s="127">
        <v>84.79955120999999</v>
      </c>
      <c r="G27" s="127">
        <v>45.328889739999994</v>
      </c>
      <c r="H27" s="127">
        <v>39.470661469999996</v>
      </c>
      <c r="I27" s="127">
        <v>2860.4081967800003</v>
      </c>
      <c r="J27" s="127">
        <v>173.19796317999999</v>
      </c>
      <c r="K27" s="127">
        <v>2687.2102335999998</v>
      </c>
      <c r="L27" s="127">
        <v>9292.7767870800017</v>
      </c>
      <c r="M27" s="127">
        <v>9170.6554397599994</v>
      </c>
      <c r="N27" s="127">
        <v>122.12134732000001</v>
      </c>
      <c r="O27" s="127">
        <v>0.63696956999999998</v>
      </c>
      <c r="P27" s="127">
        <v>16.10579779</v>
      </c>
      <c r="Q27" s="128"/>
      <c r="R27" s="128"/>
      <c r="S27" s="128"/>
      <c r="T27" s="128"/>
      <c r="U27" s="128"/>
      <c r="V27" s="128"/>
    </row>
    <row r="28" spans="1:22" s="40" customFormat="1" hidden="1" outlineLevel="1">
      <c r="A28" s="8">
        <v>41061</v>
      </c>
      <c r="B28" s="127">
        <v>12334.52874358</v>
      </c>
      <c r="C28" s="39">
        <v>60.466037730000004</v>
      </c>
      <c r="D28" s="127">
        <v>45.885616029999994</v>
      </c>
      <c r="E28" s="127">
        <v>14.5804217</v>
      </c>
      <c r="F28" s="127">
        <v>71.194623229999991</v>
      </c>
      <c r="G28" s="127">
        <v>28.596548439999999</v>
      </c>
      <c r="H28" s="127">
        <v>42.598074789999998</v>
      </c>
      <c r="I28" s="127">
        <v>2767.0875397400005</v>
      </c>
      <c r="J28" s="127">
        <v>148.57639774</v>
      </c>
      <c r="K28" s="127">
        <v>2618.5111420000003</v>
      </c>
      <c r="L28" s="127">
        <v>9435.7805428800002</v>
      </c>
      <c r="M28" s="127">
        <v>9313.2612310900004</v>
      </c>
      <c r="N28" s="127">
        <v>122.51931179</v>
      </c>
      <c r="O28" s="127">
        <v>1.71881829</v>
      </c>
      <c r="P28" s="127">
        <v>15.96522336</v>
      </c>
      <c r="Q28" s="128"/>
      <c r="R28" s="128"/>
      <c r="S28" s="128"/>
      <c r="T28" s="128"/>
      <c r="U28" s="128"/>
      <c r="V28" s="128"/>
    </row>
    <row r="29" spans="1:22" s="40" customFormat="1" hidden="1" outlineLevel="1">
      <c r="A29" s="8">
        <v>41091</v>
      </c>
      <c r="B29" s="127">
        <v>12406.385530699999</v>
      </c>
      <c r="C29" s="39">
        <v>64.065347029999998</v>
      </c>
      <c r="D29" s="127">
        <v>45.799456629999995</v>
      </c>
      <c r="E29" s="127">
        <v>18.2658904</v>
      </c>
      <c r="F29" s="127">
        <v>77.5874424</v>
      </c>
      <c r="G29" s="127">
        <v>29.50422039</v>
      </c>
      <c r="H29" s="127">
        <v>48.08322201</v>
      </c>
      <c r="I29" s="127">
        <v>2722.5547288099997</v>
      </c>
      <c r="J29" s="127">
        <v>162.66485061</v>
      </c>
      <c r="K29" s="127">
        <v>2559.8898782000001</v>
      </c>
      <c r="L29" s="127">
        <v>9542.1780124600009</v>
      </c>
      <c r="M29" s="127">
        <v>9422.3082610499987</v>
      </c>
      <c r="N29" s="127">
        <v>119.86975141000001</v>
      </c>
      <c r="O29" s="127">
        <v>1.0638247700000001</v>
      </c>
      <c r="P29" s="127">
        <v>14.710390029999999</v>
      </c>
      <c r="Q29" s="128"/>
      <c r="R29" s="128"/>
      <c r="S29" s="128"/>
      <c r="T29" s="128"/>
      <c r="U29" s="128"/>
      <c r="V29" s="128"/>
    </row>
    <row r="30" spans="1:22" s="40" customFormat="1" hidden="1" outlineLevel="1">
      <c r="A30" s="8">
        <v>41122</v>
      </c>
      <c r="B30" s="127">
        <v>12582.61171648</v>
      </c>
      <c r="C30" s="39">
        <v>67.836710569999994</v>
      </c>
      <c r="D30" s="127">
        <v>42.758089030000001</v>
      </c>
      <c r="E30" s="127">
        <v>25.07862154</v>
      </c>
      <c r="F30" s="127">
        <v>76.109455879999999</v>
      </c>
      <c r="G30" s="127">
        <v>31.681918800000002</v>
      </c>
      <c r="H30" s="127">
        <v>44.42753708</v>
      </c>
      <c r="I30" s="127">
        <v>2748.0396606800005</v>
      </c>
      <c r="J30" s="127">
        <v>126.33249495</v>
      </c>
      <c r="K30" s="127">
        <v>2621.7071657300003</v>
      </c>
      <c r="L30" s="127">
        <v>9690.6258893500017</v>
      </c>
      <c r="M30" s="127">
        <v>9579.9306704699993</v>
      </c>
      <c r="N30" s="127">
        <v>110.69521888000001</v>
      </c>
      <c r="O30" s="127">
        <v>0.71065602000000005</v>
      </c>
      <c r="P30" s="127">
        <v>15.50420656</v>
      </c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7">
        <v>12729.60509547</v>
      </c>
      <c r="C31" s="39">
        <v>71.56022376</v>
      </c>
      <c r="D31" s="127">
        <v>46.712953570000003</v>
      </c>
      <c r="E31" s="127">
        <v>24.847270190000003</v>
      </c>
      <c r="F31" s="127">
        <v>71.968136479999998</v>
      </c>
      <c r="G31" s="127">
        <v>29.889493420000001</v>
      </c>
      <c r="H31" s="127">
        <v>42.078643059999997</v>
      </c>
      <c r="I31" s="127">
        <v>2757.2706627800003</v>
      </c>
      <c r="J31" s="127">
        <v>127.01407004000001</v>
      </c>
      <c r="K31" s="127">
        <v>2630.2565927400001</v>
      </c>
      <c r="L31" s="127">
        <v>9828.8060724499992</v>
      </c>
      <c r="M31" s="127">
        <v>9717.9831421400013</v>
      </c>
      <c r="N31" s="127">
        <v>110.82293031</v>
      </c>
      <c r="O31" s="127">
        <v>1.5177128799999999</v>
      </c>
      <c r="P31" s="127">
        <v>16.90001011</v>
      </c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7">
        <v>12817.44304822</v>
      </c>
      <c r="C32" s="39">
        <v>86.263552689999997</v>
      </c>
      <c r="D32" s="127">
        <v>46.432725570000002</v>
      </c>
      <c r="E32" s="127">
        <v>39.830827120000002</v>
      </c>
      <c r="F32" s="127">
        <v>45.537818559999998</v>
      </c>
      <c r="G32" s="127">
        <v>28.066193000000002</v>
      </c>
      <c r="H32" s="127">
        <v>17.47162556</v>
      </c>
      <c r="I32" s="127">
        <v>2718.8353858099999</v>
      </c>
      <c r="J32" s="127">
        <v>123.46935477999999</v>
      </c>
      <c r="K32" s="127">
        <v>2595.3660310300002</v>
      </c>
      <c r="L32" s="127">
        <v>9966.8062911600009</v>
      </c>
      <c r="M32" s="127">
        <v>9869.6580284000011</v>
      </c>
      <c r="N32" s="127">
        <v>97.148262759999994</v>
      </c>
      <c r="O32" s="127">
        <v>0.11511737</v>
      </c>
      <c r="P32" s="127">
        <v>13.761281740000001</v>
      </c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7">
        <v>12993.88925448</v>
      </c>
      <c r="C33" s="39">
        <v>73.356368160000017</v>
      </c>
      <c r="D33" s="127">
        <v>47.287194010000007</v>
      </c>
      <c r="E33" s="127">
        <v>26.069174149999998</v>
      </c>
      <c r="F33" s="127">
        <v>49.828554089999997</v>
      </c>
      <c r="G33" s="127">
        <v>31.70546049</v>
      </c>
      <c r="H33" s="127">
        <v>18.123093599999997</v>
      </c>
      <c r="I33" s="127">
        <v>2738.3194079599998</v>
      </c>
      <c r="J33" s="127">
        <v>122.82674812</v>
      </c>
      <c r="K33" s="127">
        <v>2615.4926598399998</v>
      </c>
      <c r="L33" s="127">
        <v>10132.384924270002</v>
      </c>
      <c r="M33" s="127">
        <v>10034.319492959999</v>
      </c>
      <c r="N33" s="127">
        <v>98.065431309999994</v>
      </c>
      <c r="O33" s="127">
        <v>-9.4178609999999996E-2</v>
      </c>
      <c r="P33" s="127">
        <v>13.83335868</v>
      </c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7">
        <v>13775.503572699999</v>
      </c>
      <c r="C34" s="39">
        <v>71.788892869999998</v>
      </c>
      <c r="D34" s="127">
        <v>53.980525350000008</v>
      </c>
      <c r="E34" s="127">
        <v>17.808367519999997</v>
      </c>
      <c r="F34" s="127">
        <v>4.9949561300000003</v>
      </c>
      <c r="G34" s="127">
        <v>4.6205529700000003</v>
      </c>
      <c r="H34" s="127">
        <v>0.37440316000000001</v>
      </c>
      <c r="I34" s="127">
        <v>3237.4881912899996</v>
      </c>
      <c r="J34" s="127">
        <v>209.09863635999997</v>
      </c>
      <c r="K34" s="127">
        <v>3028.3895549299996</v>
      </c>
      <c r="L34" s="127">
        <v>10461.23153241</v>
      </c>
      <c r="M34" s="127">
        <v>10373.401675180001</v>
      </c>
      <c r="N34" s="127">
        <v>87.829857230000002</v>
      </c>
      <c r="O34" s="127">
        <v>-0.26286227999999995</v>
      </c>
      <c r="P34" s="127">
        <v>14.196533030000001</v>
      </c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7">
        <v>13846.392104779999</v>
      </c>
      <c r="C35" s="39">
        <v>74.669802900000008</v>
      </c>
      <c r="D35" s="127">
        <v>41.902043949999992</v>
      </c>
      <c r="E35" s="127">
        <v>32.767758950000001</v>
      </c>
      <c r="F35" s="127">
        <v>8.8439701199999998</v>
      </c>
      <c r="G35" s="127">
        <v>8.0358263100000009</v>
      </c>
      <c r="H35" s="127">
        <v>0.80814381000000013</v>
      </c>
      <c r="I35" s="127">
        <v>2955.1356459400004</v>
      </c>
      <c r="J35" s="127">
        <v>125.11559201</v>
      </c>
      <c r="K35" s="127">
        <v>2830.0200539300004</v>
      </c>
      <c r="L35" s="127">
        <v>10807.74268582</v>
      </c>
      <c r="M35" s="127">
        <v>10692.071197739999</v>
      </c>
      <c r="N35" s="127">
        <v>115.67148807999999</v>
      </c>
      <c r="O35" s="127">
        <v>0.19675885999999998</v>
      </c>
      <c r="P35" s="127">
        <v>14.61418731</v>
      </c>
      <c r="Q35" s="128"/>
      <c r="R35" s="128"/>
      <c r="S35" s="128"/>
      <c r="T35" s="128"/>
      <c r="U35" s="128"/>
      <c r="V35" s="128"/>
    </row>
    <row r="36" spans="1:22" hidden="1" outlineLevel="1">
      <c r="A36" s="8">
        <v>41306</v>
      </c>
      <c r="B36" s="127">
        <v>14146.907989539999</v>
      </c>
      <c r="C36" s="39">
        <v>75.301707359999995</v>
      </c>
      <c r="D36" s="127">
        <v>42.517724010000002</v>
      </c>
      <c r="E36" s="127">
        <v>32.78398335</v>
      </c>
      <c r="F36" s="127">
        <v>33.322217859999995</v>
      </c>
      <c r="G36" s="127">
        <v>8.6782716000000004</v>
      </c>
      <c r="H36" s="127">
        <v>24.64394626</v>
      </c>
      <c r="I36" s="127">
        <v>3134.8073185300004</v>
      </c>
      <c r="J36" s="127">
        <v>163.40423437999999</v>
      </c>
      <c r="K36" s="127">
        <v>2971.4030841500003</v>
      </c>
      <c r="L36" s="127">
        <v>10903.47674579</v>
      </c>
      <c r="M36" s="127">
        <v>10778.36664505</v>
      </c>
      <c r="N36" s="127">
        <v>125.11010073999999</v>
      </c>
      <c r="O36" s="127">
        <v>0.58651180000000003</v>
      </c>
      <c r="P36" s="127">
        <v>14.56035786</v>
      </c>
      <c r="Q36" s="128"/>
      <c r="R36" s="128"/>
      <c r="S36" s="128"/>
      <c r="T36" s="128"/>
      <c r="U36" s="128"/>
      <c r="V36" s="128"/>
    </row>
    <row r="37" spans="1:22" hidden="1" outlineLevel="1">
      <c r="A37" s="8">
        <v>41334</v>
      </c>
      <c r="B37" s="127">
        <v>14023.39300253</v>
      </c>
      <c r="C37" s="39">
        <v>67.481323599999996</v>
      </c>
      <c r="D37" s="127">
        <v>46.49843869</v>
      </c>
      <c r="E37" s="127">
        <v>20.982884909999999</v>
      </c>
      <c r="F37" s="127">
        <v>33.148230990000002</v>
      </c>
      <c r="G37" s="127">
        <v>7.9918784200000008</v>
      </c>
      <c r="H37" s="127">
        <v>25.156352569999999</v>
      </c>
      <c r="I37" s="127">
        <v>2840.6343659499998</v>
      </c>
      <c r="J37" s="127">
        <v>158.59911825999998</v>
      </c>
      <c r="K37" s="127">
        <v>2682.0352476899998</v>
      </c>
      <c r="L37" s="127">
        <v>11082.12908199</v>
      </c>
      <c r="M37" s="127">
        <v>10951.95693156</v>
      </c>
      <c r="N37" s="127">
        <v>130.17215043000002</v>
      </c>
      <c r="O37" s="127">
        <v>0.30720638999999994</v>
      </c>
      <c r="P37" s="127">
        <v>15.28863511</v>
      </c>
      <c r="Q37" s="128"/>
      <c r="R37" s="128"/>
      <c r="S37" s="128"/>
      <c r="T37" s="128"/>
      <c r="U37" s="128"/>
      <c r="V37" s="128"/>
    </row>
    <row r="38" spans="1:22" hidden="1" outlineLevel="1">
      <c r="A38" s="8">
        <v>41365</v>
      </c>
      <c r="B38" s="127">
        <v>14683.0457575</v>
      </c>
      <c r="C38" s="39">
        <v>66.085978979999993</v>
      </c>
      <c r="D38" s="127">
        <v>44.450621300000002</v>
      </c>
      <c r="E38" s="127">
        <v>21.635357679999998</v>
      </c>
      <c r="F38" s="127">
        <v>40.541315330000003</v>
      </c>
      <c r="G38" s="127">
        <v>10.31838138</v>
      </c>
      <c r="H38" s="127">
        <v>30.222933950000002</v>
      </c>
      <c r="I38" s="127">
        <v>3261.8145515900001</v>
      </c>
      <c r="J38" s="127">
        <v>161.88837479</v>
      </c>
      <c r="K38" s="127">
        <v>3099.9261768000001</v>
      </c>
      <c r="L38" s="127">
        <v>11314.603911599999</v>
      </c>
      <c r="M38" s="127">
        <v>11185.10159084</v>
      </c>
      <c r="N38" s="127">
        <v>129.50232076</v>
      </c>
      <c r="O38" s="127">
        <v>1.6096272899999999</v>
      </c>
      <c r="P38" s="127">
        <v>15.867645759999998</v>
      </c>
      <c r="Q38" s="128"/>
      <c r="R38" s="128"/>
      <c r="S38" s="128"/>
      <c r="T38" s="128"/>
      <c r="U38" s="128"/>
      <c r="V38" s="128"/>
    </row>
    <row r="39" spans="1:22" hidden="1" outlineLevel="1">
      <c r="A39" s="8">
        <v>41395</v>
      </c>
      <c r="B39" s="127">
        <v>14365.371254600001</v>
      </c>
      <c r="C39" s="39">
        <v>61.249177769999996</v>
      </c>
      <c r="D39" s="127">
        <v>44.488006139999996</v>
      </c>
      <c r="E39" s="127">
        <v>16.76117163</v>
      </c>
      <c r="F39" s="127">
        <v>40.062341240000002</v>
      </c>
      <c r="G39" s="127">
        <v>8.7059574000000008</v>
      </c>
      <c r="H39" s="127">
        <v>31.356383839999999</v>
      </c>
      <c r="I39" s="127">
        <v>2863.8750290299995</v>
      </c>
      <c r="J39" s="127">
        <v>169.95897342999996</v>
      </c>
      <c r="K39" s="127">
        <v>2693.9160555999997</v>
      </c>
      <c r="L39" s="127">
        <v>11400.18470656</v>
      </c>
      <c r="M39" s="127">
        <v>11262.837459140001</v>
      </c>
      <c r="N39" s="127">
        <v>137.34724742</v>
      </c>
      <c r="O39" s="127">
        <v>0.70848668000000004</v>
      </c>
      <c r="P39" s="127">
        <v>16.595255699999999</v>
      </c>
      <c r="Q39" s="128"/>
      <c r="R39" s="128"/>
      <c r="S39" s="128"/>
      <c r="T39" s="128"/>
      <c r="U39" s="128"/>
      <c r="V39" s="128"/>
    </row>
    <row r="40" spans="1:22" hidden="1" outlineLevel="1">
      <c r="A40" s="8">
        <v>41426</v>
      </c>
      <c r="B40" s="127">
        <v>14623.488430920001</v>
      </c>
      <c r="C40" s="39">
        <v>66.167104989999999</v>
      </c>
      <c r="D40" s="127">
        <v>50.517650479999993</v>
      </c>
      <c r="E40" s="127">
        <v>15.649454510000002</v>
      </c>
      <c r="F40" s="127">
        <v>37.418964459999998</v>
      </c>
      <c r="G40" s="127">
        <v>6.1838471200000003</v>
      </c>
      <c r="H40" s="127">
        <v>31.235117340000002</v>
      </c>
      <c r="I40" s="127">
        <v>2813.47195831</v>
      </c>
      <c r="J40" s="127">
        <v>153.36962624</v>
      </c>
      <c r="K40" s="127">
        <v>2660.1023320700001</v>
      </c>
      <c r="L40" s="127">
        <v>11706.43040316</v>
      </c>
      <c r="M40" s="127">
        <v>11568.627355529999</v>
      </c>
      <c r="N40" s="127">
        <v>137.80304763000001</v>
      </c>
      <c r="O40" s="127">
        <v>0.11821672999999999</v>
      </c>
      <c r="P40" s="127">
        <v>15.57517167</v>
      </c>
      <c r="Q40" s="128"/>
      <c r="R40" s="128"/>
      <c r="S40" s="128"/>
      <c r="T40" s="128"/>
      <c r="U40" s="128"/>
      <c r="V40" s="128"/>
    </row>
    <row r="41" spans="1:22" hidden="1" outlineLevel="1">
      <c r="A41" s="8">
        <v>41456</v>
      </c>
      <c r="B41" s="127">
        <v>15323.10164137</v>
      </c>
      <c r="C41" s="39">
        <v>64.15234882</v>
      </c>
      <c r="D41" s="127">
        <v>45.715252829999997</v>
      </c>
      <c r="E41" s="127">
        <v>18.43709599</v>
      </c>
      <c r="F41" s="127">
        <v>42.715193560000003</v>
      </c>
      <c r="G41" s="127">
        <v>11.03125363</v>
      </c>
      <c r="H41" s="127">
        <v>31.683939930000001</v>
      </c>
      <c r="I41" s="127">
        <v>3305.8294151100004</v>
      </c>
      <c r="J41" s="127">
        <v>130.56239647999999</v>
      </c>
      <c r="K41" s="127">
        <v>3175.2670186300002</v>
      </c>
      <c r="L41" s="127">
        <v>11910.404683879999</v>
      </c>
      <c r="M41" s="127">
        <v>11777.118846220001</v>
      </c>
      <c r="N41" s="127">
        <v>133.28583766</v>
      </c>
      <c r="O41" s="127">
        <v>-4.0601779999999921E-2</v>
      </c>
      <c r="P41" s="127">
        <v>15.740378459999999</v>
      </c>
      <c r="Q41" s="128"/>
      <c r="R41" s="128"/>
      <c r="S41" s="128"/>
      <c r="T41" s="128"/>
      <c r="U41" s="128"/>
      <c r="V41" s="128"/>
    </row>
    <row r="42" spans="1:22" hidden="1" outlineLevel="1">
      <c r="A42" s="8">
        <v>41487</v>
      </c>
      <c r="B42" s="127">
        <v>15038.32129095</v>
      </c>
      <c r="C42" s="39">
        <v>67.354009809999994</v>
      </c>
      <c r="D42" s="127">
        <v>50.344796129999999</v>
      </c>
      <c r="E42" s="127">
        <v>17.009213680000002</v>
      </c>
      <c r="F42" s="127">
        <v>41.391341219999994</v>
      </c>
      <c r="G42" s="127">
        <v>10.099022039999999</v>
      </c>
      <c r="H42" s="127">
        <v>31.29231918</v>
      </c>
      <c r="I42" s="127">
        <v>2940.4994095699999</v>
      </c>
      <c r="J42" s="127">
        <v>100.46796535999999</v>
      </c>
      <c r="K42" s="127">
        <v>2840.0314442099998</v>
      </c>
      <c r="L42" s="127">
        <v>11989.076530349999</v>
      </c>
      <c r="M42" s="127">
        <v>11864.191984250001</v>
      </c>
      <c r="N42" s="127">
        <v>124.88454609999999</v>
      </c>
      <c r="O42" s="127">
        <v>-0.16804198000000004</v>
      </c>
      <c r="P42" s="127">
        <v>14.66790323</v>
      </c>
      <c r="Q42" s="128"/>
      <c r="R42" s="128"/>
      <c r="S42" s="128"/>
      <c r="T42" s="128"/>
      <c r="U42" s="128"/>
      <c r="V42" s="128"/>
    </row>
    <row r="43" spans="1:22" hidden="1" outlineLevel="1">
      <c r="A43" s="8">
        <v>41518</v>
      </c>
      <c r="B43" s="127">
        <v>16978.245802090001</v>
      </c>
      <c r="C43" s="39">
        <v>75.423438780000012</v>
      </c>
      <c r="D43" s="127">
        <v>57.757337980000003</v>
      </c>
      <c r="E43" s="127">
        <v>17.666100800000002</v>
      </c>
      <c r="F43" s="127">
        <v>32.810991359999996</v>
      </c>
      <c r="G43" s="127">
        <v>14.387468139999999</v>
      </c>
      <c r="H43" s="127">
        <v>18.423523219999996</v>
      </c>
      <c r="I43" s="127">
        <v>4712.8514259699996</v>
      </c>
      <c r="J43" s="127">
        <v>98.409884309999995</v>
      </c>
      <c r="K43" s="127">
        <v>4614.4415416599995</v>
      </c>
      <c r="L43" s="127">
        <v>12157.15994598</v>
      </c>
      <c r="M43" s="127">
        <v>12026.59622465</v>
      </c>
      <c r="N43" s="127">
        <v>130.56372133000002</v>
      </c>
      <c r="O43" s="127">
        <v>0.32023220999999991</v>
      </c>
      <c r="P43" s="127">
        <v>13.68997259</v>
      </c>
      <c r="Q43" s="128"/>
      <c r="R43" s="128"/>
      <c r="S43" s="128"/>
      <c r="T43" s="128"/>
      <c r="U43" s="128"/>
      <c r="V43" s="128"/>
    </row>
    <row r="44" spans="1:22" hidden="1" outlineLevel="1">
      <c r="A44" s="8">
        <v>41548</v>
      </c>
      <c r="B44" s="127">
        <v>15462.74351669</v>
      </c>
      <c r="C44" s="39">
        <v>68.630717099999998</v>
      </c>
      <c r="D44" s="127">
        <v>52.459642219999999</v>
      </c>
      <c r="E44" s="127">
        <v>16.171074879999999</v>
      </c>
      <c r="F44" s="127">
        <v>64.018786809999995</v>
      </c>
      <c r="G44" s="127">
        <v>45.778354640000003</v>
      </c>
      <c r="H44" s="127">
        <v>18.240432170000002</v>
      </c>
      <c r="I44" s="127">
        <v>3050.9822021199998</v>
      </c>
      <c r="J44" s="127">
        <v>112.33176598999999</v>
      </c>
      <c r="K44" s="127">
        <v>2938.6504361299999</v>
      </c>
      <c r="L44" s="127">
        <v>12279.111810660001</v>
      </c>
      <c r="M44" s="127">
        <v>12137.471987149998</v>
      </c>
      <c r="N44" s="127">
        <v>141.63982351000001</v>
      </c>
      <c r="O44" s="127">
        <v>0.75703584000000002</v>
      </c>
      <c r="P44" s="127">
        <v>14.18837061</v>
      </c>
      <c r="Q44" s="128"/>
      <c r="R44" s="128"/>
      <c r="S44" s="128"/>
      <c r="T44" s="128"/>
      <c r="U44" s="128"/>
      <c r="V44" s="128"/>
    </row>
    <row r="45" spans="1:22" hidden="1" outlineLevel="1">
      <c r="A45" s="8">
        <v>41579</v>
      </c>
      <c r="B45" s="127">
        <v>15578.83425319</v>
      </c>
      <c r="C45" s="39">
        <v>68.458370790000004</v>
      </c>
      <c r="D45" s="127">
        <v>52.015145260000004</v>
      </c>
      <c r="E45" s="127">
        <v>16.443225529999999</v>
      </c>
      <c r="F45" s="127">
        <v>28.827442299999998</v>
      </c>
      <c r="G45" s="127">
        <v>7.1898930399999994</v>
      </c>
      <c r="H45" s="127">
        <v>21.63754926</v>
      </c>
      <c r="I45" s="127">
        <v>2985.0857346499997</v>
      </c>
      <c r="J45" s="127">
        <v>92.127791129999991</v>
      </c>
      <c r="K45" s="127">
        <v>2892.9579435199994</v>
      </c>
      <c r="L45" s="127">
        <v>12496.46270545</v>
      </c>
      <c r="M45" s="127">
        <v>12360.273205040001</v>
      </c>
      <c r="N45" s="127">
        <v>136.18950041000002</v>
      </c>
      <c r="O45" s="127">
        <v>4.4161000000000339E-3</v>
      </c>
      <c r="P45" s="127">
        <v>14.69431408</v>
      </c>
      <c r="Q45" s="128"/>
      <c r="R45" s="128"/>
      <c r="S45" s="128"/>
      <c r="T45" s="128"/>
      <c r="U45" s="128"/>
      <c r="V45" s="128"/>
    </row>
    <row r="46" spans="1:22" hidden="1" outlineLevel="1">
      <c r="A46" s="8">
        <v>41609</v>
      </c>
      <c r="B46" s="127">
        <v>15909.74856684</v>
      </c>
      <c r="C46" s="39">
        <v>63.67322703</v>
      </c>
      <c r="D46" s="127">
        <v>49.854545729999998</v>
      </c>
      <c r="E46" s="127">
        <v>13.8186813</v>
      </c>
      <c r="F46" s="127">
        <v>12.3357732</v>
      </c>
      <c r="G46" s="127">
        <v>9.6066592499999999</v>
      </c>
      <c r="H46" s="127">
        <v>2.7291139499999999</v>
      </c>
      <c r="I46" s="127">
        <v>3138.7940865600003</v>
      </c>
      <c r="J46" s="127">
        <v>253.75124221999997</v>
      </c>
      <c r="K46" s="127">
        <v>2885.0428443399996</v>
      </c>
      <c r="L46" s="127">
        <v>12694.945480049999</v>
      </c>
      <c r="M46" s="127">
        <v>12568.388709880001</v>
      </c>
      <c r="N46" s="127">
        <v>126.55677016999999</v>
      </c>
      <c r="O46" s="127">
        <v>-0.26808796000000001</v>
      </c>
      <c r="P46" s="127">
        <v>15.10895644</v>
      </c>
      <c r="Q46" s="128"/>
      <c r="R46" s="128"/>
      <c r="S46" s="128"/>
      <c r="T46" s="128"/>
      <c r="U46" s="128"/>
      <c r="V46" s="128"/>
    </row>
    <row r="47" spans="1:22" hidden="1" outlineLevel="1">
      <c r="A47" s="8">
        <v>41640</v>
      </c>
      <c r="B47" s="127">
        <v>15593.981151260001</v>
      </c>
      <c r="C47" s="39">
        <v>60.54858153</v>
      </c>
      <c r="D47" s="127">
        <v>46.483987639999995</v>
      </c>
      <c r="E47" s="127">
        <v>14.064593890000001</v>
      </c>
      <c r="F47" s="127">
        <v>6.2253039399999999</v>
      </c>
      <c r="G47" s="127">
        <v>6.0219109199999998</v>
      </c>
      <c r="H47" s="127">
        <v>0.20339302000000001</v>
      </c>
      <c r="I47" s="127">
        <v>2913.8641869699995</v>
      </c>
      <c r="J47" s="127">
        <v>89.301706060000001</v>
      </c>
      <c r="K47" s="127">
        <v>2824.56248091</v>
      </c>
      <c r="L47" s="127">
        <v>12613.343078819998</v>
      </c>
      <c r="M47" s="127">
        <v>12481.01782494</v>
      </c>
      <c r="N47" s="127">
        <v>132.32525387999999</v>
      </c>
      <c r="O47" s="127">
        <v>5.5631969999999975E-2</v>
      </c>
      <c r="P47" s="127">
        <v>15.753331540000001</v>
      </c>
      <c r="Q47" s="128"/>
      <c r="R47" s="128"/>
      <c r="S47" s="128"/>
      <c r="T47" s="128"/>
      <c r="U47" s="128"/>
      <c r="V47" s="128"/>
    </row>
    <row r="48" spans="1:22" hidden="1" outlineLevel="1">
      <c r="A48" s="8">
        <v>41671</v>
      </c>
      <c r="B48" s="127">
        <v>15925.72256065</v>
      </c>
      <c r="C48" s="39">
        <v>61.579553779999998</v>
      </c>
      <c r="D48" s="127">
        <v>46.255969869999994</v>
      </c>
      <c r="E48" s="127">
        <v>15.32358391</v>
      </c>
      <c r="F48" s="127">
        <v>16.70803781</v>
      </c>
      <c r="G48" s="127">
        <v>16.4977692</v>
      </c>
      <c r="H48" s="127">
        <v>0.21026860999999999</v>
      </c>
      <c r="I48" s="127">
        <v>3623.4217036</v>
      </c>
      <c r="J48" s="127">
        <v>120.07579690999999</v>
      </c>
      <c r="K48" s="127">
        <v>3503.3459066900004</v>
      </c>
      <c r="L48" s="127">
        <v>12224.01326546</v>
      </c>
      <c r="M48" s="127">
        <v>12091.510723200001</v>
      </c>
      <c r="N48" s="127">
        <v>132.50254226000001</v>
      </c>
      <c r="O48" s="127">
        <v>6.1279059999999941E-2</v>
      </c>
      <c r="P48" s="127">
        <v>16.02362505</v>
      </c>
      <c r="Q48" s="128"/>
      <c r="R48" s="128"/>
      <c r="S48" s="128"/>
      <c r="T48" s="128"/>
      <c r="U48" s="128"/>
      <c r="V48" s="128"/>
    </row>
    <row r="49" spans="1:22" hidden="1" outlineLevel="1">
      <c r="A49" s="8">
        <v>41699</v>
      </c>
      <c r="B49" s="127">
        <v>14977.76272239</v>
      </c>
      <c r="C49" s="39">
        <v>62.755771250000002</v>
      </c>
      <c r="D49" s="127">
        <v>47.393828429999999</v>
      </c>
      <c r="E49" s="127">
        <v>15.361942819999999</v>
      </c>
      <c r="F49" s="127">
        <v>9.0502714900000001</v>
      </c>
      <c r="G49" s="127">
        <v>7.9813975399999997</v>
      </c>
      <c r="H49" s="127">
        <v>1.06887395</v>
      </c>
      <c r="I49" s="127">
        <v>3340.74806949</v>
      </c>
      <c r="J49" s="127">
        <v>173.56581385000001</v>
      </c>
      <c r="K49" s="127">
        <v>3167.1822556400002</v>
      </c>
      <c r="L49" s="127">
        <v>11565.20861016</v>
      </c>
      <c r="M49" s="127">
        <v>11429.929286169998</v>
      </c>
      <c r="N49" s="127">
        <v>135.27932398999999</v>
      </c>
      <c r="O49" s="127">
        <v>4.8118820000000007E-2</v>
      </c>
      <c r="P49" s="127">
        <v>15.658355010000001</v>
      </c>
      <c r="Q49" s="128"/>
      <c r="R49" s="128"/>
      <c r="S49" s="128"/>
      <c r="T49" s="128"/>
      <c r="U49" s="128"/>
      <c r="V49" s="128"/>
    </row>
    <row r="50" spans="1:22" hidden="1" outlineLevel="1">
      <c r="A50" s="8">
        <v>41730</v>
      </c>
      <c r="B50" s="127">
        <v>14457.69658722</v>
      </c>
      <c r="C50" s="39">
        <v>58.39799069</v>
      </c>
      <c r="D50" s="127">
        <v>43.15963181</v>
      </c>
      <c r="E50" s="127">
        <v>15.23835888</v>
      </c>
      <c r="F50" s="127">
        <v>15.539791410000001</v>
      </c>
      <c r="G50" s="127">
        <v>14.408132770000002</v>
      </c>
      <c r="H50" s="127">
        <v>1.1316586399999999</v>
      </c>
      <c r="I50" s="127">
        <v>3392.3797775200001</v>
      </c>
      <c r="J50" s="127">
        <v>189.24754364999998</v>
      </c>
      <c r="K50" s="127">
        <v>3203.1322338700002</v>
      </c>
      <c r="L50" s="127">
        <v>10991.3790276</v>
      </c>
      <c r="M50" s="127">
        <v>10852.7933815</v>
      </c>
      <c r="N50" s="127">
        <v>138.58564610000002</v>
      </c>
      <c r="O50" s="127">
        <v>1.1206820100000001</v>
      </c>
      <c r="P50" s="127">
        <v>128.11967673999999</v>
      </c>
      <c r="Q50" s="128"/>
      <c r="R50" s="128"/>
      <c r="S50" s="128"/>
      <c r="T50" s="128"/>
      <c r="U50" s="128"/>
      <c r="V50" s="128"/>
    </row>
    <row r="51" spans="1:22" hidden="1" outlineLevel="1">
      <c r="A51" s="8">
        <v>41760</v>
      </c>
      <c r="B51" s="127">
        <v>13086.952636939999</v>
      </c>
      <c r="C51" s="39">
        <v>53.571565679999999</v>
      </c>
      <c r="D51" s="127">
        <v>39.320822589999999</v>
      </c>
      <c r="E51" s="127">
        <v>14.25074309</v>
      </c>
      <c r="F51" s="127">
        <v>10.76237051</v>
      </c>
      <c r="G51" s="127">
        <v>10.405623949999999</v>
      </c>
      <c r="H51" s="127">
        <v>0.35674655999999999</v>
      </c>
      <c r="I51" s="127">
        <v>3298.8899859799999</v>
      </c>
      <c r="J51" s="127">
        <v>193.79608616000002</v>
      </c>
      <c r="K51" s="127">
        <v>3105.0938998199999</v>
      </c>
      <c r="L51" s="127">
        <v>9723.7287147700008</v>
      </c>
      <c r="M51" s="127">
        <v>9567.0410400799992</v>
      </c>
      <c r="N51" s="127">
        <v>156.68767468999999</v>
      </c>
      <c r="O51" s="127">
        <v>2.00212338</v>
      </c>
      <c r="P51" s="127">
        <v>107.46608302</v>
      </c>
      <c r="Q51" s="128"/>
      <c r="R51" s="128"/>
      <c r="S51" s="128"/>
      <c r="T51" s="128"/>
      <c r="U51" s="128"/>
      <c r="V51" s="128"/>
    </row>
    <row r="52" spans="1:22" hidden="1" outlineLevel="1">
      <c r="A52" s="8">
        <v>41791</v>
      </c>
      <c r="B52" s="127">
        <v>12639.68569615</v>
      </c>
      <c r="C52" s="39">
        <v>52.544944600000001</v>
      </c>
      <c r="D52" s="127">
        <v>38.57176175</v>
      </c>
      <c r="E52" s="127">
        <v>13.973182850000001</v>
      </c>
      <c r="F52" s="127">
        <v>25.43246311</v>
      </c>
      <c r="G52" s="127">
        <v>25.055888719999999</v>
      </c>
      <c r="H52" s="127">
        <v>0.37657439000000004</v>
      </c>
      <c r="I52" s="127">
        <v>3155.2046085000002</v>
      </c>
      <c r="J52" s="127">
        <v>171.95833329999999</v>
      </c>
      <c r="K52" s="127">
        <v>2983.2462752000001</v>
      </c>
      <c r="L52" s="127">
        <v>9406.5036799400004</v>
      </c>
      <c r="M52" s="127">
        <v>9249.7451737299998</v>
      </c>
      <c r="N52" s="127">
        <v>156.75850621000001</v>
      </c>
      <c r="O52" s="127">
        <v>2.1453223000000001</v>
      </c>
      <c r="P52" s="127">
        <v>110.5134494</v>
      </c>
      <c r="Q52" s="128"/>
      <c r="R52" s="128"/>
      <c r="S52" s="128"/>
      <c r="T52" s="128"/>
      <c r="U52" s="128"/>
      <c r="V52" s="128"/>
    </row>
    <row r="53" spans="1:22" hidden="1" outlineLevel="1">
      <c r="A53" s="8">
        <v>41821</v>
      </c>
      <c r="B53" s="127">
        <v>12207.125711799999</v>
      </c>
      <c r="C53" s="39">
        <v>38.844423509999999</v>
      </c>
      <c r="D53" s="127">
        <v>30.03169759</v>
      </c>
      <c r="E53" s="127">
        <v>8.8127259199999983</v>
      </c>
      <c r="F53" s="127">
        <v>16.63637585</v>
      </c>
      <c r="G53" s="127">
        <v>16.46254579</v>
      </c>
      <c r="H53" s="127">
        <v>0.17383006000000001</v>
      </c>
      <c r="I53" s="127">
        <v>3281.7921473999995</v>
      </c>
      <c r="J53" s="127">
        <v>289.36510548000001</v>
      </c>
      <c r="K53" s="127">
        <v>2992.4270419200002</v>
      </c>
      <c r="L53" s="127">
        <v>8869.8527650399992</v>
      </c>
      <c r="M53" s="127">
        <v>8719.6218408700006</v>
      </c>
      <c r="N53" s="127">
        <v>150.23092417000001</v>
      </c>
      <c r="O53" s="127">
        <v>1.6948001699999999</v>
      </c>
      <c r="P53" s="127">
        <v>11.738022430000001</v>
      </c>
      <c r="Q53" s="128"/>
      <c r="R53" s="128"/>
      <c r="S53" s="128"/>
      <c r="T53" s="128"/>
      <c r="U53" s="128"/>
      <c r="V53" s="128"/>
    </row>
    <row r="54" spans="1:22" hidden="1" outlineLevel="1">
      <c r="A54" s="8">
        <v>41852</v>
      </c>
      <c r="B54" s="127">
        <v>12494.188830900001</v>
      </c>
      <c r="C54" s="39">
        <v>37.921849479999999</v>
      </c>
      <c r="D54" s="127">
        <v>29.10727515</v>
      </c>
      <c r="E54" s="127">
        <v>8.814574330000001</v>
      </c>
      <c r="F54" s="127">
        <v>25.111358329999998</v>
      </c>
      <c r="G54" s="127">
        <v>24.936344040000002</v>
      </c>
      <c r="H54" s="127">
        <v>0.17501429000000002</v>
      </c>
      <c r="I54" s="127">
        <v>3583.4728442199994</v>
      </c>
      <c r="J54" s="127">
        <v>256.59036859999998</v>
      </c>
      <c r="K54" s="127">
        <v>3326.8824756200002</v>
      </c>
      <c r="L54" s="127">
        <v>8847.6827788699993</v>
      </c>
      <c r="M54" s="127">
        <v>8696.4785674300001</v>
      </c>
      <c r="N54" s="127">
        <v>151.20421143999999</v>
      </c>
      <c r="O54" s="127">
        <v>1.3966019199999999</v>
      </c>
      <c r="P54" s="127">
        <v>12.480168819999999</v>
      </c>
      <c r="Q54" s="128"/>
      <c r="R54" s="128"/>
      <c r="S54" s="128"/>
      <c r="T54" s="128"/>
      <c r="U54" s="128"/>
      <c r="V54" s="128"/>
    </row>
    <row r="55" spans="1:22" hidden="1" outlineLevel="1">
      <c r="A55" s="8">
        <v>41883</v>
      </c>
      <c r="B55" s="127">
        <v>11116.89997941</v>
      </c>
      <c r="C55" s="39">
        <v>30.214004499999998</v>
      </c>
      <c r="D55" s="127">
        <v>22.649824240000001</v>
      </c>
      <c r="E55" s="127">
        <v>7.5641802599999997</v>
      </c>
      <c r="F55" s="127">
        <v>36.08032609</v>
      </c>
      <c r="G55" s="127">
        <v>35.846487370000006</v>
      </c>
      <c r="H55" s="127">
        <v>0.23383872</v>
      </c>
      <c r="I55" s="127">
        <v>3174.5623494199999</v>
      </c>
      <c r="J55" s="127">
        <v>231.96550588999997</v>
      </c>
      <c r="K55" s="127">
        <v>2942.5968435300001</v>
      </c>
      <c r="L55" s="127">
        <v>7876.0432993999993</v>
      </c>
      <c r="M55" s="127">
        <v>7732.54443403</v>
      </c>
      <c r="N55" s="127">
        <v>143.49886537</v>
      </c>
      <c r="O55" s="127">
        <v>1.24402788</v>
      </c>
      <c r="P55" s="127">
        <v>9.4548434700000001</v>
      </c>
      <c r="Q55" s="128"/>
      <c r="R55" s="128"/>
      <c r="S55" s="128"/>
      <c r="T55" s="128"/>
      <c r="U55" s="128"/>
      <c r="V55" s="128"/>
    </row>
    <row r="56" spans="1:22" hidden="1" outlineLevel="1">
      <c r="A56" s="8">
        <v>41913</v>
      </c>
      <c r="B56" s="127">
        <v>10306.69547816</v>
      </c>
      <c r="C56" s="39">
        <v>26.42216664</v>
      </c>
      <c r="D56" s="127">
        <v>19.374848159999999</v>
      </c>
      <c r="E56" s="127">
        <v>7.0473184799999995</v>
      </c>
      <c r="F56" s="127">
        <v>22.47757635</v>
      </c>
      <c r="G56" s="127">
        <v>22.29607549</v>
      </c>
      <c r="H56" s="127">
        <v>0.18150086000000001</v>
      </c>
      <c r="I56" s="127">
        <v>3031.7792362999999</v>
      </c>
      <c r="J56" s="127">
        <v>205.19435817000002</v>
      </c>
      <c r="K56" s="127">
        <v>2826.5848781300001</v>
      </c>
      <c r="L56" s="127">
        <v>7226.0164988699999</v>
      </c>
      <c r="M56" s="127">
        <v>7094.4390958200001</v>
      </c>
      <c r="N56" s="127">
        <v>131.57740304999999</v>
      </c>
      <c r="O56" s="127">
        <v>0.77580534999999995</v>
      </c>
      <c r="P56" s="127">
        <v>9.0106452099999998</v>
      </c>
      <c r="Q56" s="128"/>
      <c r="R56" s="128"/>
      <c r="S56" s="128"/>
      <c r="T56" s="128"/>
      <c r="U56" s="128"/>
      <c r="V56" s="128"/>
    </row>
    <row r="57" spans="1:22" hidden="1" outlineLevel="1">
      <c r="A57" s="8">
        <v>41944</v>
      </c>
      <c r="B57" s="127">
        <v>9443.3668134700001</v>
      </c>
      <c r="C57" s="39">
        <v>13.98543383</v>
      </c>
      <c r="D57" s="127">
        <v>8.8363814500000011</v>
      </c>
      <c r="E57" s="127">
        <v>5.1490523799999997</v>
      </c>
      <c r="F57" s="127">
        <v>20.61299846</v>
      </c>
      <c r="G57" s="127">
        <v>20.426166770000002</v>
      </c>
      <c r="H57" s="127">
        <v>0.18683168999999999</v>
      </c>
      <c r="I57" s="127">
        <v>3020.9061157400001</v>
      </c>
      <c r="J57" s="127">
        <v>205.74292396999999</v>
      </c>
      <c r="K57" s="127">
        <v>2815.1631917700001</v>
      </c>
      <c r="L57" s="127">
        <v>6387.8622654399996</v>
      </c>
      <c r="M57" s="127">
        <v>6281.65159236</v>
      </c>
      <c r="N57" s="127">
        <v>106.21067307999999</v>
      </c>
      <c r="O57" s="127">
        <v>0.64170705999999988</v>
      </c>
      <c r="P57" s="127">
        <v>11.86207495</v>
      </c>
      <c r="Q57" s="128"/>
      <c r="R57" s="128"/>
      <c r="S57" s="128"/>
      <c r="T57" s="128"/>
      <c r="U57" s="128"/>
      <c r="V57" s="128"/>
    </row>
    <row r="58" spans="1:22" hidden="1" outlineLevel="1">
      <c r="A58" s="8">
        <v>41974</v>
      </c>
      <c r="B58" s="127">
        <v>7682.5204511499996</v>
      </c>
      <c r="C58" s="39">
        <v>12.686833140000001</v>
      </c>
      <c r="D58" s="127">
        <v>7.4296874900000001</v>
      </c>
      <c r="E58" s="127">
        <v>5.25714565</v>
      </c>
      <c r="F58" s="127">
        <v>10.086116130000001</v>
      </c>
      <c r="G58" s="127">
        <v>8.1523715600000006</v>
      </c>
      <c r="H58" s="127">
        <v>1.93374457</v>
      </c>
      <c r="I58" s="127">
        <v>2920.73852076</v>
      </c>
      <c r="J58" s="127">
        <v>174.02542412</v>
      </c>
      <c r="K58" s="127">
        <v>2746.71309664</v>
      </c>
      <c r="L58" s="127">
        <v>4739.0089811199996</v>
      </c>
      <c r="M58" s="127">
        <v>4651.0137659100001</v>
      </c>
      <c r="N58" s="127">
        <v>87.995215210000012</v>
      </c>
      <c r="O58" s="127">
        <v>0.37086150000000007</v>
      </c>
      <c r="P58" s="127">
        <v>10.866025650000001</v>
      </c>
      <c r="Q58" s="128"/>
      <c r="R58" s="128"/>
      <c r="S58" s="128"/>
      <c r="T58" s="128"/>
      <c r="U58" s="128"/>
      <c r="V58" s="128"/>
    </row>
    <row r="59" spans="1:22" hidden="1" outlineLevel="1">
      <c r="A59" s="8">
        <v>42005</v>
      </c>
      <c r="B59" s="127">
        <v>6823.3789124200002</v>
      </c>
      <c r="C59" s="39">
        <v>12.038605669999999</v>
      </c>
      <c r="D59" s="127">
        <v>6.5384892000000008</v>
      </c>
      <c r="E59" s="127">
        <v>5.50011647</v>
      </c>
      <c r="F59" s="127">
        <v>8.1724019899999991</v>
      </c>
      <c r="G59" s="127">
        <v>6.1849337299999991</v>
      </c>
      <c r="H59" s="127">
        <v>1.98746826</v>
      </c>
      <c r="I59" s="127">
        <v>2295.6709782799999</v>
      </c>
      <c r="J59" s="127">
        <v>143.09475609</v>
      </c>
      <c r="K59" s="127">
        <v>2152.57622219</v>
      </c>
      <c r="L59" s="127">
        <v>4507.4969264800002</v>
      </c>
      <c r="M59" s="127">
        <v>4421.7528852900004</v>
      </c>
      <c r="N59" s="127">
        <v>85.744041190000004</v>
      </c>
      <c r="O59" s="127">
        <v>0.40254339999999994</v>
      </c>
      <c r="P59" s="127">
        <v>10.57140321</v>
      </c>
      <c r="Q59" s="128"/>
      <c r="R59" s="128"/>
      <c r="S59" s="128"/>
      <c r="T59" s="128"/>
      <c r="U59" s="128"/>
      <c r="V59" s="128"/>
    </row>
    <row r="60" spans="1:22" hidden="1" outlineLevel="1">
      <c r="A60" s="8">
        <v>42036</v>
      </c>
      <c r="B60" s="127">
        <v>6866.1110574900003</v>
      </c>
      <c r="C60" s="39">
        <v>9.8535424999999996</v>
      </c>
      <c r="D60" s="127">
        <v>8.5806878699999984</v>
      </c>
      <c r="E60" s="127">
        <v>1.2728546300000001</v>
      </c>
      <c r="F60" s="127">
        <v>14.939952269999999</v>
      </c>
      <c r="G60" s="127">
        <v>11.441829220000001</v>
      </c>
      <c r="H60" s="127">
        <v>3.4981230499999998</v>
      </c>
      <c r="I60" s="127">
        <v>1586.2016684399998</v>
      </c>
      <c r="J60" s="127">
        <v>165.92666951999999</v>
      </c>
      <c r="K60" s="127">
        <v>1420.2749989199999</v>
      </c>
      <c r="L60" s="127">
        <v>5255.1158942800002</v>
      </c>
      <c r="M60" s="127">
        <v>5170.1093735000004</v>
      </c>
      <c r="N60" s="127">
        <v>85.006520779999988</v>
      </c>
      <c r="O60" s="127">
        <v>-0.2034076600000001</v>
      </c>
      <c r="P60" s="127">
        <v>15.36387581</v>
      </c>
      <c r="Q60" s="128"/>
      <c r="R60" s="128"/>
      <c r="S60" s="128"/>
      <c r="T60" s="128"/>
      <c r="U60" s="128"/>
      <c r="V60" s="128"/>
    </row>
    <row r="61" spans="1:22" hidden="1" outlineLevel="1">
      <c r="A61" s="8">
        <v>42064</v>
      </c>
      <c r="B61" s="127">
        <v>5637.4117457900002</v>
      </c>
      <c r="C61" s="39">
        <v>8.493614250000002</v>
      </c>
      <c r="D61" s="127">
        <v>2.9557732299999997</v>
      </c>
      <c r="E61" s="127">
        <v>5.5378410200000001</v>
      </c>
      <c r="F61" s="127">
        <v>11.700668650000001</v>
      </c>
      <c r="G61" s="127">
        <v>11.248336120000001</v>
      </c>
      <c r="H61" s="127">
        <v>0.45233253000000001</v>
      </c>
      <c r="I61" s="127">
        <v>1181.0659530299999</v>
      </c>
      <c r="J61" s="127">
        <v>187.16451971999999</v>
      </c>
      <c r="K61" s="127">
        <v>993.9014333099999</v>
      </c>
      <c r="L61" s="127">
        <v>4436.1515098600003</v>
      </c>
      <c r="M61" s="127">
        <v>4352.4661271300001</v>
      </c>
      <c r="N61" s="127">
        <v>83.685382729999986</v>
      </c>
      <c r="O61" s="127">
        <v>0.12807071</v>
      </c>
      <c r="P61" s="127">
        <v>14.92535339</v>
      </c>
      <c r="Q61" s="128"/>
      <c r="R61" s="128"/>
      <c r="S61" s="128"/>
      <c r="T61" s="128"/>
      <c r="U61" s="128"/>
      <c r="V61" s="128"/>
    </row>
    <row r="62" spans="1:22" hidden="1" outlineLevel="1">
      <c r="A62" s="8">
        <v>42095</v>
      </c>
      <c r="B62" s="127">
        <v>5397.3349610699997</v>
      </c>
      <c r="C62" s="39">
        <v>8.4427716999999998</v>
      </c>
      <c r="D62" s="127">
        <v>2.0356216499999999</v>
      </c>
      <c r="E62" s="127">
        <v>6.4071500500000003</v>
      </c>
      <c r="F62" s="127">
        <v>9.807422110000001</v>
      </c>
      <c r="G62" s="127">
        <v>9.3614960800000002</v>
      </c>
      <c r="H62" s="127">
        <v>0.44592602999999997</v>
      </c>
      <c r="I62" s="127">
        <v>1210.5873112800002</v>
      </c>
      <c r="J62" s="127">
        <v>192.38274218999999</v>
      </c>
      <c r="K62" s="127">
        <v>1018.2045690899999</v>
      </c>
      <c r="L62" s="127">
        <v>4168.4974559800003</v>
      </c>
      <c r="M62" s="127">
        <v>4076.2351402699996</v>
      </c>
      <c r="N62" s="127">
        <v>92.26231571000001</v>
      </c>
      <c r="O62" s="127">
        <v>-2.5332065899999998</v>
      </c>
      <c r="P62" s="127">
        <v>13.393029180000001</v>
      </c>
      <c r="Q62" s="128"/>
      <c r="R62" s="128"/>
      <c r="S62" s="128"/>
      <c r="T62" s="128"/>
      <c r="U62" s="128"/>
      <c r="V62" s="128"/>
    </row>
    <row r="63" spans="1:22" hidden="1" outlineLevel="1">
      <c r="A63" s="8">
        <v>42125</v>
      </c>
      <c r="B63" s="127">
        <v>5324.0375206199997</v>
      </c>
      <c r="C63" s="39">
        <v>8.4983460600000011</v>
      </c>
      <c r="D63" s="127">
        <v>1.84498747</v>
      </c>
      <c r="E63" s="127">
        <v>6.6533585899999999</v>
      </c>
      <c r="F63" s="127">
        <v>9.1893860899999993</v>
      </c>
      <c r="G63" s="127">
        <v>8.8346176399999994</v>
      </c>
      <c r="H63" s="127">
        <v>0.35476845000000001</v>
      </c>
      <c r="I63" s="127">
        <v>1238.1892069000003</v>
      </c>
      <c r="J63" s="127">
        <v>202.41759299999998</v>
      </c>
      <c r="K63" s="127">
        <v>1035.7716138999999</v>
      </c>
      <c r="L63" s="127">
        <v>4068.1605815700004</v>
      </c>
      <c r="M63" s="127">
        <v>3987.8213263300004</v>
      </c>
      <c r="N63" s="127">
        <v>80.33925524</v>
      </c>
      <c r="O63" s="127">
        <v>-0.38843429999999995</v>
      </c>
      <c r="P63" s="127">
        <v>13.118885299999999</v>
      </c>
      <c r="Q63" s="128"/>
      <c r="R63" s="128"/>
      <c r="S63" s="128"/>
      <c r="T63" s="128"/>
      <c r="U63" s="128"/>
      <c r="V63" s="128"/>
    </row>
    <row r="64" spans="1:22" hidden="1" outlineLevel="1">
      <c r="A64" s="8">
        <v>42156</v>
      </c>
      <c r="B64" s="127">
        <v>5292.5268200800001</v>
      </c>
      <c r="C64" s="39">
        <v>9.9090415300000014</v>
      </c>
      <c r="D64" s="127">
        <v>1.6160392299999999</v>
      </c>
      <c r="E64" s="127">
        <v>8.2930022999999995</v>
      </c>
      <c r="F64" s="127">
        <v>36.438586139999998</v>
      </c>
      <c r="G64" s="127">
        <v>11.68982448</v>
      </c>
      <c r="H64" s="127">
        <v>24.74876166</v>
      </c>
      <c r="I64" s="127">
        <v>1235.362429</v>
      </c>
      <c r="J64" s="127">
        <v>173.18598423999998</v>
      </c>
      <c r="K64" s="127">
        <v>1062.1764447600001</v>
      </c>
      <c r="L64" s="127">
        <v>4010.81676341</v>
      </c>
      <c r="M64" s="127">
        <v>3940.9336675700001</v>
      </c>
      <c r="N64" s="127">
        <v>69.88309584000001</v>
      </c>
      <c r="O64" s="127">
        <v>-1.9301885100000002</v>
      </c>
      <c r="P64" s="127">
        <v>10.82445835</v>
      </c>
      <c r="Q64" s="128"/>
      <c r="R64" s="128"/>
      <c r="S64" s="128"/>
      <c r="T64" s="128"/>
      <c r="U64" s="128"/>
      <c r="V64" s="128"/>
    </row>
    <row r="65" spans="1:22" hidden="1" outlineLevel="1">
      <c r="A65" s="8">
        <v>42186</v>
      </c>
      <c r="B65" s="127">
        <v>5098.6890633399998</v>
      </c>
      <c r="C65" s="39">
        <v>10.51623305</v>
      </c>
      <c r="D65" s="127">
        <v>1.4750854600000001</v>
      </c>
      <c r="E65" s="127">
        <v>9.0411475899999996</v>
      </c>
      <c r="F65" s="127">
        <v>39.594579670000002</v>
      </c>
      <c r="G65" s="127">
        <v>15.142277870000001</v>
      </c>
      <c r="H65" s="127">
        <v>24.452301799999997</v>
      </c>
      <c r="I65" s="127">
        <v>1199.7247065000001</v>
      </c>
      <c r="J65" s="127">
        <v>165.70054195</v>
      </c>
      <c r="K65" s="127">
        <v>1034.02416455</v>
      </c>
      <c r="L65" s="127">
        <v>3848.8535441199997</v>
      </c>
      <c r="M65" s="127">
        <v>3782.1249614099997</v>
      </c>
      <c r="N65" s="127">
        <v>66.728582709999984</v>
      </c>
      <c r="O65" s="127">
        <v>5.6399360000000009E-2</v>
      </c>
      <c r="P65" s="127">
        <v>13.234598650000001</v>
      </c>
      <c r="Q65" s="128"/>
      <c r="R65" s="128"/>
      <c r="S65" s="128"/>
      <c r="T65" s="128"/>
      <c r="U65" s="128"/>
      <c r="V65" s="128"/>
    </row>
    <row r="66" spans="1:22" hidden="1" outlineLevel="1">
      <c r="A66" s="8">
        <v>42217</v>
      </c>
      <c r="B66" s="127">
        <v>4982.5771157199997</v>
      </c>
      <c r="C66" s="39">
        <v>9.9076689600000005</v>
      </c>
      <c r="D66" s="127">
        <v>1.6486163700000001</v>
      </c>
      <c r="E66" s="127">
        <v>8.2590525899999996</v>
      </c>
      <c r="F66" s="127">
        <v>37.017221719999995</v>
      </c>
      <c r="G66" s="127">
        <v>12.372030260000001</v>
      </c>
      <c r="H66" s="127">
        <v>24.645191459999999</v>
      </c>
      <c r="I66" s="127">
        <v>1171.5249023199999</v>
      </c>
      <c r="J66" s="127">
        <v>165.75578841000001</v>
      </c>
      <c r="K66" s="127">
        <v>1005.76911391</v>
      </c>
      <c r="L66" s="127">
        <v>3764.1273227199999</v>
      </c>
      <c r="M66" s="127">
        <v>3698.7399573200005</v>
      </c>
      <c r="N66" s="127">
        <v>65.387365399999993</v>
      </c>
      <c r="O66" s="127">
        <v>-4.0839085000000006</v>
      </c>
      <c r="P66" s="127">
        <v>12.39385674</v>
      </c>
      <c r="Q66" s="128"/>
      <c r="R66" s="128"/>
      <c r="S66" s="128"/>
      <c r="T66" s="128"/>
      <c r="U66" s="128"/>
      <c r="V66" s="128"/>
    </row>
    <row r="67" spans="1:22" hidden="1" outlineLevel="1">
      <c r="A67" s="8">
        <v>42248</v>
      </c>
      <c r="B67" s="127">
        <v>4853.0561102800002</v>
      </c>
      <c r="C67" s="39">
        <v>10.78839509</v>
      </c>
      <c r="D67" s="127">
        <v>2.3270825299999998</v>
      </c>
      <c r="E67" s="127">
        <v>8.4613125599999996</v>
      </c>
      <c r="F67" s="127">
        <v>32.702744769999995</v>
      </c>
      <c r="G67" s="127">
        <v>7.80153359</v>
      </c>
      <c r="H67" s="127">
        <v>24.901211180000001</v>
      </c>
      <c r="I67" s="127">
        <v>1234.2597298400001</v>
      </c>
      <c r="J67" s="127">
        <v>148.64969643000001</v>
      </c>
      <c r="K67" s="127">
        <v>1085.6100334100001</v>
      </c>
      <c r="L67" s="127">
        <v>3575.3052405799999</v>
      </c>
      <c r="M67" s="127">
        <v>3519.60638475</v>
      </c>
      <c r="N67" s="127">
        <v>55.698855829999999</v>
      </c>
      <c r="O67" s="127">
        <v>-1.39425E-2</v>
      </c>
      <c r="P67" s="127">
        <v>12.57243223</v>
      </c>
      <c r="Q67" s="128"/>
      <c r="R67" s="128"/>
      <c r="S67" s="128"/>
      <c r="T67" s="128"/>
      <c r="U67" s="128"/>
      <c r="V67" s="128"/>
    </row>
    <row r="68" spans="1:22" hidden="1" outlineLevel="1">
      <c r="A68" s="8">
        <v>42278</v>
      </c>
      <c r="B68" s="127">
        <v>5031.6345827900004</v>
      </c>
      <c r="C68" s="39">
        <v>11.717197179999999</v>
      </c>
      <c r="D68" s="127">
        <v>2.6656347899999999</v>
      </c>
      <c r="E68" s="127">
        <v>9.0515623899999991</v>
      </c>
      <c r="F68" s="127">
        <v>36.358367170000001</v>
      </c>
      <c r="G68" s="127">
        <v>10.478783050000001</v>
      </c>
      <c r="H68" s="127">
        <v>25.879584120000001</v>
      </c>
      <c r="I68" s="127">
        <v>1221.6454077799999</v>
      </c>
      <c r="J68" s="127">
        <v>143.48826885999998</v>
      </c>
      <c r="K68" s="127">
        <v>1078.1571389200001</v>
      </c>
      <c r="L68" s="127">
        <v>3761.9136106599999</v>
      </c>
      <c r="M68" s="127">
        <v>3706.6804740400003</v>
      </c>
      <c r="N68" s="127">
        <v>55.233136620000003</v>
      </c>
      <c r="O68" s="127">
        <v>-1.5536423300000002</v>
      </c>
      <c r="P68" s="127">
        <v>13.613710059999999</v>
      </c>
      <c r="Q68" s="39"/>
      <c r="R68" s="39"/>
      <c r="S68" s="39"/>
      <c r="T68" s="39"/>
      <c r="U68" s="39"/>
      <c r="V68" s="39"/>
    </row>
    <row r="69" spans="1:22" hidden="1" outlineLevel="1">
      <c r="A69" s="8">
        <v>42309</v>
      </c>
      <c r="B69" s="127">
        <v>5058.4301845399996</v>
      </c>
      <c r="C69" s="39">
        <v>11.7616175</v>
      </c>
      <c r="D69" s="127">
        <v>2.4775581199999999</v>
      </c>
      <c r="E69" s="127">
        <v>9.2840593799999986</v>
      </c>
      <c r="F69" s="127">
        <v>36.879140980000003</v>
      </c>
      <c r="G69" s="127">
        <v>10.811681570000001</v>
      </c>
      <c r="H69" s="127">
        <v>26.067459409999998</v>
      </c>
      <c r="I69" s="127">
        <v>1211.0989589199999</v>
      </c>
      <c r="J69" s="127">
        <v>157.26552222000001</v>
      </c>
      <c r="K69" s="127">
        <v>1053.8334367</v>
      </c>
      <c r="L69" s="127">
        <v>3798.6904671399998</v>
      </c>
      <c r="M69" s="127">
        <v>3745.0632705799999</v>
      </c>
      <c r="N69" s="127">
        <v>53.627196559999994</v>
      </c>
      <c r="O69" s="127">
        <v>0.33564090000000002</v>
      </c>
      <c r="P69" s="127">
        <v>18.456742070000001</v>
      </c>
      <c r="Q69" s="39"/>
      <c r="R69" s="39"/>
      <c r="S69" s="39"/>
      <c r="T69" s="39"/>
      <c r="U69" s="39"/>
      <c r="V69" s="39"/>
    </row>
    <row r="70" spans="1:22" hidden="1" outlineLevel="1">
      <c r="A70" s="8">
        <v>42339</v>
      </c>
      <c r="B70" s="127">
        <v>5422.8372776599999</v>
      </c>
      <c r="C70" s="39">
        <v>11.661224690000001</v>
      </c>
      <c r="D70" s="127">
        <v>2.1458328199999999</v>
      </c>
      <c r="E70" s="127">
        <v>9.5153918699999984</v>
      </c>
      <c r="F70" s="127">
        <v>30.94810567</v>
      </c>
      <c r="G70" s="127">
        <v>5.1898210100000002</v>
      </c>
      <c r="H70" s="127">
        <v>25.758284660000001</v>
      </c>
      <c r="I70" s="127">
        <v>1252.9691556899998</v>
      </c>
      <c r="J70" s="127">
        <v>134.78337470999998</v>
      </c>
      <c r="K70" s="127">
        <v>1118.1857809799999</v>
      </c>
      <c r="L70" s="127">
        <v>4127.2587916100001</v>
      </c>
      <c r="M70" s="127">
        <v>4066.2765564299998</v>
      </c>
      <c r="N70" s="127">
        <v>60.982235179999996</v>
      </c>
      <c r="O70" s="127">
        <v>-1.7053639699999998</v>
      </c>
      <c r="P70" s="127">
        <v>32.540086979999998</v>
      </c>
      <c r="Q70" s="39"/>
      <c r="R70" s="39"/>
      <c r="S70" s="39"/>
      <c r="T70" s="39"/>
      <c r="U70" s="39"/>
      <c r="V70" s="39"/>
    </row>
    <row r="71" spans="1:22" hidden="1" outlineLevel="1">
      <c r="A71" s="8">
        <v>42370</v>
      </c>
      <c r="B71" s="127">
        <v>5060.8308779999998</v>
      </c>
      <c r="C71" s="39">
        <v>15.692058729999999</v>
      </c>
      <c r="D71" s="127">
        <v>2.16227013</v>
      </c>
      <c r="E71" s="127">
        <v>13.5297886</v>
      </c>
      <c r="F71" s="127">
        <v>33.063905120000001</v>
      </c>
      <c r="G71" s="127">
        <v>6.1923783399999994</v>
      </c>
      <c r="H71" s="127">
        <v>26.87152678</v>
      </c>
      <c r="I71" s="127">
        <v>1216.1616134600001</v>
      </c>
      <c r="J71" s="127">
        <v>139.22909068000001</v>
      </c>
      <c r="K71" s="127">
        <v>1076.93252278</v>
      </c>
      <c r="L71" s="127">
        <v>3795.9133006900001</v>
      </c>
      <c r="M71" s="127">
        <v>3734.0570153800004</v>
      </c>
      <c r="N71" s="127">
        <v>61.856285309999997</v>
      </c>
      <c r="O71" s="127">
        <v>2.3807755299999998</v>
      </c>
      <c r="P71" s="127">
        <v>32.065471389999999</v>
      </c>
      <c r="Q71" s="39"/>
      <c r="R71" s="39"/>
      <c r="S71" s="39"/>
      <c r="T71" s="39"/>
      <c r="U71" s="39"/>
      <c r="V71" s="39"/>
    </row>
    <row r="72" spans="1:22" hidden="1" outlineLevel="1">
      <c r="A72" s="8">
        <v>42401</v>
      </c>
      <c r="B72" s="127">
        <v>5302.8281965300002</v>
      </c>
      <c r="C72" s="39">
        <v>14.18536366</v>
      </c>
      <c r="D72" s="127">
        <v>2.5323830300000001</v>
      </c>
      <c r="E72" s="127">
        <v>11.65298063</v>
      </c>
      <c r="F72" s="127">
        <v>32.50339503</v>
      </c>
      <c r="G72" s="127">
        <v>5.6373524100000001</v>
      </c>
      <c r="H72" s="127">
        <v>26.866042619999998</v>
      </c>
      <c r="I72" s="127">
        <v>1320.9487223000003</v>
      </c>
      <c r="J72" s="127">
        <v>137.18323767000001</v>
      </c>
      <c r="K72" s="127">
        <v>1183.7654846300002</v>
      </c>
      <c r="L72" s="127">
        <v>3935.1907155400004</v>
      </c>
      <c r="M72" s="127">
        <v>3876.7456282000003</v>
      </c>
      <c r="N72" s="127">
        <v>58.445087340000001</v>
      </c>
      <c r="O72" s="127">
        <v>6.15954742</v>
      </c>
      <c r="P72" s="127">
        <v>27.710597970000002</v>
      </c>
      <c r="Q72" s="39"/>
      <c r="R72" s="39"/>
      <c r="S72" s="39"/>
      <c r="T72" s="39"/>
      <c r="U72" s="39"/>
      <c r="V72" s="39"/>
    </row>
    <row r="73" spans="1:22" hidden="1" outlineLevel="1">
      <c r="A73" s="8">
        <v>42430</v>
      </c>
      <c r="B73" s="127">
        <v>5151.6510495299999</v>
      </c>
      <c r="C73" s="39">
        <v>14.636158170000003</v>
      </c>
      <c r="D73" s="127">
        <v>2.1571592100000001</v>
      </c>
      <c r="E73" s="127">
        <v>12.478998960000002</v>
      </c>
      <c r="F73" s="127">
        <v>30.124746140000003</v>
      </c>
      <c r="G73" s="127">
        <v>4.8319473899999998</v>
      </c>
      <c r="H73" s="127">
        <v>25.292798750000003</v>
      </c>
      <c r="I73" s="127">
        <v>1291.20730867</v>
      </c>
      <c r="J73" s="127">
        <v>119.47668784000001</v>
      </c>
      <c r="K73" s="127">
        <v>1171.7306208299999</v>
      </c>
      <c r="L73" s="127">
        <v>3815.6828365500005</v>
      </c>
      <c r="M73" s="127">
        <v>3768.00634949</v>
      </c>
      <c r="N73" s="127">
        <v>47.676487059999999</v>
      </c>
      <c r="O73" s="127">
        <v>-0.57661583999999999</v>
      </c>
      <c r="P73" s="127">
        <v>18.601837189999998</v>
      </c>
      <c r="Q73" s="39"/>
      <c r="R73" s="39"/>
      <c r="S73" s="39"/>
      <c r="T73" s="39"/>
      <c r="U73" s="39"/>
      <c r="V73" s="39"/>
    </row>
    <row r="74" spans="1:22" hidden="1" outlineLevel="1">
      <c r="A74" s="8">
        <v>42461</v>
      </c>
      <c r="B74" s="127">
        <v>5359.6181914999997</v>
      </c>
      <c r="C74" s="39">
        <v>14.421549199999999</v>
      </c>
      <c r="D74" s="127">
        <v>1.44404245</v>
      </c>
      <c r="E74" s="127">
        <v>12.977506750000002</v>
      </c>
      <c r="F74" s="127">
        <v>30.139841449999999</v>
      </c>
      <c r="G74" s="127">
        <v>5.7937764300000003</v>
      </c>
      <c r="H74" s="127">
        <v>24.346065019999998</v>
      </c>
      <c r="I74" s="127">
        <v>1488.8687124600001</v>
      </c>
      <c r="J74" s="127">
        <v>135.61196993999999</v>
      </c>
      <c r="K74" s="127">
        <v>1353.25674252</v>
      </c>
      <c r="L74" s="127">
        <v>3826.1880883899998</v>
      </c>
      <c r="M74" s="127">
        <v>3778.41942582</v>
      </c>
      <c r="N74" s="127">
        <v>47.768662569999996</v>
      </c>
      <c r="O74" s="127">
        <v>-1.5332993100000001</v>
      </c>
      <c r="P74" s="127">
        <v>14.02516202</v>
      </c>
      <c r="Q74" s="39"/>
      <c r="R74" s="39"/>
      <c r="S74" s="39"/>
      <c r="T74" s="39"/>
      <c r="U74" s="39"/>
      <c r="V74" s="39"/>
    </row>
    <row r="75" spans="1:22" hidden="1" outlineLevel="1">
      <c r="A75" s="8">
        <v>42491</v>
      </c>
      <c r="B75" s="127">
        <v>5393.6546341800004</v>
      </c>
      <c r="C75" s="39">
        <v>14.891157719999999</v>
      </c>
      <c r="D75" s="127">
        <v>2.3706805900000001</v>
      </c>
      <c r="E75" s="127">
        <v>12.52047713</v>
      </c>
      <c r="F75" s="127">
        <v>31.728906760000001</v>
      </c>
      <c r="G75" s="127">
        <v>4.0871118700000002</v>
      </c>
      <c r="H75" s="127">
        <v>27.64179489</v>
      </c>
      <c r="I75" s="127">
        <v>1595.2035917400001</v>
      </c>
      <c r="J75" s="127">
        <v>116.58400113999998</v>
      </c>
      <c r="K75" s="127">
        <v>1478.6195906000003</v>
      </c>
      <c r="L75" s="127">
        <v>3751.8309779599999</v>
      </c>
      <c r="M75" s="127">
        <v>3702.0086226900003</v>
      </c>
      <c r="N75" s="127">
        <v>49.822355269999996</v>
      </c>
      <c r="O75" s="127">
        <v>-0.48054070999999998</v>
      </c>
      <c r="P75" s="127">
        <v>15.426494079999998</v>
      </c>
      <c r="Q75" s="39"/>
      <c r="R75" s="39"/>
      <c r="S75" s="39"/>
      <c r="T75" s="39"/>
      <c r="U75" s="39"/>
      <c r="V75" s="39"/>
    </row>
    <row r="76" spans="1:22" hidden="1" outlineLevel="1">
      <c r="A76" s="8">
        <v>42522</v>
      </c>
      <c r="B76" s="127">
        <v>5071.2649046799997</v>
      </c>
      <c r="C76" s="39">
        <v>12.740315279999999</v>
      </c>
      <c r="D76" s="127">
        <v>2.8694650600000005</v>
      </c>
      <c r="E76" s="127">
        <v>9.8708502199999995</v>
      </c>
      <c r="F76" s="127">
        <v>33.963376609999997</v>
      </c>
      <c r="G76" s="127">
        <v>8.9998202999999997</v>
      </c>
      <c r="H76" s="127">
        <v>24.963556309999998</v>
      </c>
      <c r="I76" s="127">
        <v>1335.9003030899999</v>
      </c>
      <c r="J76" s="127">
        <v>69.28178514999999</v>
      </c>
      <c r="K76" s="127">
        <v>1266.6185179399997</v>
      </c>
      <c r="L76" s="127">
        <v>3688.6609097</v>
      </c>
      <c r="M76" s="127">
        <v>3642.9729589600001</v>
      </c>
      <c r="N76" s="127">
        <v>45.687950739999998</v>
      </c>
      <c r="O76" s="127">
        <v>0.20838223</v>
      </c>
      <c r="P76" s="127">
        <v>4.9642682200000001</v>
      </c>
      <c r="Q76" s="39"/>
      <c r="R76" s="39"/>
      <c r="S76" s="39"/>
      <c r="T76" s="39"/>
      <c r="U76" s="39"/>
      <c r="V76" s="39"/>
    </row>
    <row r="77" spans="1:22" hidden="1" outlineLevel="1">
      <c r="A77" s="8">
        <v>42552</v>
      </c>
      <c r="B77" s="127">
        <v>5212.9707114800012</v>
      </c>
      <c r="C77" s="39">
        <v>11.148933519999998</v>
      </c>
      <c r="D77" s="127">
        <v>2.6751983999999998</v>
      </c>
      <c r="E77" s="127">
        <v>8.4737351199999988</v>
      </c>
      <c r="F77" s="127">
        <v>25.433541080000001</v>
      </c>
      <c r="G77" s="127">
        <v>4.1330149900000004</v>
      </c>
      <c r="H77" s="127">
        <v>21.300526090000002</v>
      </c>
      <c r="I77" s="127">
        <v>1474.4786677499999</v>
      </c>
      <c r="J77" s="127">
        <v>76.318399789999987</v>
      </c>
      <c r="K77" s="127">
        <v>1398.1602679600001</v>
      </c>
      <c r="L77" s="127">
        <v>3701.9095691299999</v>
      </c>
      <c r="M77" s="127">
        <v>3657.0536539900004</v>
      </c>
      <c r="N77" s="127">
        <v>44.855915139999993</v>
      </c>
      <c r="O77" s="127">
        <v>99.702993419999999</v>
      </c>
      <c r="P77" s="127">
        <v>3.3844784299999997</v>
      </c>
      <c r="Q77" s="39"/>
      <c r="R77" s="39"/>
      <c r="S77" s="39"/>
      <c r="T77" s="39"/>
      <c r="U77" s="39"/>
      <c r="V77" s="39"/>
    </row>
    <row r="78" spans="1:22" hidden="1" outlineLevel="1">
      <c r="A78" s="8">
        <v>42583</v>
      </c>
      <c r="B78" s="127">
        <v>4950.7829520100004</v>
      </c>
      <c r="C78" s="39">
        <v>11.395717789999999</v>
      </c>
      <c r="D78" s="127">
        <v>2.8103855499999999</v>
      </c>
      <c r="E78" s="127">
        <v>8.5853322399999996</v>
      </c>
      <c r="F78" s="127">
        <v>22.851077929999999</v>
      </c>
      <c r="G78" s="127">
        <v>5.1780809100000003</v>
      </c>
      <c r="H78" s="127">
        <v>17.67299702</v>
      </c>
      <c r="I78" s="127">
        <v>1230.9401558100003</v>
      </c>
      <c r="J78" s="127">
        <v>77.01527904999999</v>
      </c>
      <c r="K78" s="127">
        <v>1153.92487676</v>
      </c>
      <c r="L78" s="127">
        <v>3685.5960004799999</v>
      </c>
      <c r="M78" s="127">
        <v>3637.9595560000002</v>
      </c>
      <c r="N78" s="127">
        <v>47.636444479999994</v>
      </c>
      <c r="O78" s="127">
        <v>0.38598060000000001</v>
      </c>
      <c r="P78" s="127">
        <v>11.316700599999997</v>
      </c>
      <c r="Q78" s="39"/>
      <c r="R78" s="39"/>
      <c r="S78" s="39"/>
      <c r="T78" s="39"/>
      <c r="U78" s="39"/>
      <c r="V78" s="39"/>
    </row>
    <row r="79" spans="1:22" hidden="1" outlineLevel="1">
      <c r="A79" s="8">
        <v>42614</v>
      </c>
      <c r="B79" s="127">
        <v>4931.0052880300009</v>
      </c>
      <c r="C79" s="39">
        <v>11.729407009999999</v>
      </c>
      <c r="D79" s="127">
        <v>2.61918279</v>
      </c>
      <c r="E79" s="127">
        <v>9.1102242199999992</v>
      </c>
      <c r="F79" s="127">
        <v>24.723605919999997</v>
      </c>
      <c r="G79" s="127">
        <v>11.71907319</v>
      </c>
      <c r="H79" s="127">
        <v>13.004532730000001</v>
      </c>
      <c r="I79" s="127">
        <v>1175.0042073899999</v>
      </c>
      <c r="J79" s="127">
        <v>78.806065419999996</v>
      </c>
      <c r="K79" s="127">
        <v>1096.1981419700001</v>
      </c>
      <c r="L79" s="127">
        <v>3719.5480677099995</v>
      </c>
      <c r="M79" s="127">
        <v>3668.8166914199996</v>
      </c>
      <c r="N79" s="127">
        <v>50.73137629</v>
      </c>
      <c r="O79" s="127">
        <v>0.21787185999999997</v>
      </c>
      <c r="P79" s="127">
        <v>4.8955261200000004</v>
      </c>
      <c r="Q79" s="39"/>
      <c r="R79" s="39"/>
      <c r="S79" s="39"/>
      <c r="T79" s="39"/>
      <c r="U79" s="39"/>
      <c r="V79" s="39"/>
    </row>
    <row r="80" spans="1:22" hidden="1" outlineLevel="1">
      <c r="A80" s="8">
        <v>42644</v>
      </c>
      <c r="B80" s="127">
        <v>5055.2256768099996</v>
      </c>
      <c r="C80" s="39">
        <v>12.151064349999999</v>
      </c>
      <c r="D80" s="127">
        <v>3.3338755899999999</v>
      </c>
      <c r="E80" s="127">
        <v>8.8171887600000005</v>
      </c>
      <c r="F80" s="127">
        <v>17.220352590000001</v>
      </c>
      <c r="G80" s="127">
        <v>10.61941461</v>
      </c>
      <c r="H80" s="127">
        <v>6.6009379800000003</v>
      </c>
      <c r="I80" s="127">
        <v>1288.70609137</v>
      </c>
      <c r="J80" s="127">
        <v>84.810714749999988</v>
      </c>
      <c r="K80" s="127">
        <v>1203.89537662</v>
      </c>
      <c r="L80" s="127">
        <v>3737.1481684999999</v>
      </c>
      <c r="M80" s="127">
        <v>3682.9852856299995</v>
      </c>
      <c r="N80" s="127">
        <v>54.16288286999999</v>
      </c>
      <c r="O80" s="127">
        <v>0.10002339</v>
      </c>
      <c r="P80" s="127">
        <v>23.69634503</v>
      </c>
      <c r="Q80" s="39"/>
      <c r="R80" s="39"/>
      <c r="S80" s="39"/>
      <c r="T80" s="39"/>
      <c r="U80" s="39"/>
      <c r="V80" s="39"/>
    </row>
    <row r="81" spans="1:22" hidden="1" outlineLevel="1">
      <c r="A81" s="8">
        <v>42675</v>
      </c>
      <c r="B81" s="127">
        <v>5155.5922262699996</v>
      </c>
      <c r="C81" s="39">
        <v>10.998006329999999</v>
      </c>
      <c r="D81" s="127">
        <v>2.3452587399999998</v>
      </c>
      <c r="E81" s="127">
        <v>8.6527475899999988</v>
      </c>
      <c r="F81" s="127">
        <v>19.02435333</v>
      </c>
      <c r="G81" s="127">
        <v>5.5167525699999995</v>
      </c>
      <c r="H81" s="127">
        <v>13.507600759999999</v>
      </c>
      <c r="I81" s="127">
        <v>1351.3230705100002</v>
      </c>
      <c r="J81" s="127">
        <v>77.685536279999994</v>
      </c>
      <c r="K81" s="127">
        <v>1273.6375342300003</v>
      </c>
      <c r="L81" s="127">
        <v>3774.2467961000002</v>
      </c>
      <c r="M81" s="127">
        <v>3724.6644634700001</v>
      </c>
      <c r="N81" s="127">
        <v>49.582332629999996</v>
      </c>
      <c r="O81" s="127">
        <v>-1.9132032000000001</v>
      </c>
      <c r="P81" s="127">
        <v>22.61616609</v>
      </c>
      <c r="Q81" s="39"/>
      <c r="R81" s="39"/>
      <c r="S81" s="39"/>
      <c r="T81" s="39"/>
      <c r="U81" s="39"/>
      <c r="V81" s="39"/>
    </row>
    <row r="82" spans="1:22" hidden="1" outlineLevel="1">
      <c r="A82" s="8">
        <v>42705</v>
      </c>
      <c r="B82" s="127">
        <v>5417.5772285700004</v>
      </c>
      <c r="C82" s="39">
        <v>13.508881669999999</v>
      </c>
      <c r="D82" s="127">
        <v>1.70872395</v>
      </c>
      <c r="E82" s="127">
        <v>11.800157720000001</v>
      </c>
      <c r="F82" s="127">
        <v>9.8273315199999995</v>
      </c>
      <c r="G82" s="127">
        <v>9.3536876699999993</v>
      </c>
      <c r="H82" s="127">
        <v>0.47364384999999998</v>
      </c>
      <c r="I82" s="127">
        <v>1346.1334343799999</v>
      </c>
      <c r="J82" s="127">
        <v>99.217325810000006</v>
      </c>
      <c r="K82" s="127">
        <v>1246.91610857</v>
      </c>
      <c r="L82" s="127">
        <v>4048.1075809999993</v>
      </c>
      <c r="M82" s="127">
        <v>3988.6625070799996</v>
      </c>
      <c r="N82" s="127">
        <v>59.445073920000006</v>
      </c>
      <c r="O82" s="127">
        <v>-1.2185356199999999</v>
      </c>
      <c r="P82" s="127">
        <v>11.982739410000001</v>
      </c>
      <c r="Q82" s="39"/>
      <c r="R82" s="39"/>
      <c r="S82" s="39"/>
      <c r="T82" s="39"/>
      <c r="U82" s="39"/>
      <c r="V82" s="39"/>
    </row>
    <row r="83" spans="1:22" hidden="1" outlineLevel="1">
      <c r="A83" s="8">
        <v>42736</v>
      </c>
      <c r="B83" s="127">
        <v>5173.7600009799999</v>
      </c>
      <c r="C83" s="39">
        <v>13.759023959999999</v>
      </c>
      <c r="D83" s="127">
        <v>1.63393495</v>
      </c>
      <c r="E83" s="127">
        <v>12.125089009999998</v>
      </c>
      <c r="F83" s="127">
        <v>13.488258180000001</v>
      </c>
      <c r="G83" s="127">
        <v>8.4871345300000005</v>
      </c>
      <c r="H83" s="127">
        <v>5.0011236500000003</v>
      </c>
      <c r="I83" s="127">
        <v>1272.0854664200001</v>
      </c>
      <c r="J83" s="127">
        <v>97.511673550000012</v>
      </c>
      <c r="K83" s="127">
        <v>1174.57379287</v>
      </c>
      <c r="L83" s="127">
        <v>3874.4272524199996</v>
      </c>
      <c r="M83" s="127">
        <v>3822.7204255400002</v>
      </c>
      <c r="N83" s="127">
        <v>51.706826880000001</v>
      </c>
      <c r="O83" s="127">
        <v>-0.38311777999999996</v>
      </c>
      <c r="P83" s="127">
        <v>10.42363836</v>
      </c>
      <c r="Q83" s="39"/>
      <c r="R83" s="39"/>
      <c r="S83" s="39"/>
      <c r="T83" s="39"/>
      <c r="U83" s="39"/>
      <c r="V83" s="39"/>
    </row>
    <row r="84" spans="1:22" hidden="1" outlineLevel="1">
      <c r="A84" s="8">
        <v>42767</v>
      </c>
      <c r="B84" s="127">
        <v>5358.6685141899998</v>
      </c>
      <c r="C84" s="39">
        <v>14.164563399999999</v>
      </c>
      <c r="D84" s="127">
        <v>1.5545372899999998</v>
      </c>
      <c r="E84" s="127">
        <v>12.61002611</v>
      </c>
      <c r="F84" s="127">
        <v>48.971919540000002</v>
      </c>
      <c r="G84" s="127">
        <v>43.97959212</v>
      </c>
      <c r="H84" s="127">
        <v>4.9923274199999996</v>
      </c>
      <c r="I84" s="127">
        <v>1316.26796365</v>
      </c>
      <c r="J84" s="127">
        <v>93.907618720000002</v>
      </c>
      <c r="K84" s="127">
        <v>1222.3603449300001</v>
      </c>
      <c r="L84" s="127">
        <v>3979.2640676000001</v>
      </c>
      <c r="M84" s="127">
        <v>3927.1698405500001</v>
      </c>
      <c r="N84" s="127">
        <v>52.094227050000001</v>
      </c>
      <c r="O84" s="127">
        <v>39.846493620000004</v>
      </c>
      <c r="P84" s="127">
        <v>8.286803449999999</v>
      </c>
      <c r="Q84" s="39"/>
      <c r="R84" s="39"/>
      <c r="S84" s="39"/>
      <c r="T84" s="39"/>
      <c r="U84" s="39"/>
      <c r="V84" s="39"/>
    </row>
    <row r="85" spans="1:22" hidden="1" outlineLevel="1">
      <c r="A85" s="8">
        <v>42795</v>
      </c>
      <c r="B85" s="127">
        <v>5318.3915842699998</v>
      </c>
      <c r="C85" s="39">
        <v>12.557722589999999</v>
      </c>
      <c r="D85" s="127">
        <v>1.53685966</v>
      </c>
      <c r="E85" s="127">
        <v>11.020862929999998</v>
      </c>
      <c r="F85" s="127">
        <v>45.152259409999999</v>
      </c>
      <c r="G85" s="127">
        <v>41.851893479999994</v>
      </c>
      <c r="H85" s="127">
        <v>3.3003659299999999</v>
      </c>
      <c r="I85" s="127">
        <v>1397.2166743099999</v>
      </c>
      <c r="J85" s="127">
        <v>93.683367219999994</v>
      </c>
      <c r="K85" s="127">
        <v>1303.5333070899999</v>
      </c>
      <c r="L85" s="127">
        <v>3863.4649279600003</v>
      </c>
      <c r="M85" s="127">
        <v>3814.5466697300003</v>
      </c>
      <c r="N85" s="127">
        <v>48.918258230000006</v>
      </c>
      <c r="O85" s="127">
        <v>-0.19395512000000001</v>
      </c>
      <c r="P85" s="127">
        <v>10.71293283</v>
      </c>
      <c r="Q85" s="39"/>
      <c r="R85" s="39"/>
      <c r="S85" s="39"/>
      <c r="T85" s="39"/>
      <c r="U85" s="39"/>
      <c r="V85" s="39"/>
    </row>
    <row r="86" spans="1:22" hidden="1" outlineLevel="1">
      <c r="A86" s="8">
        <v>42826</v>
      </c>
      <c r="B86" s="127">
        <v>5480.9849363000003</v>
      </c>
      <c r="C86" s="39">
        <v>12.591557359999999</v>
      </c>
      <c r="D86" s="127">
        <v>2.3294898900000001</v>
      </c>
      <c r="E86" s="127">
        <v>10.26206747</v>
      </c>
      <c r="F86" s="127">
        <v>51.689587840000002</v>
      </c>
      <c r="G86" s="127">
        <v>46.663442000000003</v>
      </c>
      <c r="H86" s="127">
        <v>5.0261458399999999</v>
      </c>
      <c r="I86" s="127">
        <v>1510.5158101100001</v>
      </c>
      <c r="J86" s="127">
        <v>92.545182430000011</v>
      </c>
      <c r="K86" s="127">
        <v>1417.9706276799998</v>
      </c>
      <c r="L86" s="127">
        <v>3906.1879809900001</v>
      </c>
      <c r="M86" s="127">
        <v>3856.2828008400002</v>
      </c>
      <c r="N86" s="127">
        <v>49.90518015</v>
      </c>
      <c r="O86" s="127">
        <v>3.2922292500000001</v>
      </c>
      <c r="P86" s="127">
        <v>6.7116850399999999</v>
      </c>
      <c r="Q86" s="39"/>
      <c r="R86" s="39"/>
      <c r="S86" s="39"/>
      <c r="T86" s="39"/>
      <c r="U86" s="39"/>
      <c r="V86" s="39"/>
    </row>
    <row r="87" spans="1:22" hidden="1" outlineLevel="1">
      <c r="A87" s="8">
        <v>42856</v>
      </c>
      <c r="B87" s="127">
        <v>5468.9936437899996</v>
      </c>
      <c r="C87" s="39">
        <v>12.906711490000001</v>
      </c>
      <c r="D87" s="127">
        <v>3.18900447</v>
      </c>
      <c r="E87" s="127">
        <v>9.7177070200000006</v>
      </c>
      <c r="F87" s="127">
        <v>54.207779809999998</v>
      </c>
      <c r="G87" s="127">
        <v>47.177900340000001</v>
      </c>
      <c r="H87" s="127">
        <v>7.02987947</v>
      </c>
      <c r="I87" s="127">
        <v>1529.4615124499999</v>
      </c>
      <c r="J87" s="127">
        <v>89.428106</v>
      </c>
      <c r="K87" s="127">
        <v>1440.0334064499998</v>
      </c>
      <c r="L87" s="127">
        <v>3872.4176400400002</v>
      </c>
      <c r="M87" s="127">
        <v>3820.5629042199998</v>
      </c>
      <c r="N87" s="127">
        <v>51.854735819999995</v>
      </c>
      <c r="O87" s="127">
        <v>0.12822147</v>
      </c>
      <c r="P87" s="127">
        <v>9.4096728400000007</v>
      </c>
      <c r="Q87" s="39"/>
      <c r="R87" s="39"/>
      <c r="S87" s="39"/>
      <c r="T87" s="39"/>
      <c r="U87" s="39"/>
      <c r="V87" s="39"/>
    </row>
    <row r="88" spans="1:22" hidden="1" outlineLevel="1">
      <c r="A88" s="8">
        <v>42887</v>
      </c>
      <c r="B88" s="127">
        <v>5941.1931966399998</v>
      </c>
      <c r="C88" s="39">
        <v>13.033147870000002</v>
      </c>
      <c r="D88" s="127">
        <v>3.5729193800000001</v>
      </c>
      <c r="E88" s="127">
        <v>9.4602284900000004</v>
      </c>
      <c r="F88" s="127">
        <v>71.850775200000001</v>
      </c>
      <c r="G88" s="127">
        <v>49.70483394</v>
      </c>
      <c r="H88" s="127">
        <v>22.145941259999997</v>
      </c>
      <c r="I88" s="127">
        <v>1864.52764531</v>
      </c>
      <c r="J88" s="127">
        <v>98.063165150000003</v>
      </c>
      <c r="K88" s="127">
        <v>1766.4644801599998</v>
      </c>
      <c r="L88" s="127">
        <v>3991.7816282600002</v>
      </c>
      <c r="M88" s="127">
        <v>3937.8634612299998</v>
      </c>
      <c r="N88" s="127">
        <v>53.918167029999999</v>
      </c>
      <c r="O88" s="127">
        <v>3.383804E-2</v>
      </c>
      <c r="P88" s="127">
        <v>7.9658085300000003</v>
      </c>
      <c r="Q88" s="39"/>
      <c r="R88" s="39"/>
      <c r="S88" s="39"/>
      <c r="T88" s="39"/>
      <c r="U88" s="39"/>
      <c r="V88" s="39"/>
    </row>
    <row r="89" spans="1:22" hidden="1" outlineLevel="1">
      <c r="A89" s="8">
        <v>42917</v>
      </c>
      <c r="B89" s="127">
        <v>5864.6375508700003</v>
      </c>
      <c r="C89" s="39">
        <v>13.1304096</v>
      </c>
      <c r="D89" s="127">
        <v>3.46464639</v>
      </c>
      <c r="E89" s="127">
        <v>9.6657632099999997</v>
      </c>
      <c r="F89" s="127">
        <v>69.1424995</v>
      </c>
      <c r="G89" s="127">
        <v>48.8495487</v>
      </c>
      <c r="H89" s="127">
        <v>20.2929508</v>
      </c>
      <c r="I89" s="127">
        <v>1840.5848819600001</v>
      </c>
      <c r="J89" s="127">
        <v>92.477959670000004</v>
      </c>
      <c r="K89" s="127">
        <v>1748.1069222900003</v>
      </c>
      <c r="L89" s="127">
        <v>3941.7797598100005</v>
      </c>
      <c r="M89" s="127">
        <v>3888.8949359500002</v>
      </c>
      <c r="N89" s="127">
        <v>52.884823859999997</v>
      </c>
      <c r="O89" s="127">
        <v>0.12593089000000002</v>
      </c>
      <c r="P89" s="127">
        <v>5.2582684200000003</v>
      </c>
      <c r="Q89" s="39"/>
      <c r="R89" s="39"/>
      <c r="S89" s="39"/>
      <c r="T89" s="39"/>
      <c r="U89" s="39"/>
      <c r="V89" s="39"/>
    </row>
    <row r="90" spans="1:22" hidden="1" outlineLevel="1">
      <c r="A90" s="8">
        <v>42948</v>
      </c>
      <c r="B90" s="127">
        <v>5851.52288125</v>
      </c>
      <c r="C90" s="39">
        <v>13.49971697</v>
      </c>
      <c r="D90" s="127">
        <v>4.0412127499999997</v>
      </c>
      <c r="E90" s="127">
        <v>9.45850422</v>
      </c>
      <c r="F90" s="127">
        <v>72.084010849999999</v>
      </c>
      <c r="G90" s="127">
        <v>52.581534840000003</v>
      </c>
      <c r="H90" s="127">
        <v>19.502476009999999</v>
      </c>
      <c r="I90" s="127">
        <v>1755.3286021000001</v>
      </c>
      <c r="J90" s="127">
        <v>86.017530370000003</v>
      </c>
      <c r="K90" s="127">
        <v>1669.3110717300001</v>
      </c>
      <c r="L90" s="127">
        <v>4010.6105513299999</v>
      </c>
      <c r="M90" s="127">
        <v>3958.1194169300002</v>
      </c>
      <c r="N90" s="127">
        <v>52.4911344</v>
      </c>
      <c r="O90" s="127">
        <v>0.22787185000000001</v>
      </c>
      <c r="P90" s="127">
        <v>7.0008789699999996</v>
      </c>
      <c r="Q90" s="39"/>
      <c r="R90" s="39"/>
      <c r="S90" s="39"/>
      <c r="T90" s="39"/>
      <c r="U90" s="39"/>
      <c r="V90" s="39"/>
    </row>
    <row r="91" spans="1:22" hidden="1" outlineLevel="1">
      <c r="A91" s="8">
        <v>42979</v>
      </c>
      <c r="B91" s="127">
        <v>5866.8180044800001</v>
      </c>
      <c r="C91" s="39">
        <v>13.737128429999999</v>
      </c>
      <c r="D91" s="127">
        <v>4.1236451800000005</v>
      </c>
      <c r="E91" s="127">
        <v>9.6134832499999998</v>
      </c>
      <c r="F91" s="127">
        <v>71.557062949999988</v>
      </c>
      <c r="G91" s="127">
        <v>52.056689730000002</v>
      </c>
      <c r="H91" s="127">
        <v>19.50037322</v>
      </c>
      <c r="I91" s="127">
        <v>1703.7767842799999</v>
      </c>
      <c r="J91" s="127">
        <v>87.242908760000006</v>
      </c>
      <c r="K91" s="127">
        <v>1616.53387552</v>
      </c>
      <c r="L91" s="127">
        <v>4077.7470288200002</v>
      </c>
      <c r="M91" s="127">
        <v>4023.50509994</v>
      </c>
      <c r="N91" s="127">
        <v>54.241928879999996</v>
      </c>
      <c r="O91" s="127">
        <v>-1.0166561699999999</v>
      </c>
      <c r="P91" s="127">
        <v>12.650739909999999</v>
      </c>
      <c r="Q91" s="39"/>
      <c r="R91" s="39"/>
      <c r="S91" s="39"/>
      <c r="T91" s="39"/>
      <c r="U91" s="39"/>
      <c r="V91" s="39"/>
    </row>
    <row r="92" spans="1:22" hidden="1" outlineLevel="1">
      <c r="A92" s="8">
        <v>43009</v>
      </c>
      <c r="B92" s="127">
        <v>5901.1517491499999</v>
      </c>
      <c r="C92" s="39">
        <v>14.222651130000001</v>
      </c>
      <c r="D92" s="127">
        <v>4.4579765299999998</v>
      </c>
      <c r="E92" s="127">
        <v>9.7646746000000011</v>
      </c>
      <c r="F92" s="127">
        <v>72.603349059999999</v>
      </c>
      <c r="G92" s="127">
        <v>53.132479259999997</v>
      </c>
      <c r="H92" s="127">
        <v>19.470869799999999</v>
      </c>
      <c r="I92" s="127">
        <v>1650.9888528200001</v>
      </c>
      <c r="J92" s="127">
        <v>120.57539038</v>
      </c>
      <c r="K92" s="127">
        <v>1530.4134624400001</v>
      </c>
      <c r="L92" s="127">
        <v>4163.3368961400001</v>
      </c>
      <c r="M92" s="127">
        <v>4111.6055507600004</v>
      </c>
      <c r="N92" s="127">
        <v>51.73134538</v>
      </c>
      <c r="O92" s="127">
        <v>-3.0735948399999997</v>
      </c>
      <c r="P92" s="127">
        <v>12.294860960000001</v>
      </c>
      <c r="Q92" s="39"/>
      <c r="R92" s="39"/>
      <c r="S92" s="39"/>
      <c r="T92" s="39"/>
      <c r="U92" s="39"/>
      <c r="V92" s="39"/>
    </row>
    <row r="93" spans="1:22" hidden="1" outlineLevel="1">
      <c r="A93" s="8">
        <v>43040</v>
      </c>
      <c r="B93" s="127">
        <v>5924.4896128999999</v>
      </c>
      <c r="C93" s="39">
        <v>13.7118822</v>
      </c>
      <c r="D93" s="127">
        <v>4.2048804899999999</v>
      </c>
      <c r="E93" s="127">
        <v>9.5070017100000008</v>
      </c>
      <c r="F93" s="127">
        <v>59.244734999999999</v>
      </c>
      <c r="G93" s="127">
        <v>39.785321209999999</v>
      </c>
      <c r="H93" s="127">
        <v>19.459413789999999</v>
      </c>
      <c r="I93" s="127">
        <v>1638.0354362200003</v>
      </c>
      <c r="J93" s="127">
        <v>115.80198228</v>
      </c>
      <c r="K93" s="127">
        <v>1522.2334539400003</v>
      </c>
      <c r="L93" s="127">
        <v>4213.4975594799998</v>
      </c>
      <c r="M93" s="127">
        <v>4160.9819693899999</v>
      </c>
      <c r="N93" s="127">
        <v>52.515590089999996</v>
      </c>
      <c r="O93" s="127">
        <v>1.3570525499999999</v>
      </c>
      <c r="P93" s="127">
        <v>12.24881053</v>
      </c>
      <c r="Q93" s="39"/>
      <c r="R93" s="39"/>
      <c r="S93" s="39"/>
      <c r="T93" s="39"/>
      <c r="U93" s="39"/>
      <c r="V93" s="39"/>
    </row>
    <row r="94" spans="1:22" hidden="1" outlineLevel="1">
      <c r="A94" s="8">
        <v>43070</v>
      </c>
      <c r="B94" s="127">
        <v>6138.8418448100001</v>
      </c>
      <c r="C94" s="39">
        <v>19.965325799999999</v>
      </c>
      <c r="D94" s="127">
        <v>8.3854795099999997</v>
      </c>
      <c r="E94" s="127">
        <v>11.579846290000001</v>
      </c>
      <c r="F94" s="127">
        <v>29.094542059999998</v>
      </c>
      <c r="G94" s="127">
        <v>28.43848337</v>
      </c>
      <c r="H94" s="127">
        <v>0.65605868999999994</v>
      </c>
      <c r="I94" s="127">
        <v>1617.0238374</v>
      </c>
      <c r="J94" s="127">
        <v>168.65659208</v>
      </c>
      <c r="K94" s="127">
        <v>1448.3672453200002</v>
      </c>
      <c r="L94" s="127">
        <v>4472.7581395500001</v>
      </c>
      <c r="M94" s="127">
        <v>4427.37746677</v>
      </c>
      <c r="N94" s="127">
        <v>45.380672780000005</v>
      </c>
      <c r="O94" s="127">
        <v>3.4027264700000002</v>
      </c>
      <c r="P94" s="127">
        <v>15.547801310000001</v>
      </c>
      <c r="Q94" s="39"/>
      <c r="R94" s="39"/>
      <c r="S94" s="39"/>
      <c r="T94" s="39"/>
      <c r="U94" s="39"/>
      <c r="V94" s="39"/>
    </row>
    <row r="95" spans="1:22" hidden="1" outlineLevel="1">
      <c r="A95" s="8">
        <v>43101</v>
      </c>
      <c r="B95" s="127">
        <v>6035.2500909299997</v>
      </c>
      <c r="C95" s="39">
        <v>19.858261460000001</v>
      </c>
      <c r="D95" s="127">
        <v>8.3534693299999994</v>
      </c>
      <c r="E95" s="127">
        <v>11.50479213</v>
      </c>
      <c r="F95" s="127">
        <v>37.59513785</v>
      </c>
      <c r="G95" s="127">
        <v>36.976618619999996</v>
      </c>
      <c r="H95" s="127">
        <v>0.61851922999999998</v>
      </c>
      <c r="I95" s="127">
        <v>1546.83664746</v>
      </c>
      <c r="J95" s="127">
        <v>81.153367309999993</v>
      </c>
      <c r="K95" s="127">
        <v>1465.68328015</v>
      </c>
      <c r="L95" s="127">
        <v>4430.9600441599996</v>
      </c>
      <c r="M95" s="127">
        <v>4377.3708205700004</v>
      </c>
      <c r="N95" s="127">
        <v>53.589223590000003</v>
      </c>
      <c r="O95" s="127">
        <v>2.9807499100000001</v>
      </c>
      <c r="P95" s="127">
        <v>6.0911440900000002</v>
      </c>
      <c r="Q95" s="39"/>
      <c r="R95" s="39"/>
      <c r="S95" s="39"/>
      <c r="T95" s="39"/>
      <c r="U95" s="39"/>
      <c r="V95" s="39"/>
    </row>
    <row r="96" spans="1:22" hidden="1" outlineLevel="1">
      <c r="A96" s="8">
        <v>43132</v>
      </c>
      <c r="B96" s="127">
        <v>6233.3629843600002</v>
      </c>
      <c r="C96" s="39">
        <v>9.3959612400000001</v>
      </c>
      <c r="D96" s="127">
        <v>8.2458648100000005</v>
      </c>
      <c r="E96" s="127">
        <v>1.1500964300000001</v>
      </c>
      <c r="F96" s="127">
        <v>35.202945890000002</v>
      </c>
      <c r="G96" s="127">
        <v>34.675761219999998</v>
      </c>
      <c r="H96" s="127">
        <v>0.52718467000000002</v>
      </c>
      <c r="I96" s="127">
        <v>1634.9525662500002</v>
      </c>
      <c r="J96" s="127">
        <v>75.64710912000001</v>
      </c>
      <c r="K96" s="127">
        <v>1559.3054571300001</v>
      </c>
      <c r="L96" s="127">
        <v>4553.8115109800001</v>
      </c>
      <c r="M96" s="127">
        <v>4499.59161047</v>
      </c>
      <c r="N96" s="127">
        <v>54.219900509999995</v>
      </c>
      <c r="O96" s="127">
        <v>-0.27426244</v>
      </c>
      <c r="P96" s="127">
        <v>13.61333042</v>
      </c>
      <c r="Q96" s="39"/>
      <c r="R96" s="39"/>
      <c r="S96" s="39"/>
      <c r="T96" s="39"/>
      <c r="U96" s="39"/>
      <c r="V96" s="39"/>
    </row>
    <row r="97" spans="1:22" hidden="1" outlineLevel="1">
      <c r="A97" s="8">
        <v>43160</v>
      </c>
      <c r="B97" s="127">
        <v>6469.6653809299996</v>
      </c>
      <c r="C97" s="39">
        <v>8.4148235800000002</v>
      </c>
      <c r="D97" s="127">
        <v>7.1817714099999996</v>
      </c>
      <c r="E97" s="127">
        <v>1.2330521700000001</v>
      </c>
      <c r="F97" s="127">
        <v>33.918959729999997</v>
      </c>
      <c r="G97" s="127">
        <v>33.404575789999996</v>
      </c>
      <c r="H97" s="127">
        <v>0.51438393999999998</v>
      </c>
      <c r="I97" s="127">
        <v>1822.2918246499999</v>
      </c>
      <c r="J97" s="127">
        <v>83.05035294999999</v>
      </c>
      <c r="K97" s="127">
        <v>1739.2414717000001</v>
      </c>
      <c r="L97" s="127">
        <v>4605.0397729699998</v>
      </c>
      <c r="M97" s="127">
        <v>4552.2797781400004</v>
      </c>
      <c r="N97" s="127">
        <v>52.759994830000004</v>
      </c>
      <c r="O97" s="127">
        <v>8.2521609999999995E-2</v>
      </c>
      <c r="P97" s="127">
        <v>13.52510124</v>
      </c>
      <c r="Q97" s="39"/>
      <c r="R97" s="39"/>
      <c r="S97" s="39"/>
      <c r="T97" s="39"/>
      <c r="U97" s="39"/>
      <c r="V97" s="39"/>
    </row>
    <row r="98" spans="1:22" hidden="1" outlineLevel="1">
      <c r="A98" s="8">
        <v>43191</v>
      </c>
      <c r="B98" s="127">
        <v>6526.6191047900002</v>
      </c>
      <c r="C98" s="39">
        <v>6.7184789700000005</v>
      </c>
      <c r="D98" s="127">
        <v>5.9883399300000004</v>
      </c>
      <c r="E98" s="127">
        <v>0.73013903999999996</v>
      </c>
      <c r="F98" s="127">
        <v>33.380565660000002</v>
      </c>
      <c r="G98" s="127">
        <v>32.847153829999996</v>
      </c>
      <c r="H98" s="127">
        <v>0.53341183000000003</v>
      </c>
      <c r="I98" s="127">
        <v>1773.1461658799999</v>
      </c>
      <c r="J98" s="127">
        <v>83.65894870999999</v>
      </c>
      <c r="K98" s="127">
        <v>1689.4872171700001</v>
      </c>
      <c r="L98" s="127">
        <v>4713.3738942800001</v>
      </c>
      <c r="M98" s="127">
        <v>4657.29430959</v>
      </c>
      <c r="N98" s="127">
        <v>56.079584690000004</v>
      </c>
      <c r="O98" s="127">
        <v>-8.8747670000000028E-2</v>
      </c>
      <c r="P98" s="127">
        <v>14.47507821</v>
      </c>
      <c r="Q98" s="39"/>
      <c r="R98" s="39"/>
      <c r="S98" s="39"/>
      <c r="T98" s="39"/>
      <c r="U98" s="39"/>
      <c r="V98" s="39"/>
    </row>
    <row r="99" spans="1:22" hidden="1" outlineLevel="1">
      <c r="A99" s="8">
        <v>43221</v>
      </c>
      <c r="B99" s="127">
        <v>6419.8501793699998</v>
      </c>
      <c r="C99" s="39">
        <v>6.9737378800000007</v>
      </c>
      <c r="D99" s="127">
        <v>1.4676634399999999</v>
      </c>
      <c r="E99" s="127">
        <v>5.5060744399999999</v>
      </c>
      <c r="F99" s="127">
        <v>29.332511749999998</v>
      </c>
      <c r="G99" s="127">
        <v>28.7534001</v>
      </c>
      <c r="H99" s="127">
        <v>0.57911164999999998</v>
      </c>
      <c r="I99" s="127">
        <v>1848.7429734</v>
      </c>
      <c r="J99" s="127">
        <v>77.554637310000004</v>
      </c>
      <c r="K99" s="127">
        <v>1771.1883360900001</v>
      </c>
      <c r="L99" s="127">
        <v>4534.8009563400001</v>
      </c>
      <c r="M99" s="127">
        <v>4477.2702521800002</v>
      </c>
      <c r="N99" s="127">
        <v>57.530704160000006</v>
      </c>
      <c r="O99" s="127">
        <v>-7.6303753400000005</v>
      </c>
      <c r="P99" s="127">
        <v>14.857155220000001</v>
      </c>
      <c r="Q99" s="39"/>
      <c r="R99" s="39"/>
      <c r="S99" s="39"/>
      <c r="T99" s="39"/>
      <c r="U99" s="39"/>
      <c r="V99" s="39"/>
    </row>
    <row r="100" spans="1:22" hidden="1" outlineLevel="1">
      <c r="A100" s="8">
        <v>43252</v>
      </c>
      <c r="B100" s="127">
        <v>6656.6644558300004</v>
      </c>
      <c r="C100" s="39">
        <v>6.7909215099999996</v>
      </c>
      <c r="D100" s="127">
        <v>1.0354155899999999</v>
      </c>
      <c r="E100" s="127">
        <v>5.7555059200000001</v>
      </c>
      <c r="F100" s="127">
        <v>72.94312687</v>
      </c>
      <c r="G100" s="127">
        <v>22.147695560000003</v>
      </c>
      <c r="H100" s="127">
        <v>50.795431309999998</v>
      </c>
      <c r="I100" s="127">
        <v>1858.9693194200004</v>
      </c>
      <c r="J100" s="127">
        <v>75.487704219999998</v>
      </c>
      <c r="K100" s="127">
        <v>1783.4816152000001</v>
      </c>
      <c r="L100" s="127">
        <v>4717.9610880300006</v>
      </c>
      <c r="M100" s="127">
        <v>4662.3704666600006</v>
      </c>
      <c r="N100" s="127">
        <v>55.590621370000001</v>
      </c>
      <c r="O100" s="127">
        <v>-0.41119339999999993</v>
      </c>
      <c r="P100" s="127">
        <v>14.159376460000001</v>
      </c>
      <c r="Q100" s="39"/>
      <c r="R100" s="39"/>
      <c r="S100" s="39"/>
      <c r="T100" s="39"/>
      <c r="U100" s="39"/>
      <c r="V100" s="39"/>
    </row>
    <row r="101" spans="1:22" hidden="1" outlineLevel="1">
      <c r="A101" s="8">
        <v>43282</v>
      </c>
      <c r="B101" s="127">
        <v>6452.9117798400002</v>
      </c>
      <c r="C101" s="39">
        <v>6.86105097</v>
      </c>
      <c r="D101" s="127">
        <v>1.2218532199999999</v>
      </c>
      <c r="E101" s="127">
        <v>5.6391977500000001</v>
      </c>
      <c r="F101" s="127">
        <v>69.877119219999997</v>
      </c>
      <c r="G101" s="127">
        <v>16.993431170000001</v>
      </c>
      <c r="H101" s="127">
        <v>52.883688049999996</v>
      </c>
      <c r="I101" s="127">
        <v>1792.2561757799999</v>
      </c>
      <c r="J101" s="127">
        <v>88.846557309999994</v>
      </c>
      <c r="K101" s="127">
        <v>1703.4096184700002</v>
      </c>
      <c r="L101" s="127">
        <v>4583.9174338699995</v>
      </c>
      <c r="M101" s="127">
        <v>4529.0526723200001</v>
      </c>
      <c r="N101" s="127">
        <v>54.864761550000004</v>
      </c>
      <c r="O101" s="127">
        <v>0.65284233000000003</v>
      </c>
      <c r="P101" s="127">
        <v>14.2711957</v>
      </c>
      <c r="Q101" s="39"/>
      <c r="R101" s="39"/>
      <c r="S101" s="39"/>
      <c r="T101" s="39"/>
      <c r="U101" s="39"/>
      <c r="V101" s="39"/>
    </row>
    <row r="102" spans="1:22" hidden="1" outlineLevel="1">
      <c r="A102" s="8">
        <v>43313</v>
      </c>
      <c r="B102" s="127">
        <v>6462.9855328100002</v>
      </c>
      <c r="C102" s="39">
        <v>7.18474608</v>
      </c>
      <c r="D102" s="127">
        <v>1.34706225</v>
      </c>
      <c r="E102" s="127">
        <v>5.8376838300000005</v>
      </c>
      <c r="F102" s="127">
        <v>70.808441930000001</v>
      </c>
      <c r="G102" s="127">
        <v>16.993172510000001</v>
      </c>
      <c r="H102" s="127">
        <v>53.81526942</v>
      </c>
      <c r="I102" s="127">
        <v>1718.4644983000003</v>
      </c>
      <c r="J102" s="127">
        <v>93.331603940000008</v>
      </c>
      <c r="K102" s="127">
        <v>1625.1328943599999</v>
      </c>
      <c r="L102" s="127">
        <v>4666.5278464999992</v>
      </c>
      <c r="M102" s="127">
        <v>4609.6148953900001</v>
      </c>
      <c r="N102" s="127">
        <v>56.912951109999995</v>
      </c>
      <c r="O102" s="127">
        <v>-6.8449479999999993E-2</v>
      </c>
      <c r="P102" s="127">
        <v>15.02252682</v>
      </c>
      <c r="Q102" s="39"/>
      <c r="R102" s="39"/>
      <c r="S102" s="39"/>
      <c r="T102" s="39"/>
      <c r="U102" s="39"/>
      <c r="V102" s="39"/>
    </row>
    <row r="103" spans="1:22" hidden="1" outlineLevel="1">
      <c r="A103" s="8">
        <v>43344</v>
      </c>
      <c r="B103" s="127">
        <v>6534.5526647699999</v>
      </c>
      <c r="C103" s="39">
        <v>7.3435803600000007</v>
      </c>
      <c r="D103" s="127">
        <v>1.27632938</v>
      </c>
      <c r="E103" s="127">
        <v>6.0672509799999998</v>
      </c>
      <c r="F103" s="127">
        <v>65.480018010000009</v>
      </c>
      <c r="G103" s="127">
        <v>11.719092589999999</v>
      </c>
      <c r="H103" s="127">
        <v>53.760925420000007</v>
      </c>
      <c r="I103" s="127">
        <v>1699.1108445</v>
      </c>
      <c r="J103" s="127">
        <v>83.638876789999998</v>
      </c>
      <c r="K103" s="127">
        <v>1615.4719677099999</v>
      </c>
      <c r="L103" s="127">
        <v>4762.6182218999993</v>
      </c>
      <c r="M103" s="127">
        <v>4703.3224371200004</v>
      </c>
      <c r="N103" s="127">
        <v>59.295784780000005</v>
      </c>
      <c r="O103" s="127">
        <v>-5.2393991300000007</v>
      </c>
      <c r="P103" s="127">
        <v>15.650268449999999</v>
      </c>
      <c r="Q103" s="39"/>
      <c r="R103" s="39"/>
      <c r="S103" s="39"/>
      <c r="T103" s="39"/>
      <c r="U103" s="39"/>
      <c r="V103" s="39"/>
    </row>
    <row r="104" spans="1:22" hidden="1" outlineLevel="1">
      <c r="A104" s="8">
        <v>43374</v>
      </c>
      <c r="B104" s="127">
        <v>6391.7870643699998</v>
      </c>
      <c r="C104" s="39">
        <v>7.3081320000000005</v>
      </c>
      <c r="D104" s="127">
        <v>1.18425103</v>
      </c>
      <c r="E104" s="127">
        <v>6.1238809700000001</v>
      </c>
      <c r="F104" s="127">
        <v>66.112669140000008</v>
      </c>
      <c r="G104" s="127">
        <v>12.37081877</v>
      </c>
      <c r="H104" s="127">
        <v>53.741850369999995</v>
      </c>
      <c r="I104" s="127">
        <v>1611.4296773799999</v>
      </c>
      <c r="J104" s="127">
        <v>86.842401159999994</v>
      </c>
      <c r="K104" s="127">
        <v>1524.5872762199999</v>
      </c>
      <c r="L104" s="127">
        <v>4706.9365858499996</v>
      </c>
      <c r="M104" s="127">
        <v>4647.9082553999997</v>
      </c>
      <c r="N104" s="127">
        <v>59.028330450000006</v>
      </c>
      <c r="O104" s="127">
        <v>-9.4130600000000009E-2</v>
      </c>
      <c r="P104" s="127">
        <v>7.4834899400000001</v>
      </c>
      <c r="Q104" s="39"/>
      <c r="R104" s="39"/>
      <c r="S104" s="39"/>
      <c r="T104" s="39"/>
      <c r="U104" s="39"/>
      <c r="V104" s="39"/>
    </row>
    <row r="105" spans="1:22" hidden="1" outlineLevel="1">
      <c r="A105" s="8">
        <v>43405</v>
      </c>
      <c r="B105" s="127">
        <v>6267.5168599199997</v>
      </c>
      <c r="C105" s="39">
        <v>7.8651938499999989</v>
      </c>
      <c r="D105" s="127">
        <v>1.2452378</v>
      </c>
      <c r="E105" s="127">
        <v>6.6199560499999999</v>
      </c>
      <c r="F105" s="127">
        <v>64.815061499999999</v>
      </c>
      <c r="G105" s="127">
        <v>10.905534619999999</v>
      </c>
      <c r="H105" s="127">
        <v>53.909526880000008</v>
      </c>
      <c r="I105" s="127">
        <v>1551.9679425700001</v>
      </c>
      <c r="J105" s="127">
        <v>78.31359719999999</v>
      </c>
      <c r="K105" s="127">
        <v>1473.6543453699999</v>
      </c>
      <c r="L105" s="127">
        <v>4642.8686619999999</v>
      </c>
      <c r="M105" s="127">
        <v>4585.2625319000008</v>
      </c>
      <c r="N105" s="127">
        <v>57.606130099999994</v>
      </c>
      <c r="O105" s="127">
        <v>5.3625300000000001E-2</v>
      </c>
      <c r="P105" s="127">
        <v>7.3996011199999998</v>
      </c>
      <c r="Q105" s="39"/>
      <c r="R105" s="39"/>
      <c r="S105" s="39"/>
      <c r="T105" s="39"/>
      <c r="U105" s="39"/>
      <c r="V105" s="39"/>
    </row>
    <row r="106" spans="1:22" hidden="1" outlineLevel="1">
      <c r="A106" s="8">
        <v>43435</v>
      </c>
      <c r="B106" s="127">
        <v>6476.0440468899997</v>
      </c>
      <c r="C106" s="39">
        <v>7.9867853599999998</v>
      </c>
      <c r="D106" s="127">
        <v>1.04529775</v>
      </c>
      <c r="E106" s="127">
        <v>6.9414876100000003</v>
      </c>
      <c r="F106" s="127">
        <v>3.9184853200000003</v>
      </c>
      <c r="G106" s="127">
        <v>3.4595649699999997</v>
      </c>
      <c r="H106" s="127">
        <v>0.45892035000000003</v>
      </c>
      <c r="I106" s="127">
        <v>1757.38779376</v>
      </c>
      <c r="J106" s="127">
        <v>113.79114340000001</v>
      </c>
      <c r="K106" s="127">
        <v>1643.5966503599998</v>
      </c>
      <c r="L106" s="127">
        <v>4706.7509824499994</v>
      </c>
      <c r="M106" s="127">
        <v>4656.1262683599998</v>
      </c>
      <c r="N106" s="127">
        <v>50.624714090000005</v>
      </c>
      <c r="O106" s="127">
        <v>11.32446156</v>
      </c>
      <c r="P106" s="127">
        <v>7.20757929</v>
      </c>
      <c r="Q106" s="39"/>
      <c r="R106" s="39"/>
      <c r="S106" s="39"/>
      <c r="T106" s="39"/>
      <c r="U106" s="39"/>
      <c r="V106" s="39"/>
    </row>
    <row r="107" spans="1:22" hidden="1" outlineLevel="1">
      <c r="A107" s="8">
        <v>43466</v>
      </c>
      <c r="B107" s="127">
        <v>6512.6264891199999</v>
      </c>
      <c r="C107" s="39">
        <v>7.4741278599999994</v>
      </c>
      <c r="D107" s="127">
        <v>0.77011810999999997</v>
      </c>
      <c r="E107" s="127">
        <v>6.70400975</v>
      </c>
      <c r="F107" s="127">
        <v>11.387284439999998</v>
      </c>
      <c r="G107" s="127">
        <v>10.33226698</v>
      </c>
      <c r="H107" s="127">
        <v>1.05501746</v>
      </c>
      <c r="I107" s="127">
        <v>1704.8642487999998</v>
      </c>
      <c r="J107" s="127">
        <v>104.4442329</v>
      </c>
      <c r="K107" s="127">
        <v>1600.4200159</v>
      </c>
      <c r="L107" s="127">
        <v>4788.9008280199996</v>
      </c>
      <c r="M107" s="127">
        <v>4733.3948553399996</v>
      </c>
      <c r="N107" s="127">
        <v>55.505972679999992</v>
      </c>
      <c r="O107" s="127">
        <v>-4.27156102</v>
      </c>
      <c r="P107" s="127">
        <v>8.1831359700000004</v>
      </c>
      <c r="Q107" s="39"/>
      <c r="R107" s="39"/>
      <c r="S107" s="39"/>
      <c r="T107" s="39"/>
      <c r="U107" s="39"/>
      <c r="V107" s="39"/>
    </row>
    <row r="108" spans="1:22" hidden="1" outlineLevel="1">
      <c r="A108" s="8">
        <v>43497</v>
      </c>
      <c r="B108" s="127">
        <v>6714.6523063100003</v>
      </c>
      <c r="C108" s="39">
        <v>7.8527814599999992</v>
      </c>
      <c r="D108" s="127">
        <v>0.86017616999999991</v>
      </c>
      <c r="E108" s="127">
        <v>6.9926052900000002</v>
      </c>
      <c r="F108" s="127">
        <v>11.8688561</v>
      </c>
      <c r="G108" s="127">
        <v>11.552251290000001</v>
      </c>
      <c r="H108" s="127">
        <v>0.31660481000000001</v>
      </c>
      <c r="I108" s="127">
        <v>1811.0700538000001</v>
      </c>
      <c r="J108" s="127">
        <v>139.06623741999999</v>
      </c>
      <c r="K108" s="127">
        <v>1672.00381638</v>
      </c>
      <c r="L108" s="127">
        <v>4883.8606149500001</v>
      </c>
      <c r="M108" s="127">
        <v>4827.0770477399992</v>
      </c>
      <c r="N108" s="127">
        <v>56.783567210000001</v>
      </c>
      <c r="O108" s="127">
        <v>0.1409001</v>
      </c>
      <c r="P108" s="127">
        <v>6.0274850400000002</v>
      </c>
      <c r="Q108" s="39"/>
      <c r="R108" s="39"/>
      <c r="S108" s="39"/>
      <c r="T108" s="39"/>
      <c r="U108" s="39"/>
      <c r="V108" s="39"/>
    </row>
    <row r="109" spans="1:22" hidden="1" outlineLevel="1">
      <c r="A109" s="8">
        <v>43525</v>
      </c>
      <c r="B109" s="127">
        <v>6936.63316218</v>
      </c>
      <c r="C109" s="39">
        <v>7.5364915999999997</v>
      </c>
      <c r="D109" s="127">
        <v>0.96037536000000001</v>
      </c>
      <c r="E109" s="127">
        <v>6.5761162400000002</v>
      </c>
      <c r="F109" s="127">
        <v>11.45651136</v>
      </c>
      <c r="G109" s="127">
        <v>10.807445850000001</v>
      </c>
      <c r="H109" s="127">
        <v>0.64906551000000001</v>
      </c>
      <c r="I109" s="127">
        <v>2033.9816982499997</v>
      </c>
      <c r="J109" s="127">
        <v>143.86874968999999</v>
      </c>
      <c r="K109" s="127">
        <v>1890.1129485599999</v>
      </c>
      <c r="L109" s="127">
        <v>4883.6584609699994</v>
      </c>
      <c r="M109" s="127">
        <v>4824.5416394900003</v>
      </c>
      <c r="N109" s="127">
        <v>59.116821479999999</v>
      </c>
      <c r="O109" s="127">
        <v>-8.1224595500000003</v>
      </c>
      <c r="P109" s="127">
        <v>6.6789850400000006</v>
      </c>
      <c r="Q109" s="39"/>
      <c r="R109" s="39"/>
      <c r="S109" s="39"/>
      <c r="T109" s="39"/>
      <c r="U109" s="39"/>
      <c r="V109" s="39"/>
    </row>
    <row r="110" spans="1:22" hidden="1" outlineLevel="1">
      <c r="A110" s="8">
        <v>43556</v>
      </c>
      <c r="B110" s="127">
        <v>6838.4886753299998</v>
      </c>
      <c r="C110" s="39">
        <v>7.4254260699999994</v>
      </c>
      <c r="D110" s="127">
        <v>0.93689841000000007</v>
      </c>
      <c r="E110" s="127">
        <v>6.488527659999999</v>
      </c>
      <c r="F110" s="127">
        <v>12.39025153</v>
      </c>
      <c r="G110" s="127">
        <v>11.661038850000001</v>
      </c>
      <c r="H110" s="127">
        <v>0.72921268000000006</v>
      </c>
      <c r="I110" s="127">
        <v>1824.47149567</v>
      </c>
      <c r="J110" s="127">
        <v>139.57591343999999</v>
      </c>
      <c r="K110" s="127">
        <v>1684.8955822299999</v>
      </c>
      <c r="L110" s="127">
        <v>4994.2015020600002</v>
      </c>
      <c r="M110" s="127">
        <v>4921.8790337400005</v>
      </c>
      <c r="N110" s="127">
        <v>72.322468320000013</v>
      </c>
      <c r="O110" s="127">
        <v>-0.81641929000000002</v>
      </c>
      <c r="P110" s="127">
        <v>6.4427924499999998</v>
      </c>
      <c r="Q110" s="39"/>
      <c r="R110" s="39"/>
      <c r="S110" s="39"/>
      <c r="T110" s="39"/>
      <c r="U110" s="39"/>
      <c r="V110" s="39"/>
    </row>
    <row r="111" spans="1:22" hidden="1" outlineLevel="1">
      <c r="A111" s="8">
        <v>43586</v>
      </c>
      <c r="B111" s="127">
        <v>6960.6980366999996</v>
      </c>
      <c r="C111" s="39">
        <v>7.6595370299999992</v>
      </c>
      <c r="D111" s="127">
        <v>1.02046583</v>
      </c>
      <c r="E111" s="127">
        <v>6.6390711999999992</v>
      </c>
      <c r="F111" s="127">
        <v>64.526001929999993</v>
      </c>
      <c r="G111" s="127">
        <v>12.82563259</v>
      </c>
      <c r="H111" s="127">
        <v>51.700369340000002</v>
      </c>
      <c r="I111" s="127">
        <v>1953.1522125600004</v>
      </c>
      <c r="J111" s="127">
        <v>101.09017566</v>
      </c>
      <c r="K111" s="127">
        <v>1852.0620369000001</v>
      </c>
      <c r="L111" s="127">
        <v>4935.3602851800006</v>
      </c>
      <c r="M111" s="127">
        <v>4863.93477489</v>
      </c>
      <c r="N111" s="127">
        <v>71.425510290000005</v>
      </c>
      <c r="O111" s="127">
        <v>-0.17938162999999996</v>
      </c>
      <c r="P111" s="127">
        <v>6.5581643700000001</v>
      </c>
      <c r="Q111" s="39"/>
      <c r="R111" s="39"/>
      <c r="S111" s="39"/>
      <c r="T111" s="39"/>
      <c r="U111" s="39"/>
      <c r="V111" s="39"/>
    </row>
    <row r="112" spans="1:22" hidden="1" outlineLevel="1">
      <c r="A112" s="8">
        <v>43617</v>
      </c>
      <c r="B112" s="127">
        <v>7438.7005352699998</v>
      </c>
      <c r="C112" s="39">
        <v>7.5234273900000002</v>
      </c>
      <c r="D112" s="127">
        <v>0.96003065999999992</v>
      </c>
      <c r="E112" s="127">
        <v>6.5633967300000009</v>
      </c>
      <c r="F112" s="127">
        <v>68.678342080000007</v>
      </c>
      <c r="G112" s="127">
        <v>15.86172698</v>
      </c>
      <c r="H112" s="127">
        <v>52.816615099999993</v>
      </c>
      <c r="I112" s="127">
        <v>2244.3026339899998</v>
      </c>
      <c r="J112" s="127">
        <v>101.85851466</v>
      </c>
      <c r="K112" s="127">
        <v>2142.4441193299999</v>
      </c>
      <c r="L112" s="127">
        <v>5118.1961318100002</v>
      </c>
      <c r="M112" s="127">
        <v>5048.6235611299999</v>
      </c>
      <c r="N112" s="127">
        <v>69.572570679999984</v>
      </c>
      <c r="O112" s="127">
        <v>-6.1278729999999976E-2</v>
      </c>
      <c r="P112" s="127">
        <v>7.9621287699999996</v>
      </c>
      <c r="Q112" s="39"/>
      <c r="R112" s="39"/>
      <c r="S112" s="39"/>
      <c r="T112" s="39"/>
      <c r="U112" s="39"/>
      <c r="V112" s="39"/>
    </row>
    <row r="113" spans="1:22" hidden="1" outlineLevel="1">
      <c r="A113" s="8">
        <v>43647</v>
      </c>
      <c r="B113" s="127">
        <v>7263.5411768800004</v>
      </c>
      <c r="C113" s="39">
        <v>7.5835105799999996</v>
      </c>
      <c r="D113" s="127">
        <v>0.86827663999999993</v>
      </c>
      <c r="E113" s="127">
        <v>6.7152339400000001</v>
      </c>
      <c r="F113" s="127">
        <v>67.663976809999994</v>
      </c>
      <c r="G113" s="127">
        <v>15.346462170000001</v>
      </c>
      <c r="H113" s="127">
        <v>52.317514640000006</v>
      </c>
      <c r="I113" s="127">
        <v>2217.8378954799996</v>
      </c>
      <c r="J113" s="127">
        <v>118.19563209</v>
      </c>
      <c r="K113" s="127">
        <v>2099.6422633899997</v>
      </c>
      <c r="L113" s="127">
        <v>4970.4557940100003</v>
      </c>
      <c r="M113" s="127">
        <v>4905.4047968199993</v>
      </c>
      <c r="N113" s="127">
        <v>65.050997190000004</v>
      </c>
      <c r="O113" s="127">
        <v>2.048241E-2</v>
      </c>
      <c r="P113" s="127">
        <v>8.886196850000001</v>
      </c>
      <c r="Q113" s="39"/>
      <c r="R113" s="39"/>
      <c r="S113" s="39"/>
      <c r="T113" s="39"/>
      <c r="U113" s="39"/>
      <c r="V113" s="39"/>
    </row>
    <row r="114" spans="1:22" hidden="1" outlineLevel="1">
      <c r="A114" s="8">
        <v>43678</v>
      </c>
      <c r="B114" s="127">
        <v>7384.0178359600004</v>
      </c>
      <c r="C114" s="39">
        <v>7.6006640299999999</v>
      </c>
      <c r="D114" s="127">
        <v>0.99673096000000005</v>
      </c>
      <c r="E114" s="127">
        <v>6.6039330700000001</v>
      </c>
      <c r="F114" s="127">
        <v>66.469092430000003</v>
      </c>
      <c r="G114" s="127">
        <v>14.045653999999999</v>
      </c>
      <c r="H114" s="127">
        <v>52.423438430000004</v>
      </c>
      <c r="I114" s="127">
        <v>2213.6567026600005</v>
      </c>
      <c r="J114" s="127">
        <v>147.10123491000002</v>
      </c>
      <c r="K114" s="127">
        <v>2066.5554677500004</v>
      </c>
      <c r="L114" s="127">
        <v>5096.2913768399994</v>
      </c>
      <c r="M114" s="127">
        <v>5029.3759136999997</v>
      </c>
      <c r="N114" s="127">
        <v>66.91546314</v>
      </c>
      <c r="O114" s="127">
        <v>-0.16861805000000002</v>
      </c>
      <c r="P114" s="127">
        <v>9.14055675</v>
      </c>
      <c r="Q114" s="39"/>
      <c r="R114" s="39"/>
      <c r="S114" s="39"/>
      <c r="T114" s="39"/>
      <c r="U114" s="39"/>
      <c r="V114" s="39"/>
    </row>
    <row r="115" spans="1:22" hidden="1" outlineLevel="1">
      <c r="A115" s="8">
        <v>43709</v>
      </c>
      <c r="B115" s="127">
        <v>7283.0510258100003</v>
      </c>
      <c r="C115" s="39">
        <v>8.1581664799999984</v>
      </c>
      <c r="D115" s="127">
        <v>0.94321591999999999</v>
      </c>
      <c r="E115" s="127">
        <v>7.2149505600000001</v>
      </c>
      <c r="F115" s="127">
        <v>70.98425838</v>
      </c>
      <c r="G115" s="127">
        <v>19.12653066</v>
      </c>
      <c r="H115" s="127">
        <v>51.85772772</v>
      </c>
      <c r="I115" s="127">
        <v>2176.84965422</v>
      </c>
      <c r="J115" s="127">
        <v>125.44562066000002</v>
      </c>
      <c r="K115" s="127">
        <v>2051.4040335600002</v>
      </c>
      <c r="L115" s="127">
        <v>5027.0589467299997</v>
      </c>
      <c r="M115" s="127">
        <v>4963.1891581500004</v>
      </c>
      <c r="N115" s="127">
        <v>63.869788579999998</v>
      </c>
      <c r="O115" s="127">
        <v>0.78565722999999998</v>
      </c>
      <c r="P115" s="127">
        <v>9.14015983</v>
      </c>
      <c r="Q115" s="39"/>
      <c r="R115" s="39"/>
      <c r="S115" s="39"/>
      <c r="T115" s="39"/>
      <c r="U115" s="39"/>
      <c r="V115" s="39"/>
    </row>
    <row r="116" spans="1:22" hidden="1" outlineLevel="1">
      <c r="A116" s="8">
        <v>43739</v>
      </c>
      <c r="B116" s="127">
        <v>7424.0575340200003</v>
      </c>
      <c r="C116" s="39">
        <v>7.6431734899999997</v>
      </c>
      <c r="D116" s="127">
        <v>0.91143134999999997</v>
      </c>
      <c r="E116" s="127">
        <v>6.7317421399999997</v>
      </c>
      <c r="F116" s="127">
        <v>67.361964229999998</v>
      </c>
      <c r="G116" s="127">
        <v>14.689717510000001</v>
      </c>
      <c r="H116" s="127">
        <v>52.672246720000004</v>
      </c>
      <c r="I116" s="127">
        <v>2175.5437526799997</v>
      </c>
      <c r="J116" s="127">
        <v>119.98185207</v>
      </c>
      <c r="K116" s="127">
        <v>2055.5619006100001</v>
      </c>
      <c r="L116" s="127">
        <v>5173.5086436199999</v>
      </c>
      <c r="M116" s="127">
        <v>5113.4910007299995</v>
      </c>
      <c r="N116" s="127">
        <v>60.017642889999998</v>
      </c>
      <c r="O116" s="127">
        <v>-0.15089086000000002</v>
      </c>
      <c r="P116" s="127">
        <v>11.70036077</v>
      </c>
      <c r="Q116" s="39"/>
      <c r="R116" s="39"/>
      <c r="S116" s="39"/>
      <c r="T116" s="39"/>
      <c r="U116" s="39"/>
      <c r="V116" s="39"/>
    </row>
    <row r="117" spans="1:22" hidden="1" outlineLevel="1">
      <c r="A117" s="8">
        <v>43770</v>
      </c>
      <c r="B117" s="127">
        <v>7542.3299339300002</v>
      </c>
      <c r="C117" s="39">
        <v>8.6152548299999996</v>
      </c>
      <c r="D117" s="127">
        <v>1.05855605</v>
      </c>
      <c r="E117" s="127">
        <v>7.5566987799999996</v>
      </c>
      <c r="F117" s="127">
        <v>106.94584927</v>
      </c>
      <c r="G117" s="127">
        <v>54.137782799999997</v>
      </c>
      <c r="H117" s="127">
        <v>52.80806647</v>
      </c>
      <c r="I117" s="127">
        <v>2132.8281910400001</v>
      </c>
      <c r="J117" s="127">
        <v>129.71565444000001</v>
      </c>
      <c r="K117" s="127">
        <v>2003.1125365999999</v>
      </c>
      <c r="L117" s="127">
        <v>5293.9406387899999</v>
      </c>
      <c r="M117" s="127">
        <v>5232.2477322200002</v>
      </c>
      <c r="N117" s="127">
        <v>61.692906569999998</v>
      </c>
      <c r="O117" s="127">
        <v>-0.59215189000000001</v>
      </c>
      <c r="P117" s="127">
        <v>8.1387183499999995</v>
      </c>
      <c r="Q117" s="39"/>
      <c r="R117" s="39"/>
      <c r="S117" s="39"/>
      <c r="T117" s="39"/>
      <c r="U117" s="39"/>
      <c r="V117" s="39"/>
    </row>
    <row r="118" spans="1:22" hidden="1" outlineLevel="1">
      <c r="A118" s="8">
        <v>43800</v>
      </c>
      <c r="B118" s="127">
        <v>7600.8142271500001</v>
      </c>
      <c r="C118" s="39">
        <v>8.4073480899999993</v>
      </c>
      <c r="D118" s="127">
        <v>0.93101604000000004</v>
      </c>
      <c r="E118" s="127">
        <v>7.4763320499999999</v>
      </c>
      <c r="F118" s="127">
        <v>5.2067388799999996</v>
      </c>
      <c r="G118" s="127">
        <v>4.3203644900000002</v>
      </c>
      <c r="H118" s="127">
        <v>0.88637438999999996</v>
      </c>
      <c r="I118" s="127">
        <v>2218.11127528</v>
      </c>
      <c r="J118" s="127">
        <v>180.07725321000001</v>
      </c>
      <c r="K118" s="127">
        <v>2038.0340220699998</v>
      </c>
      <c r="L118" s="127">
        <v>5369.0888648999999</v>
      </c>
      <c r="M118" s="127">
        <v>5317.3820059199998</v>
      </c>
      <c r="N118" s="127">
        <v>51.70685898</v>
      </c>
      <c r="O118" s="127">
        <v>-1.2338444</v>
      </c>
      <c r="P118" s="127">
        <v>8.4695778399999995</v>
      </c>
      <c r="Q118" s="39"/>
      <c r="R118" s="39"/>
      <c r="S118" s="39"/>
      <c r="T118" s="39"/>
      <c r="U118" s="39"/>
      <c r="V118" s="39"/>
    </row>
    <row r="119" spans="1:22" hidden="1" outlineLevel="1">
      <c r="A119" s="8">
        <v>43831</v>
      </c>
      <c r="B119" s="127">
        <v>7976.3725230099999</v>
      </c>
      <c r="C119" s="39">
        <v>8.2042998300000001</v>
      </c>
      <c r="D119" s="127">
        <v>0.82877496000000006</v>
      </c>
      <c r="E119" s="127">
        <v>7.3755248699999996</v>
      </c>
      <c r="F119" s="127">
        <v>55.726983059999995</v>
      </c>
      <c r="G119" s="127">
        <v>53.794734930000004</v>
      </c>
      <c r="H119" s="127">
        <v>1.9322481300000001</v>
      </c>
      <c r="I119" s="127">
        <v>2358.0816659100001</v>
      </c>
      <c r="J119" s="127">
        <v>173.14115613000001</v>
      </c>
      <c r="K119" s="127">
        <v>2184.94050978</v>
      </c>
      <c r="L119" s="127">
        <v>5554.3595742099997</v>
      </c>
      <c r="M119" s="127">
        <v>5479.7525140999996</v>
      </c>
      <c r="N119" s="127">
        <v>74.607060110000006</v>
      </c>
      <c r="O119" s="127">
        <v>0.30067369999999999</v>
      </c>
      <c r="P119" s="127">
        <v>9.1730201099999995</v>
      </c>
      <c r="Q119" s="39"/>
      <c r="R119" s="39"/>
      <c r="S119" s="39"/>
      <c r="T119" s="39"/>
      <c r="U119" s="39"/>
      <c r="V119" s="39"/>
    </row>
    <row r="120" spans="1:22" hidden="1" outlineLevel="1">
      <c r="A120" s="8">
        <v>43862</v>
      </c>
      <c r="B120" s="127">
        <v>8147.9904283699998</v>
      </c>
      <c r="C120" s="39">
        <v>7.9063836099999998</v>
      </c>
      <c r="D120" s="127">
        <v>0.91700825000000008</v>
      </c>
      <c r="E120" s="127">
        <v>6.9893753599999995</v>
      </c>
      <c r="F120" s="127">
        <v>92.08884114</v>
      </c>
      <c r="G120" s="127">
        <v>40.52736668</v>
      </c>
      <c r="H120" s="127">
        <v>51.561474459999999</v>
      </c>
      <c r="I120" s="127">
        <v>2328.7549063199995</v>
      </c>
      <c r="J120" s="127">
        <v>135.55716030000002</v>
      </c>
      <c r="K120" s="127">
        <v>2193.1977460199996</v>
      </c>
      <c r="L120" s="127">
        <v>5719.2402973000007</v>
      </c>
      <c r="M120" s="127">
        <v>5643.4385344999992</v>
      </c>
      <c r="N120" s="127">
        <v>75.801762799999992</v>
      </c>
      <c r="O120" s="127">
        <v>0.23638035000000002</v>
      </c>
      <c r="P120" s="127">
        <v>8.5084316500000003</v>
      </c>
      <c r="Q120" s="39"/>
      <c r="R120" s="39"/>
      <c r="S120" s="39"/>
      <c r="T120" s="39"/>
      <c r="U120" s="39"/>
      <c r="V120" s="39"/>
    </row>
    <row r="121" spans="1:22" hidden="1" outlineLevel="1">
      <c r="A121" s="8">
        <v>43891</v>
      </c>
      <c r="B121" s="127">
        <v>8701.9745675100003</v>
      </c>
      <c r="C121" s="39">
        <v>8.0636974600000002</v>
      </c>
      <c r="D121" s="127">
        <v>1.0872017999999999</v>
      </c>
      <c r="E121" s="127">
        <v>6.9764956599999994</v>
      </c>
      <c r="F121" s="127">
        <v>99.455626129999999</v>
      </c>
      <c r="G121" s="127">
        <v>47.299880590000001</v>
      </c>
      <c r="H121" s="127">
        <v>52.155745540000005</v>
      </c>
      <c r="I121" s="127">
        <v>2449.9094870200001</v>
      </c>
      <c r="J121" s="127">
        <v>187.86994060000001</v>
      </c>
      <c r="K121" s="127">
        <v>2262.0395464200001</v>
      </c>
      <c r="L121" s="127">
        <v>6144.5457569</v>
      </c>
      <c r="M121" s="127">
        <v>6070.1287969000005</v>
      </c>
      <c r="N121" s="127">
        <v>74.416960000000003</v>
      </c>
      <c r="O121" s="127">
        <v>-0.14950188</v>
      </c>
      <c r="P121" s="127">
        <v>7.8973001099999998</v>
      </c>
      <c r="Q121" s="39"/>
      <c r="R121" s="39"/>
      <c r="S121" s="39"/>
      <c r="T121" s="39"/>
      <c r="U121" s="39"/>
      <c r="V121" s="39"/>
    </row>
    <row r="122" spans="1:22" hidden="1" outlineLevel="1">
      <c r="A122" s="8">
        <v>43922</v>
      </c>
      <c r="B122" s="127">
        <v>9727.62071775</v>
      </c>
      <c r="C122" s="39">
        <v>8.0105030799999994</v>
      </c>
      <c r="D122" s="127">
        <v>1.02469747</v>
      </c>
      <c r="E122" s="127">
        <v>6.9858056099999999</v>
      </c>
      <c r="F122" s="127">
        <v>91.962672429999998</v>
      </c>
      <c r="G122" s="127">
        <v>39.455989170000002</v>
      </c>
      <c r="H122" s="127">
        <v>52.506683260000003</v>
      </c>
      <c r="I122" s="127">
        <v>2781.15582976</v>
      </c>
      <c r="J122" s="127">
        <v>220.12467715</v>
      </c>
      <c r="K122" s="127">
        <v>2561.0311526099999</v>
      </c>
      <c r="L122" s="127">
        <v>6846.4917124799995</v>
      </c>
      <c r="M122" s="127">
        <v>6762.8819963400001</v>
      </c>
      <c r="N122" s="127">
        <v>83.609716140000003</v>
      </c>
      <c r="O122" s="127">
        <v>6.7989100000000018E-3</v>
      </c>
      <c r="P122" s="127">
        <v>7.8086121500000001</v>
      </c>
      <c r="Q122" s="39"/>
      <c r="R122" s="39"/>
      <c r="S122" s="39"/>
      <c r="T122" s="39"/>
      <c r="U122" s="39"/>
      <c r="V122" s="39"/>
    </row>
    <row r="123" spans="1:22" hidden="1" outlineLevel="1">
      <c r="A123" s="8">
        <v>43952</v>
      </c>
      <c r="B123" s="127">
        <v>10330.14957747</v>
      </c>
      <c r="C123" s="39">
        <v>8.5333851400000018</v>
      </c>
      <c r="D123" s="127">
        <v>1.0531836999999999</v>
      </c>
      <c r="E123" s="127">
        <v>7.4802014400000001</v>
      </c>
      <c r="F123" s="127">
        <v>99.315988950000019</v>
      </c>
      <c r="G123" s="127">
        <v>43.297994500000001</v>
      </c>
      <c r="H123" s="127">
        <v>56.017994450000003</v>
      </c>
      <c r="I123" s="127">
        <v>2941.6210249199999</v>
      </c>
      <c r="J123" s="127">
        <v>215.89745986</v>
      </c>
      <c r="K123" s="127">
        <v>2725.7235650599996</v>
      </c>
      <c r="L123" s="127">
        <v>7280.6791784600009</v>
      </c>
      <c r="M123" s="127">
        <v>7193.9453411800005</v>
      </c>
      <c r="N123" s="127">
        <v>86.733837280000003</v>
      </c>
      <c r="O123" s="127">
        <v>0.60326195000000005</v>
      </c>
      <c r="P123" s="127">
        <v>10.693833059999999</v>
      </c>
      <c r="Q123" s="39"/>
      <c r="R123" s="39"/>
      <c r="S123" s="39"/>
      <c r="T123" s="39"/>
      <c r="U123" s="39"/>
      <c r="V123" s="39"/>
    </row>
    <row r="124" spans="1:22" hidden="1" outlineLevel="1">
      <c r="A124" s="8">
        <v>43983</v>
      </c>
      <c r="B124" s="127">
        <v>10687.416282439999</v>
      </c>
      <c r="C124" s="39">
        <v>8.3870821199999988</v>
      </c>
      <c r="D124" s="127">
        <v>0.98516432999999992</v>
      </c>
      <c r="E124" s="127">
        <v>7.4019177899999997</v>
      </c>
      <c r="F124" s="127">
        <v>94.796646130000013</v>
      </c>
      <c r="G124" s="127">
        <v>38.83150062</v>
      </c>
      <c r="H124" s="127">
        <v>55.965145510000006</v>
      </c>
      <c r="I124" s="127">
        <v>2917.7428424199998</v>
      </c>
      <c r="J124" s="127">
        <v>238.44502471999999</v>
      </c>
      <c r="K124" s="127">
        <v>2679.2978177</v>
      </c>
      <c r="L124" s="127">
        <v>7666.4897117699993</v>
      </c>
      <c r="M124" s="127">
        <v>7579.0164054399993</v>
      </c>
      <c r="N124" s="127">
        <v>87.47330633</v>
      </c>
      <c r="O124" s="127">
        <v>0.39524548999999998</v>
      </c>
      <c r="P124" s="127">
        <v>8.5058611400000004</v>
      </c>
      <c r="Q124" s="39"/>
      <c r="R124" s="39"/>
      <c r="S124" s="39"/>
      <c r="T124" s="39"/>
      <c r="U124" s="39"/>
      <c r="V124" s="39"/>
    </row>
    <row r="125" spans="1:22" hidden="1" outlineLevel="1">
      <c r="A125" s="8">
        <v>44013</v>
      </c>
      <c r="B125" s="127">
        <v>10770.89245223</v>
      </c>
      <c r="C125" s="39">
        <v>8.84726766</v>
      </c>
      <c r="D125" s="127">
        <v>1.45446367</v>
      </c>
      <c r="E125" s="127">
        <v>7.3928039899999991</v>
      </c>
      <c r="F125" s="127">
        <v>97.324348620000009</v>
      </c>
      <c r="G125" s="127">
        <v>41.781512929999998</v>
      </c>
      <c r="H125" s="127">
        <v>55.542835690000004</v>
      </c>
      <c r="I125" s="127">
        <v>3203.6254850700002</v>
      </c>
      <c r="J125" s="127">
        <v>302.6890606</v>
      </c>
      <c r="K125" s="127">
        <v>2900.9364244699996</v>
      </c>
      <c r="L125" s="127">
        <v>7461.0953508800003</v>
      </c>
      <c r="M125" s="127">
        <v>7373.21630792</v>
      </c>
      <c r="N125" s="127">
        <v>87.879042959999992</v>
      </c>
      <c r="O125" s="127">
        <v>0.43780923000000005</v>
      </c>
      <c r="P125" s="127">
        <v>14.617897800000001</v>
      </c>
      <c r="Q125" s="39"/>
      <c r="R125" s="39"/>
      <c r="S125" s="39"/>
      <c r="T125" s="39"/>
      <c r="U125" s="39"/>
      <c r="V125" s="39"/>
    </row>
    <row r="126" spans="1:22" hidden="1" outlineLevel="1">
      <c r="A126" s="8">
        <v>44044</v>
      </c>
      <c r="B126" s="127">
        <v>10043.564182010001</v>
      </c>
      <c r="C126" s="39">
        <v>9.7025419599999996</v>
      </c>
      <c r="D126" s="127">
        <v>2.4113587000000001</v>
      </c>
      <c r="E126" s="127">
        <v>7.2911832600000004</v>
      </c>
      <c r="F126" s="127">
        <v>105.06319182999999</v>
      </c>
      <c r="G126" s="127">
        <v>48.405197529999995</v>
      </c>
      <c r="H126" s="127">
        <v>56.657994299999999</v>
      </c>
      <c r="I126" s="127">
        <v>3056.2853783499995</v>
      </c>
      <c r="J126" s="127">
        <v>340.82875189000004</v>
      </c>
      <c r="K126" s="127">
        <v>2715.4566264599998</v>
      </c>
      <c r="L126" s="127">
        <v>6872.5130698699995</v>
      </c>
      <c r="M126" s="127">
        <v>6789.1811426699996</v>
      </c>
      <c r="N126" s="127">
        <v>83.331927199999996</v>
      </c>
      <c r="O126" s="127">
        <v>0.16682247</v>
      </c>
      <c r="P126" s="127">
        <v>17.251592680000002</v>
      </c>
      <c r="Q126" s="39"/>
      <c r="R126" s="39"/>
      <c r="S126" s="39"/>
      <c r="T126" s="39"/>
      <c r="U126" s="39"/>
      <c r="V126" s="39"/>
    </row>
    <row r="127" spans="1:22" hidden="1" outlineLevel="1">
      <c r="A127" s="8">
        <v>44075</v>
      </c>
      <c r="B127" s="127">
        <v>10045.90348895</v>
      </c>
      <c r="C127" s="39">
        <v>9.8774746999999987</v>
      </c>
      <c r="D127" s="127">
        <v>2.5162562900000003</v>
      </c>
      <c r="E127" s="127">
        <v>7.3612184099999993</v>
      </c>
      <c r="F127" s="127">
        <v>124.78761089</v>
      </c>
      <c r="G127" s="127">
        <v>66.092714569999998</v>
      </c>
      <c r="H127" s="127">
        <v>58.694896320000005</v>
      </c>
      <c r="I127" s="127">
        <v>3161.5742223200004</v>
      </c>
      <c r="J127" s="127">
        <v>369.01356979000002</v>
      </c>
      <c r="K127" s="127">
        <v>2792.5606525299995</v>
      </c>
      <c r="L127" s="127">
        <v>6749.6641810400006</v>
      </c>
      <c r="M127" s="127">
        <v>6669.2065315199998</v>
      </c>
      <c r="N127" s="127">
        <v>80.45764951999999</v>
      </c>
      <c r="O127" s="127">
        <v>-0.26869514999999999</v>
      </c>
      <c r="P127" s="127">
        <v>16.599997260000002</v>
      </c>
      <c r="Q127" s="39"/>
      <c r="R127" s="39"/>
      <c r="S127" s="39"/>
      <c r="T127" s="39"/>
      <c r="U127" s="39"/>
      <c r="V127" s="39"/>
    </row>
    <row r="128" spans="1:22" hidden="1" outlineLevel="1">
      <c r="A128" s="8">
        <v>44105</v>
      </c>
      <c r="B128" s="127">
        <v>10200.169100319999</v>
      </c>
      <c r="C128" s="39">
        <v>10.113166979999999</v>
      </c>
      <c r="D128" s="127">
        <v>2.3959327900000003</v>
      </c>
      <c r="E128" s="127">
        <v>7.7172341899999992</v>
      </c>
      <c r="F128" s="127">
        <v>127.84558198000001</v>
      </c>
      <c r="G128" s="127">
        <v>67.08977379000001</v>
      </c>
      <c r="H128" s="127">
        <v>60.755808189999996</v>
      </c>
      <c r="I128" s="127">
        <v>3147.7297240999997</v>
      </c>
      <c r="J128" s="127">
        <v>404.83434782</v>
      </c>
      <c r="K128" s="127">
        <v>2742.8953762800002</v>
      </c>
      <c r="L128" s="127">
        <v>6914.4806272599999</v>
      </c>
      <c r="M128" s="127">
        <v>6833.4282457299996</v>
      </c>
      <c r="N128" s="127">
        <v>81.052381530000005</v>
      </c>
      <c r="O128" s="127">
        <v>1.5853811</v>
      </c>
      <c r="P128" s="127">
        <v>24.988412139999998</v>
      </c>
      <c r="Q128" s="39"/>
      <c r="R128" s="39"/>
      <c r="S128" s="39"/>
      <c r="T128" s="39"/>
      <c r="U128" s="39"/>
      <c r="V128" s="39"/>
    </row>
    <row r="129" spans="1:22" hidden="1" outlineLevel="1">
      <c r="A129" s="8">
        <v>44136</v>
      </c>
      <c r="B129" s="127">
        <v>10259.63515582</v>
      </c>
      <c r="C129" s="39">
        <v>11.522216629999999</v>
      </c>
      <c r="D129" s="127">
        <v>2.3947071200000001</v>
      </c>
      <c r="E129" s="127">
        <v>9.1275095099999994</v>
      </c>
      <c r="F129" s="127">
        <v>131.09890975000002</v>
      </c>
      <c r="G129" s="127">
        <v>71.786803890000002</v>
      </c>
      <c r="H129" s="127">
        <v>59.312105859999996</v>
      </c>
      <c r="I129" s="127">
        <v>3171.27760872</v>
      </c>
      <c r="J129" s="127">
        <v>416.25259001000006</v>
      </c>
      <c r="K129" s="127">
        <v>2755.02501871</v>
      </c>
      <c r="L129" s="127">
        <v>6945.7364207200008</v>
      </c>
      <c r="M129" s="127">
        <v>6857.6755014299997</v>
      </c>
      <c r="N129" s="127">
        <v>88.060919289999987</v>
      </c>
      <c r="O129" s="127">
        <v>7.6117352</v>
      </c>
      <c r="P129" s="127">
        <v>18.892601720000002</v>
      </c>
      <c r="Q129" s="39"/>
      <c r="R129" s="39"/>
      <c r="S129" s="39"/>
      <c r="T129" s="39"/>
      <c r="U129" s="39"/>
      <c r="V129" s="39"/>
    </row>
    <row r="130" spans="1:22" hidden="1" outlineLevel="1">
      <c r="A130" s="8">
        <v>44166</v>
      </c>
      <c r="B130" s="127">
        <v>10725.18289745</v>
      </c>
      <c r="C130" s="39">
        <v>12.361335539999999</v>
      </c>
      <c r="D130" s="127">
        <v>2.99463407</v>
      </c>
      <c r="E130" s="127">
        <v>9.3667014700000006</v>
      </c>
      <c r="F130" s="127">
        <v>36.206557750000002</v>
      </c>
      <c r="G130" s="127">
        <v>26.627818099999999</v>
      </c>
      <c r="H130" s="127">
        <v>9.5787396499999993</v>
      </c>
      <c r="I130" s="127">
        <v>3479.7578383300006</v>
      </c>
      <c r="J130" s="127">
        <v>616.51428699999997</v>
      </c>
      <c r="K130" s="127">
        <v>2863.2435513300002</v>
      </c>
      <c r="L130" s="127">
        <v>7196.8571658299998</v>
      </c>
      <c r="M130" s="127">
        <v>7113.5816954199991</v>
      </c>
      <c r="N130" s="127">
        <v>83.275470410000011</v>
      </c>
      <c r="O130" s="127">
        <v>2.0012859999999999</v>
      </c>
      <c r="P130" s="127">
        <v>17.019793750000002</v>
      </c>
      <c r="Q130" s="39"/>
      <c r="R130" s="39"/>
      <c r="S130" s="39"/>
      <c r="T130" s="39"/>
      <c r="U130" s="39"/>
      <c r="V130" s="39"/>
    </row>
    <row r="131" spans="1:22" hidden="1" outlineLevel="1">
      <c r="A131" s="8">
        <v>44197</v>
      </c>
      <c r="B131" s="127">
        <v>10934.777310699999</v>
      </c>
      <c r="C131" s="39">
        <v>11.658914479999998</v>
      </c>
      <c r="D131" s="127">
        <v>2.8982106700000001</v>
      </c>
      <c r="E131" s="127">
        <v>8.760703809999999</v>
      </c>
      <c r="F131" s="127">
        <v>45.71573257</v>
      </c>
      <c r="G131" s="127">
        <v>34.989898229999994</v>
      </c>
      <c r="H131" s="127">
        <v>10.72583434</v>
      </c>
      <c r="I131" s="127">
        <v>3533.0805972899998</v>
      </c>
      <c r="J131" s="127">
        <v>527.77417022999998</v>
      </c>
      <c r="K131" s="127">
        <v>3005.3064270599998</v>
      </c>
      <c r="L131" s="127">
        <v>7344.3220663599996</v>
      </c>
      <c r="M131" s="127">
        <v>7259.0116169300009</v>
      </c>
      <c r="N131" s="127">
        <v>85.310449430000006</v>
      </c>
      <c r="O131" s="127">
        <v>1.17163624</v>
      </c>
      <c r="P131" s="127">
        <v>15.060195390000001</v>
      </c>
      <c r="Q131" s="39"/>
      <c r="R131" s="39"/>
      <c r="S131" s="39"/>
      <c r="T131" s="39"/>
      <c r="U131" s="39"/>
      <c r="V131" s="39"/>
    </row>
    <row r="132" spans="1:22" hidden="1" outlineLevel="1">
      <c r="A132" s="8">
        <v>44228</v>
      </c>
      <c r="B132" s="127">
        <v>11478.18228524</v>
      </c>
      <c r="C132" s="39">
        <v>10.45487226</v>
      </c>
      <c r="D132" s="127">
        <v>2.7981854400000001</v>
      </c>
      <c r="E132" s="127">
        <v>7.6566868200000009</v>
      </c>
      <c r="F132" s="127">
        <v>42.846131439999994</v>
      </c>
      <c r="G132" s="127">
        <v>32.964942280000002</v>
      </c>
      <c r="H132" s="127">
        <v>9.8811891599999999</v>
      </c>
      <c r="I132" s="127">
        <v>4058.2224723599998</v>
      </c>
      <c r="J132" s="127">
        <v>586.02917646000003</v>
      </c>
      <c r="K132" s="127">
        <v>3472.1932958999996</v>
      </c>
      <c r="L132" s="127">
        <v>7366.6588091800004</v>
      </c>
      <c r="M132" s="127">
        <v>7275.2074297599993</v>
      </c>
      <c r="N132" s="127">
        <v>91.451379419999995</v>
      </c>
      <c r="O132" s="127">
        <v>-1.0180034099999999</v>
      </c>
      <c r="P132" s="127">
        <v>15.472649439999998</v>
      </c>
      <c r="Q132" s="39"/>
      <c r="R132" s="39"/>
      <c r="S132" s="39"/>
      <c r="T132" s="39"/>
      <c r="U132" s="39"/>
      <c r="V132" s="39"/>
    </row>
    <row r="133" spans="1:22" hidden="1" outlineLevel="1">
      <c r="A133" s="8">
        <v>44256</v>
      </c>
      <c r="B133" s="127">
        <v>11364.96905664</v>
      </c>
      <c r="C133" s="39">
        <v>10.41510574</v>
      </c>
      <c r="D133" s="127">
        <v>2.8763454500000001</v>
      </c>
      <c r="E133" s="127">
        <v>7.5387602899999999</v>
      </c>
      <c r="F133" s="127">
        <v>72.009417030000009</v>
      </c>
      <c r="G133" s="127">
        <v>61.302292960000003</v>
      </c>
      <c r="H133" s="127">
        <v>10.707124070000001</v>
      </c>
      <c r="I133" s="127">
        <v>4159.9145469800005</v>
      </c>
      <c r="J133" s="127">
        <v>558.80241410999997</v>
      </c>
      <c r="K133" s="127">
        <v>3601.1121328700001</v>
      </c>
      <c r="L133" s="127">
        <v>7122.6299868900005</v>
      </c>
      <c r="M133" s="127">
        <v>7014.4899821600002</v>
      </c>
      <c r="N133" s="127">
        <v>108.14000472999999</v>
      </c>
      <c r="O133" s="127">
        <v>0.18052388</v>
      </c>
      <c r="P133" s="127">
        <v>12.20229835</v>
      </c>
      <c r="Q133" s="39"/>
      <c r="R133" s="39"/>
      <c r="S133" s="39"/>
      <c r="T133" s="39"/>
      <c r="U133" s="39"/>
      <c r="V133" s="39"/>
    </row>
    <row r="134" spans="1:22" hidden="1" outlineLevel="1">
      <c r="A134" s="8">
        <v>44287</v>
      </c>
      <c r="B134" s="127">
        <v>11054.58732828</v>
      </c>
      <c r="C134" s="39">
        <v>9.6754040000000003</v>
      </c>
      <c r="D134" s="127">
        <v>2.9687876100000001</v>
      </c>
      <c r="E134" s="127">
        <v>6.7066163899999998</v>
      </c>
      <c r="F134" s="127">
        <v>39.681524819999993</v>
      </c>
      <c r="G134" s="127">
        <v>35.672023959999997</v>
      </c>
      <c r="H134" s="127">
        <v>4.0095008600000002</v>
      </c>
      <c r="I134" s="127">
        <v>3870.3638733399994</v>
      </c>
      <c r="J134" s="127">
        <v>480.09673033000001</v>
      </c>
      <c r="K134" s="127">
        <v>3390.2671430099999</v>
      </c>
      <c r="L134" s="127">
        <v>7134.8665261199994</v>
      </c>
      <c r="M134" s="127">
        <v>7022.7232383699993</v>
      </c>
      <c r="N134" s="127">
        <v>112.14328774999998</v>
      </c>
      <c r="O134" s="127">
        <v>3.5629889999999997E-2</v>
      </c>
      <c r="P134" s="127">
        <v>20.019554880000001</v>
      </c>
      <c r="Q134" s="39"/>
      <c r="R134" s="39"/>
      <c r="S134" s="39"/>
      <c r="T134" s="39"/>
      <c r="U134" s="39"/>
      <c r="V134" s="39"/>
    </row>
    <row r="135" spans="1:22" hidden="1" outlineLevel="1">
      <c r="A135" s="8">
        <v>44317</v>
      </c>
      <c r="B135" s="127">
        <v>10891.0280597</v>
      </c>
      <c r="C135" s="39">
        <v>11.122739490000001</v>
      </c>
      <c r="D135" s="127">
        <v>2.9667073400000001</v>
      </c>
      <c r="E135" s="127">
        <v>8.1560321500000015</v>
      </c>
      <c r="F135" s="127">
        <v>61.729403749999989</v>
      </c>
      <c r="G135" s="127">
        <v>56.353674309999995</v>
      </c>
      <c r="H135" s="127">
        <v>5.3757294399999997</v>
      </c>
      <c r="I135" s="127">
        <v>3638.4909845900002</v>
      </c>
      <c r="J135" s="127">
        <v>448.75350091999996</v>
      </c>
      <c r="K135" s="127">
        <v>3189.7374836700001</v>
      </c>
      <c r="L135" s="127">
        <v>7179.6849318699997</v>
      </c>
      <c r="M135" s="127">
        <v>7069.2837853199999</v>
      </c>
      <c r="N135" s="127">
        <v>110.40114655000001</v>
      </c>
      <c r="O135" s="127">
        <v>2.5150929999999998E-2</v>
      </c>
      <c r="P135" s="127">
        <v>19.499925640000001</v>
      </c>
      <c r="Q135" s="39"/>
      <c r="R135" s="39"/>
      <c r="S135" s="39"/>
      <c r="T135" s="39"/>
      <c r="U135" s="39"/>
      <c r="V135" s="39"/>
    </row>
    <row r="136" spans="1:22" hidden="1" outlineLevel="1">
      <c r="A136" s="8">
        <v>44348</v>
      </c>
      <c r="B136" s="127">
        <v>10353.30241364</v>
      </c>
      <c r="C136" s="39">
        <v>10.887180369999999</v>
      </c>
      <c r="D136" s="127">
        <v>2.8899236100000003</v>
      </c>
      <c r="E136" s="127">
        <v>7.99725676</v>
      </c>
      <c r="F136" s="127">
        <v>102.69007096000001</v>
      </c>
      <c r="G136" s="127">
        <v>48.695706940000001</v>
      </c>
      <c r="H136" s="127">
        <v>53.994364019999999</v>
      </c>
      <c r="I136" s="127">
        <v>3019.4681844699999</v>
      </c>
      <c r="J136" s="127">
        <v>449.55270810000002</v>
      </c>
      <c r="K136" s="127">
        <v>2569.9154763700003</v>
      </c>
      <c r="L136" s="127">
        <v>7220.2569778399993</v>
      </c>
      <c r="M136" s="127">
        <v>7123.9680390700005</v>
      </c>
      <c r="N136" s="127">
        <v>96.288938770000001</v>
      </c>
      <c r="O136" s="127">
        <v>0.19321428000000002</v>
      </c>
      <c r="P136" s="127">
        <v>15.27775909</v>
      </c>
      <c r="Q136" s="39"/>
      <c r="R136" s="39"/>
      <c r="S136" s="39"/>
      <c r="T136" s="39"/>
      <c r="U136" s="39"/>
      <c r="V136" s="39"/>
    </row>
    <row r="137" spans="1:22" hidden="1" outlineLevel="1">
      <c r="A137" s="8">
        <v>44378</v>
      </c>
      <c r="B137" s="127">
        <v>10141.4488074</v>
      </c>
      <c r="C137" s="39">
        <v>9.8501228400000009</v>
      </c>
      <c r="D137" s="127">
        <v>2.4390307399999998</v>
      </c>
      <c r="E137" s="127">
        <v>7.4110920999999994</v>
      </c>
      <c r="F137" s="127">
        <v>99.513257469999999</v>
      </c>
      <c r="G137" s="127">
        <v>46.050640749999999</v>
      </c>
      <c r="H137" s="127">
        <v>53.46261672</v>
      </c>
      <c r="I137" s="127">
        <v>2924.866145</v>
      </c>
      <c r="J137" s="127">
        <v>416.83101554999996</v>
      </c>
      <c r="K137" s="127">
        <v>2508.0351294500001</v>
      </c>
      <c r="L137" s="127">
        <v>7107.21928209</v>
      </c>
      <c r="M137" s="127">
        <v>7010.0300372399997</v>
      </c>
      <c r="N137" s="127">
        <v>97.189244849999994</v>
      </c>
      <c r="O137" s="127">
        <v>3.5998910000000002E-2</v>
      </c>
      <c r="P137" s="127">
        <v>18.419241490000001</v>
      </c>
      <c r="Q137" s="39"/>
      <c r="R137" s="39"/>
      <c r="S137" s="39"/>
      <c r="T137" s="39"/>
      <c r="U137" s="39"/>
      <c r="V137" s="39"/>
    </row>
    <row r="138" spans="1:22" hidden="1" outlineLevel="1">
      <c r="A138" s="8">
        <v>44409</v>
      </c>
      <c r="B138" s="127">
        <v>9803.2784531300003</v>
      </c>
      <c r="C138" s="39">
        <v>10.055457149999999</v>
      </c>
      <c r="D138" s="127">
        <v>2.3799631100000003</v>
      </c>
      <c r="E138" s="127">
        <v>7.6754940400000002</v>
      </c>
      <c r="F138" s="127">
        <v>94.903110550000008</v>
      </c>
      <c r="G138" s="127">
        <v>36.556176950000001</v>
      </c>
      <c r="H138" s="127">
        <v>58.346933599999993</v>
      </c>
      <c r="I138" s="127">
        <v>2642.01671859</v>
      </c>
      <c r="J138" s="127">
        <v>392.45452040999999</v>
      </c>
      <c r="K138" s="127">
        <v>2249.56219818</v>
      </c>
      <c r="L138" s="127">
        <v>7056.3031668400008</v>
      </c>
      <c r="M138" s="127">
        <v>6957.1919544700004</v>
      </c>
      <c r="N138" s="127">
        <v>99.111212370000004</v>
      </c>
      <c r="O138" s="127">
        <v>1.4676990400000001</v>
      </c>
      <c r="P138" s="127">
        <v>16.327310669999999</v>
      </c>
      <c r="Q138" s="39"/>
      <c r="R138" s="39"/>
      <c r="S138" s="39"/>
      <c r="T138" s="39"/>
      <c r="U138" s="39"/>
      <c r="V138" s="39"/>
    </row>
    <row r="139" spans="1:22" hidden="1" outlineLevel="1">
      <c r="A139" s="8">
        <v>44440</v>
      </c>
      <c r="B139" s="127">
        <v>9935.5179548100004</v>
      </c>
      <c r="C139" s="39">
        <v>9.7146098400000014</v>
      </c>
      <c r="D139" s="127">
        <v>1.9033580699999999</v>
      </c>
      <c r="E139" s="127">
        <v>7.8112517699999993</v>
      </c>
      <c r="F139" s="127">
        <v>85.711698620000007</v>
      </c>
      <c r="G139" s="127">
        <v>28.119939039999998</v>
      </c>
      <c r="H139" s="127">
        <v>57.591759580000002</v>
      </c>
      <c r="I139" s="127">
        <v>2694.67458115</v>
      </c>
      <c r="J139" s="127">
        <v>373.47620353000002</v>
      </c>
      <c r="K139" s="127">
        <v>2321.19837762</v>
      </c>
      <c r="L139" s="127">
        <v>7145.4170651999993</v>
      </c>
      <c r="M139" s="127">
        <v>7031.6266520999998</v>
      </c>
      <c r="N139" s="127">
        <v>113.79041309999999</v>
      </c>
      <c r="O139" s="127">
        <v>-1.8947800000000015E-2</v>
      </c>
      <c r="P139" s="127">
        <v>12.5012124</v>
      </c>
      <c r="Q139" s="39"/>
      <c r="R139" s="39"/>
      <c r="S139" s="39"/>
      <c r="T139" s="39"/>
      <c r="U139" s="39"/>
      <c r="V139" s="39"/>
    </row>
    <row r="140" spans="1:22" hidden="1" outlineLevel="1">
      <c r="A140" s="8">
        <v>44470</v>
      </c>
      <c r="B140" s="127">
        <v>9789.9921699400002</v>
      </c>
      <c r="C140" s="39">
        <v>9.9952537499999998</v>
      </c>
      <c r="D140" s="127">
        <v>2.4205275400000001</v>
      </c>
      <c r="E140" s="127">
        <v>7.5747262099999997</v>
      </c>
      <c r="F140" s="127">
        <v>40.061199259999995</v>
      </c>
      <c r="G140" s="127">
        <v>25.936951650000001</v>
      </c>
      <c r="H140" s="127">
        <v>14.124247609999999</v>
      </c>
      <c r="I140" s="127">
        <v>2484.6416797800002</v>
      </c>
      <c r="J140" s="127">
        <v>340.69262881999998</v>
      </c>
      <c r="K140" s="127">
        <v>2143.94905096</v>
      </c>
      <c r="L140" s="127">
        <v>7255.2940371500008</v>
      </c>
      <c r="M140" s="127">
        <v>7148.7918188399999</v>
      </c>
      <c r="N140" s="127">
        <v>106.50221830999999</v>
      </c>
      <c r="O140" s="127">
        <v>5.3309644499999997</v>
      </c>
      <c r="P140" s="127">
        <v>11.14660611</v>
      </c>
      <c r="Q140" s="39"/>
      <c r="R140" s="39"/>
      <c r="S140" s="39"/>
      <c r="T140" s="39"/>
      <c r="U140" s="39"/>
      <c r="V140" s="39"/>
    </row>
    <row r="141" spans="1:22" hidden="1" outlineLevel="1">
      <c r="A141" s="8">
        <v>44501</v>
      </c>
      <c r="B141" s="127">
        <v>9672.8635329699991</v>
      </c>
      <c r="C141" s="39">
        <v>10.38523582</v>
      </c>
      <c r="D141" s="127">
        <v>2.02337437</v>
      </c>
      <c r="E141" s="127">
        <v>8.3618614499999993</v>
      </c>
      <c r="F141" s="127">
        <v>48.152604220000001</v>
      </c>
      <c r="G141" s="127">
        <v>20.679655220000001</v>
      </c>
      <c r="H141" s="127">
        <v>27.472949</v>
      </c>
      <c r="I141" s="127">
        <v>2344.93123629</v>
      </c>
      <c r="J141" s="127">
        <v>366.34066705000004</v>
      </c>
      <c r="K141" s="127">
        <v>1978.5905692400001</v>
      </c>
      <c r="L141" s="127">
        <v>7269.3944566400005</v>
      </c>
      <c r="M141" s="127">
        <v>7165.3210071600006</v>
      </c>
      <c r="N141" s="127">
        <v>104.07344948000001</v>
      </c>
      <c r="O141" s="127">
        <v>-2.8112219500000002</v>
      </c>
      <c r="P141" s="127">
        <v>14.4304948</v>
      </c>
      <c r="Q141" s="39"/>
      <c r="R141" s="39"/>
      <c r="S141" s="39"/>
      <c r="T141" s="39"/>
      <c r="U141" s="39"/>
      <c r="V141" s="39"/>
    </row>
    <row r="142" spans="1:22" hidden="1" outlineLevel="1">
      <c r="A142" s="8">
        <v>44531</v>
      </c>
      <c r="B142" s="127">
        <v>10426.44918437</v>
      </c>
      <c r="C142" s="39">
        <v>10.868034380000001</v>
      </c>
      <c r="D142" s="127">
        <v>2.1987263700000002</v>
      </c>
      <c r="E142" s="127">
        <v>8.66930801</v>
      </c>
      <c r="F142" s="127">
        <v>40.270817789999995</v>
      </c>
      <c r="G142" s="127">
        <v>11.869026680000001</v>
      </c>
      <c r="H142" s="127">
        <v>28.401791109999998</v>
      </c>
      <c r="I142" s="127">
        <v>2763.9451826099998</v>
      </c>
      <c r="J142" s="127">
        <v>519.64619338</v>
      </c>
      <c r="K142" s="127">
        <v>2244.2989892300002</v>
      </c>
      <c r="L142" s="127">
        <v>7611.3651495900003</v>
      </c>
      <c r="M142" s="127">
        <v>7514.5256176700004</v>
      </c>
      <c r="N142" s="127">
        <v>96.839531919999999</v>
      </c>
      <c r="O142" s="127">
        <v>-1.0577295199999999</v>
      </c>
      <c r="P142" s="127">
        <v>16.059608099999998</v>
      </c>
      <c r="Q142" s="39"/>
      <c r="R142" s="39"/>
      <c r="S142" s="39"/>
      <c r="T142" s="39"/>
      <c r="U142" s="39"/>
      <c r="V142" s="39"/>
    </row>
    <row r="143" spans="1:22" hidden="1" outlineLevel="1">
      <c r="A143" s="8">
        <v>44562</v>
      </c>
      <c r="B143" s="127">
        <v>10061.100787310001</v>
      </c>
      <c r="C143" s="39">
        <v>10.34613178</v>
      </c>
      <c r="D143" s="127">
        <v>2.17044565</v>
      </c>
      <c r="E143" s="127">
        <v>8.175686129999999</v>
      </c>
      <c r="F143" s="127">
        <v>45.370088429999996</v>
      </c>
      <c r="G143" s="127">
        <v>22.0349611</v>
      </c>
      <c r="H143" s="127">
        <v>23.335127329999999</v>
      </c>
      <c r="I143" s="127">
        <v>2625.5884818999998</v>
      </c>
      <c r="J143" s="127">
        <v>359.01556167000001</v>
      </c>
      <c r="K143" s="127">
        <v>2266.5729202299999</v>
      </c>
      <c r="L143" s="127">
        <v>7379.7960851999997</v>
      </c>
      <c r="M143" s="127">
        <v>7289.1734621799997</v>
      </c>
      <c r="N143" s="127">
        <v>90.622623020000006</v>
      </c>
      <c r="O143" s="127">
        <v>-0.51586441000000005</v>
      </c>
      <c r="P143" s="127">
        <v>12.602160639999999</v>
      </c>
      <c r="Q143" s="39"/>
      <c r="R143" s="39"/>
      <c r="S143" s="39"/>
      <c r="T143" s="39"/>
      <c r="U143" s="39"/>
      <c r="V143" s="39"/>
    </row>
    <row r="144" spans="1:22" hidden="1" outlineLevel="1">
      <c r="A144" s="8">
        <v>44593</v>
      </c>
      <c r="B144" s="127">
        <v>10209.177282680001</v>
      </c>
      <c r="C144" s="39">
        <v>9.0051950999999999</v>
      </c>
      <c r="D144" s="127">
        <v>1.57617608</v>
      </c>
      <c r="E144" s="127">
        <v>7.4290190200000001</v>
      </c>
      <c r="F144" s="127">
        <v>41.775785399999997</v>
      </c>
      <c r="G144" s="127">
        <v>25.0449761</v>
      </c>
      <c r="H144" s="127">
        <v>16.730809300000001</v>
      </c>
      <c r="I144" s="127">
        <v>2550.3501947699997</v>
      </c>
      <c r="J144" s="127">
        <v>452.08195571000005</v>
      </c>
      <c r="K144" s="127">
        <v>2098.2682390600003</v>
      </c>
      <c r="L144" s="127">
        <v>7608.0461074100003</v>
      </c>
      <c r="M144" s="127">
        <v>7501.749627780001</v>
      </c>
      <c r="N144" s="127">
        <v>106.29647963000001</v>
      </c>
      <c r="O144" s="127">
        <v>-0.36308719</v>
      </c>
      <c r="P144" s="127">
        <v>13.712851570000002</v>
      </c>
      <c r="Q144" s="39"/>
      <c r="R144" s="39"/>
      <c r="S144" s="39"/>
      <c r="T144" s="39"/>
      <c r="U144" s="39"/>
      <c r="V144" s="39"/>
    </row>
    <row r="145" spans="1:22" hidden="1" outlineLevel="1">
      <c r="A145" s="8">
        <v>44621</v>
      </c>
      <c r="B145" s="127">
        <v>12776.64971297</v>
      </c>
      <c r="C145" s="39">
        <v>8.0374662600000004</v>
      </c>
      <c r="D145" s="127">
        <v>1.05965989</v>
      </c>
      <c r="E145" s="127">
        <v>6.9778063699999997</v>
      </c>
      <c r="F145" s="127">
        <v>38.188995219999995</v>
      </c>
      <c r="G145" s="127">
        <v>23.488794200000001</v>
      </c>
      <c r="H145" s="127">
        <v>14.700201020000002</v>
      </c>
      <c r="I145" s="127">
        <v>2599.1045422000002</v>
      </c>
      <c r="J145" s="127">
        <v>1007.84036414</v>
      </c>
      <c r="K145" s="127">
        <v>1591.2641780600002</v>
      </c>
      <c r="L145" s="127">
        <v>10131.318709289999</v>
      </c>
      <c r="M145" s="127">
        <v>10032.495517840001</v>
      </c>
      <c r="N145" s="127">
        <v>98.823191449999996</v>
      </c>
      <c r="O145" s="127">
        <v>7.051164E-2</v>
      </c>
      <c r="P145" s="127">
        <v>16.757559970000003</v>
      </c>
      <c r="Q145" s="39"/>
      <c r="R145" s="39"/>
      <c r="S145" s="39"/>
      <c r="T145" s="39"/>
      <c r="U145" s="39"/>
      <c r="V145" s="39"/>
    </row>
    <row r="146" spans="1:22" hidden="1" outlineLevel="1">
      <c r="A146" s="8">
        <v>44652</v>
      </c>
      <c r="B146" s="127">
        <v>11588.222395909999</v>
      </c>
      <c r="C146" s="39">
        <v>7.3460198999999999</v>
      </c>
      <c r="D146" s="127">
        <v>0.93403113000000004</v>
      </c>
      <c r="E146" s="127">
        <v>6.4119887700000007</v>
      </c>
      <c r="F146" s="127">
        <v>39.867518509999996</v>
      </c>
      <c r="G146" s="127">
        <v>27.069973270000002</v>
      </c>
      <c r="H146" s="127">
        <v>12.79754524</v>
      </c>
      <c r="I146" s="127">
        <v>2476.6633867200003</v>
      </c>
      <c r="J146" s="127">
        <v>1100.02385222</v>
      </c>
      <c r="K146" s="127">
        <v>1376.6395344999999</v>
      </c>
      <c r="L146" s="127">
        <v>9064.3454707800011</v>
      </c>
      <c r="M146" s="127">
        <v>8959.531694270001</v>
      </c>
      <c r="N146" s="127">
        <v>104.81377651</v>
      </c>
      <c r="O146" s="127">
        <v>2.2071839999999995E-2</v>
      </c>
      <c r="P146" s="127">
        <v>5.4352758199999993</v>
      </c>
      <c r="Q146" s="39"/>
      <c r="R146" s="39"/>
      <c r="S146" s="39"/>
      <c r="T146" s="39"/>
      <c r="U146" s="39"/>
      <c r="V146" s="39"/>
    </row>
    <row r="147" spans="1:22" hidden="1" outlineLevel="1">
      <c r="A147" s="8">
        <v>44682</v>
      </c>
      <c r="B147" s="127">
        <v>11860.802040189999</v>
      </c>
      <c r="C147" s="39">
        <v>7.2089198799999998</v>
      </c>
      <c r="D147" s="127">
        <v>0.91634461</v>
      </c>
      <c r="E147" s="127">
        <v>6.2925752699999995</v>
      </c>
      <c r="F147" s="127">
        <v>33.207528629999999</v>
      </c>
      <c r="G147" s="127">
        <v>19.203190429999999</v>
      </c>
      <c r="H147" s="127">
        <v>14.004338199999999</v>
      </c>
      <c r="I147" s="127">
        <v>2604.0058675700002</v>
      </c>
      <c r="J147" s="127">
        <v>1189.50749761</v>
      </c>
      <c r="K147" s="127">
        <v>1414.49836996</v>
      </c>
      <c r="L147" s="127">
        <v>9216.3797241100001</v>
      </c>
      <c r="M147" s="127">
        <v>9104.3763076799987</v>
      </c>
      <c r="N147" s="127">
        <v>112.00341643</v>
      </c>
      <c r="O147" s="127">
        <v>-3.5123290000000001E-2</v>
      </c>
      <c r="P147" s="127">
        <v>5.3172546299999999</v>
      </c>
      <c r="Q147" s="39"/>
      <c r="R147" s="39"/>
      <c r="S147" s="39"/>
      <c r="T147" s="39"/>
      <c r="U147" s="39"/>
      <c r="V147" s="39"/>
    </row>
    <row r="148" spans="1:22" hidden="1" outlineLevel="1">
      <c r="A148" s="8">
        <v>44713</v>
      </c>
      <c r="B148" s="127">
        <v>11862.55611831</v>
      </c>
      <c r="C148" s="39">
        <v>7.2004525399999997</v>
      </c>
      <c r="D148" s="127">
        <v>0.91835526000000001</v>
      </c>
      <c r="E148" s="127">
        <v>6.2820972800000003</v>
      </c>
      <c r="F148" s="127">
        <v>38.732635559999999</v>
      </c>
      <c r="G148" s="127">
        <v>22.445466849999999</v>
      </c>
      <c r="H148" s="127">
        <v>16.28716871</v>
      </c>
      <c r="I148" s="127">
        <v>2373.9329082500003</v>
      </c>
      <c r="J148" s="127">
        <v>1122.5492261499999</v>
      </c>
      <c r="K148" s="127">
        <v>1251.3836821</v>
      </c>
      <c r="L148" s="127">
        <v>9442.6901219600004</v>
      </c>
      <c r="M148" s="127">
        <v>9323.0003752600005</v>
      </c>
      <c r="N148" s="127">
        <v>119.6897467</v>
      </c>
      <c r="O148" s="127">
        <v>-1.9878820000000005E-2</v>
      </c>
      <c r="P148" s="127">
        <v>5.2954340999999996</v>
      </c>
      <c r="Q148" s="39"/>
      <c r="R148" s="39"/>
      <c r="S148" s="39"/>
      <c r="T148" s="39"/>
      <c r="U148" s="39"/>
      <c r="V148" s="39"/>
    </row>
    <row r="149" spans="1:22" hidden="1" outlineLevel="1">
      <c r="A149" s="8">
        <v>44743</v>
      </c>
      <c r="B149" s="127">
        <v>11967.158142169999</v>
      </c>
      <c r="C149" s="39">
        <v>7.2893314100000008</v>
      </c>
      <c r="D149" s="127">
        <v>1.13794478</v>
      </c>
      <c r="E149" s="127">
        <v>6.1513866300000002</v>
      </c>
      <c r="F149" s="127">
        <v>42.391337460000003</v>
      </c>
      <c r="G149" s="127">
        <v>24.63864577</v>
      </c>
      <c r="H149" s="127">
        <v>17.752691689999999</v>
      </c>
      <c r="I149" s="127">
        <v>2460.8293347799995</v>
      </c>
      <c r="J149" s="127">
        <v>1317.0686115599999</v>
      </c>
      <c r="K149" s="127">
        <v>1143.7607232199998</v>
      </c>
      <c r="L149" s="127">
        <v>9456.6481385199986</v>
      </c>
      <c r="M149" s="127">
        <v>9346.9018326599999</v>
      </c>
      <c r="N149" s="127">
        <v>109.74630585999999</v>
      </c>
      <c r="O149" s="127">
        <v>1.80970735</v>
      </c>
      <c r="P149" s="127">
        <v>4.8076690400000004</v>
      </c>
      <c r="Q149" s="39"/>
      <c r="R149" s="39"/>
      <c r="S149" s="39"/>
      <c r="T149" s="39"/>
      <c r="U149" s="39"/>
      <c r="V149" s="39"/>
    </row>
    <row r="150" spans="1:22" hidden="1" outlineLevel="1">
      <c r="A150" s="8">
        <v>44774</v>
      </c>
      <c r="B150" s="127">
        <v>11645.90654107</v>
      </c>
      <c r="C150" s="39">
        <v>5.6777798799999992</v>
      </c>
      <c r="D150" s="127">
        <v>3.4297420000000002E-2</v>
      </c>
      <c r="E150" s="127">
        <v>5.6434824599999995</v>
      </c>
      <c r="F150" s="127">
        <v>29.97664799</v>
      </c>
      <c r="G150" s="127">
        <v>12.759460369999999</v>
      </c>
      <c r="H150" s="127">
        <v>17.217187620000001</v>
      </c>
      <c r="I150" s="127">
        <v>1567.26241456</v>
      </c>
      <c r="J150" s="127">
        <v>830.20757724999999</v>
      </c>
      <c r="K150" s="127">
        <v>737.05483731000004</v>
      </c>
      <c r="L150" s="127">
        <v>10042.98969864</v>
      </c>
      <c r="M150" s="127">
        <v>9951.706577500001</v>
      </c>
      <c r="N150" s="127">
        <v>91.283121140000006</v>
      </c>
      <c r="O150" s="127">
        <v>0.59890770999999998</v>
      </c>
      <c r="P150" s="127">
        <v>4.7164588099999998</v>
      </c>
      <c r="Q150" s="39"/>
      <c r="R150" s="39"/>
      <c r="S150" s="39"/>
      <c r="T150" s="39"/>
      <c r="U150" s="39"/>
      <c r="V150" s="39"/>
    </row>
    <row r="151" spans="1:22" hidden="1" outlineLevel="1">
      <c r="A151" s="8">
        <v>44805</v>
      </c>
      <c r="B151" s="127">
        <v>11801.041036140001</v>
      </c>
      <c r="C151" s="39">
        <v>5.5493424199999994</v>
      </c>
      <c r="D151" s="127">
        <v>3.4754420000000001E-2</v>
      </c>
      <c r="E151" s="127">
        <v>5.5145879999999998</v>
      </c>
      <c r="F151" s="127">
        <v>38.857502319999995</v>
      </c>
      <c r="G151" s="127">
        <v>22.228806540000001</v>
      </c>
      <c r="H151" s="127">
        <v>16.628695780000001</v>
      </c>
      <c r="I151" s="127">
        <v>1661.3902980600001</v>
      </c>
      <c r="J151" s="127">
        <v>919.66684219999991</v>
      </c>
      <c r="K151" s="127">
        <v>741.72345586000006</v>
      </c>
      <c r="L151" s="127">
        <v>10095.243893339999</v>
      </c>
      <c r="M151" s="127">
        <v>10007.401255860001</v>
      </c>
      <c r="N151" s="127">
        <v>87.842637480000008</v>
      </c>
      <c r="O151" s="127">
        <v>0.17643059999999999</v>
      </c>
      <c r="P151" s="127">
        <v>4.6768019499999998</v>
      </c>
      <c r="Q151" s="39"/>
      <c r="R151" s="39"/>
      <c r="S151" s="39"/>
      <c r="T151" s="39"/>
      <c r="U151" s="39"/>
      <c r="V151" s="39"/>
    </row>
    <row r="152" spans="1:22" hidden="1" outlineLevel="1">
      <c r="A152" s="8">
        <v>44835</v>
      </c>
      <c r="B152" s="127">
        <v>11485.47297502</v>
      </c>
      <c r="C152" s="39">
        <v>5.4840262600000003</v>
      </c>
      <c r="D152" s="127">
        <v>3.4924419999999998E-2</v>
      </c>
      <c r="E152" s="127">
        <v>5.4491018400000009</v>
      </c>
      <c r="F152" s="127">
        <v>40.372743880000002</v>
      </c>
      <c r="G152" s="127">
        <v>23.921451640000001</v>
      </c>
      <c r="H152" s="127">
        <v>16.451292240000001</v>
      </c>
      <c r="I152" s="127">
        <v>1497.4604891199999</v>
      </c>
      <c r="J152" s="127">
        <v>955.09116992999998</v>
      </c>
      <c r="K152" s="127">
        <v>542.36931919000006</v>
      </c>
      <c r="L152" s="127">
        <v>9942.15571576</v>
      </c>
      <c r="M152" s="127">
        <v>9838.0889910299993</v>
      </c>
      <c r="N152" s="127">
        <v>104.06672473</v>
      </c>
      <c r="O152" s="127">
        <v>0.13265831</v>
      </c>
      <c r="P152" s="127">
        <v>3.2608934600000001</v>
      </c>
      <c r="Q152" s="39"/>
      <c r="R152" s="39"/>
      <c r="S152" s="39"/>
      <c r="T152" s="39"/>
      <c r="U152" s="39"/>
      <c r="V152" s="39"/>
    </row>
    <row r="153" spans="1:22" hidden="1" outlineLevel="1">
      <c r="A153" s="8">
        <v>44866</v>
      </c>
      <c r="B153" s="127">
        <v>11312.96049842</v>
      </c>
      <c r="C153" s="39">
        <v>5.40380562</v>
      </c>
      <c r="D153" s="127">
        <v>3.4879420000000001E-2</v>
      </c>
      <c r="E153" s="127">
        <v>5.3689261999999998</v>
      </c>
      <c r="F153" s="127">
        <v>39.643414659999998</v>
      </c>
      <c r="G153" s="127">
        <v>23.49476177</v>
      </c>
      <c r="H153" s="127">
        <v>16.148652890000001</v>
      </c>
      <c r="I153" s="127">
        <v>1186.0720889500001</v>
      </c>
      <c r="J153" s="127">
        <v>750.96264471999996</v>
      </c>
      <c r="K153" s="127">
        <v>435.10944422999995</v>
      </c>
      <c r="L153" s="127">
        <v>10081.84118919</v>
      </c>
      <c r="M153" s="127">
        <v>9972.3917022599999</v>
      </c>
      <c r="N153" s="127">
        <v>109.44948693000001</v>
      </c>
      <c r="O153" s="127">
        <v>1.9347739999999999E-2</v>
      </c>
      <c r="P153" s="127">
        <v>3.1943359</v>
      </c>
      <c r="Q153" s="39"/>
      <c r="R153" s="39"/>
      <c r="S153" s="39"/>
      <c r="T153" s="39"/>
      <c r="U153" s="39"/>
      <c r="V153" s="39"/>
    </row>
    <row r="154" spans="1:22" hidden="1" outlineLevel="1">
      <c r="A154" s="8">
        <v>44896</v>
      </c>
      <c r="B154" s="127">
        <v>11742.47895907</v>
      </c>
      <c r="C154" s="39">
        <v>5.4851825000000005</v>
      </c>
      <c r="D154" s="127">
        <v>3.4834419999999998E-2</v>
      </c>
      <c r="E154" s="127">
        <v>5.4503480800000004</v>
      </c>
      <c r="F154" s="127">
        <v>25.513187840000001</v>
      </c>
      <c r="G154" s="127">
        <v>9.3237917400000008</v>
      </c>
      <c r="H154" s="127">
        <v>16.1893961</v>
      </c>
      <c r="I154" s="127">
        <v>1251.76908822</v>
      </c>
      <c r="J154" s="127">
        <v>840.69943242000011</v>
      </c>
      <c r="K154" s="127">
        <v>411.06965579999996</v>
      </c>
      <c r="L154" s="127">
        <v>10459.71150051</v>
      </c>
      <c r="M154" s="127">
        <v>10348.346993349998</v>
      </c>
      <c r="N154" s="127">
        <v>111.36450716</v>
      </c>
      <c r="O154" s="127">
        <v>0.16245529</v>
      </c>
      <c r="P154" s="127">
        <v>3.2214651299999999</v>
      </c>
      <c r="Q154" s="39"/>
      <c r="R154" s="39"/>
      <c r="S154" s="39"/>
      <c r="T154" s="39"/>
      <c r="U154" s="39"/>
      <c r="V154" s="39"/>
    </row>
    <row r="155" spans="1:22" hidden="1" outlineLevel="1">
      <c r="A155" s="8">
        <v>44927</v>
      </c>
      <c r="B155" s="127">
        <v>11861.33563512</v>
      </c>
      <c r="C155" s="39">
        <v>5.3704125299999994</v>
      </c>
      <c r="D155" s="127">
        <v>3.5084419999999998E-2</v>
      </c>
      <c r="E155" s="127">
        <v>5.3353281099999998</v>
      </c>
      <c r="F155" s="127">
        <v>26.0481567</v>
      </c>
      <c r="G155" s="127">
        <v>21.638294549999998</v>
      </c>
      <c r="H155" s="127">
        <v>4.4098621500000004</v>
      </c>
      <c r="I155" s="127">
        <v>1236.8873267100003</v>
      </c>
      <c r="J155" s="127">
        <v>844.09817421000002</v>
      </c>
      <c r="K155" s="127">
        <v>392.7891525</v>
      </c>
      <c r="L155" s="127">
        <v>10593.02973918</v>
      </c>
      <c r="M155" s="127">
        <v>10471.752210410001</v>
      </c>
      <c r="N155" s="127">
        <v>121.27752877</v>
      </c>
      <c r="O155" s="127">
        <v>2.6465320000000001E-2</v>
      </c>
      <c r="P155" s="127">
        <v>3.2059271799999998</v>
      </c>
      <c r="Q155" s="39"/>
      <c r="R155" s="39"/>
      <c r="S155" s="39"/>
      <c r="T155" s="39"/>
      <c r="U155" s="39"/>
      <c r="V155" s="39"/>
    </row>
    <row r="156" spans="1:22" hidden="1" outlineLevel="1">
      <c r="A156" s="8">
        <v>44958</v>
      </c>
      <c r="B156" s="127">
        <v>12024.53873642</v>
      </c>
      <c r="C156" s="39">
        <v>5.3601283300000002</v>
      </c>
      <c r="D156" s="127">
        <v>3.504442E-2</v>
      </c>
      <c r="E156" s="127">
        <v>5.32508391</v>
      </c>
      <c r="F156" s="127">
        <v>24.873848859999999</v>
      </c>
      <c r="G156" s="127">
        <v>21.03388666</v>
      </c>
      <c r="H156" s="127">
        <v>3.8399622</v>
      </c>
      <c r="I156" s="127">
        <v>1179.88793781</v>
      </c>
      <c r="J156" s="127">
        <v>794.19422044999999</v>
      </c>
      <c r="K156" s="127">
        <v>385.69371736000005</v>
      </c>
      <c r="L156" s="127">
        <v>10814.41682142</v>
      </c>
      <c r="M156" s="127">
        <v>10698.194458239997</v>
      </c>
      <c r="N156" s="127">
        <v>116.22236318</v>
      </c>
      <c r="O156" s="127">
        <v>5.1403100000000004E-3</v>
      </c>
      <c r="P156" s="127">
        <v>3.2037213800000002</v>
      </c>
      <c r="Q156" s="39"/>
      <c r="R156" s="39"/>
      <c r="S156" s="39"/>
      <c r="T156" s="39"/>
      <c r="U156" s="39"/>
      <c r="V156" s="39"/>
    </row>
    <row r="157" spans="1:22" hidden="1" outlineLevel="1">
      <c r="A157" s="8">
        <v>44986</v>
      </c>
      <c r="B157" s="127">
        <v>12155.753917280001</v>
      </c>
      <c r="C157" s="39">
        <v>5.3095870600000001</v>
      </c>
      <c r="D157" s="127">
        <v>1.196942E-2</v>
      </c>
      <c r="E157" s="127">
        <v>5.2976176400000003</v>
      </c>
      <c r="F157" s="127">
        <v>21.629907530000001</v>
      </c>
      <c r="G157" s="127">
        <v>17.952567500000001</v>
      </c>
      <c r="H157" s="127">
        <v>3.6773400300000003</v>
      </c>
      <c r="I157" s="127">
        <v>1127.64426011</v>
      </c>
      <c r="J157" s="127">
        <v>753.04289289999997</v>
      </c>
      <c r="K157" s="127">
        <v>374.60136720999992</v>
      </c>
      <c r="L157" s="127">
        <v>11001.17016258</v>
      </c>
      <c r="M157" s="127">
        <v>10887.924007609998</v>
      </c>
      <c r="N157" s="127">
        <v>113.24615496999998</v>
      </c>
      <c r="O157" s="127">
        <v>1.6604859999999999E-2</v>
      </c>
      <c r="P157" s="127">
        <v>3.21268186</v>
      </c>
      <c r="Q157" s="39"/>
      <c r="R157" s="39"/>
      <c r="S157" s="39"/>
      <c r="T157" s="39"/>
      <c r="U157" s="39"/>
      <c r="V157" s="39"/>
    </row>
    <row r="158" spans="1:22" hidden="1" outlineLevel="1">
      <c r="A158" s="8">
        <v>45017</v>
      </c>
      <c r="B158" s="127">
        <v>10684.893851479999</v>
      </c>
      <c r="C158" s="39">
        <v>5.2685791999999996</v>
      </c>
      <c r="D158" s="127">
        <v>1.168542E-2</v>
      </c>
      <c r="E158" s="127">
        <v>5.2568937800000004</v>
      </c>
      <c r="F158" s="127">
        <v>20.402700150000001</v>
      </c>
      <c r="G158" s="127">
        <v>18.123902950000002</v>
      </c>
      <c r="H158" s="127">
        <v>2.2787972000000001</v>
      </c>
      <c r="I158" s="127">
        <v>1120.9240996199999</v>
      </c>
      <c r="J158" s="127">
        <v>749.24008769999989</v>
      </c>
      <c r="K158" s="127">
        <v>371.68401191999999</v>
      </c>
      <c r="L158" s="127">
        <v>9538.2984725100014</v>
      </c>
      <c r="M158" s="127">
        <v>9410.2952994100015</v>
      </c>
      <c r="N158" s="127">
        <v>128.0031731</v>
      </c>
      <c r="O158" s="127">
        <v>5.754716E-2</v>
      </c>
      <c r="P158" s="127">
        <v>2.4646645499999997</v>
      </c>
      <c r="Q158" s="39"/>
      <c r="R158" s="39"/>
      <c r="S158" s="39"/>
      <c r="T158" s="39"/>
      <c r="U158" s="39"/>
      <c r="V158" s="39"/>
    </row>
    <row r="159" spans="1:22" hidden="1" outlineLevel="1">
      <c r="A159" s="8">
        <v>45047</v>
      </c>
      <c r="B159" s="127">
        <v>10688.567907320001</v>
      </c>
      <c r="C159" s="39">
        <v>5.1643302500000008</v>
      </c>
      <c r="D159" s="127">
        <v>1.165042E-2</v>
      </c>
      <c r="E159" s="127">
        <v>5.1526798300000003</v>
      </c>
      <c r="F159" s="127">
        <v>21.551115159999998</v>
      </c>
      <c r="G159" s="127">
        <v>7.5837415999999997</v>
      </c>
      <c r="H159" s="127">
        <v>13.967373559999999</v>
      </c>
      <c r="I159" s="127">
        <v>1077.6666401699999</v>
      </c>
      <c r="J159" s="127">
        <v>778.04830320999997</v>
      </c>
      <c r="K159" s="127">
        <v>299.61833696000002</v>
      </c>
      <c r="L159" s="127">
        <v>9584.1858217400022</v>
      </c>
      <c r="M159" s="127">
        <v>9456.388614219999</v>
      </c>
      <c r="N159" s="127">
        <v>127.79720752</v>
      </c>
      <c r="O159" s="127">
        <v>1.6599599999999999E-2</v>
      </c>
      <c r="P159" s="127">
        <v>2.38633308</v>
      </c>
      <c r="Q159" s="39"/>
      <c r="R159" s="39"/>
      <c r="S159" s="39"/>
      <c r="T159" s="39"/>
      <c r="U159" s="39"/>
      <c r="V159" s="39"/>
    </row>
    <row r="160" spans="1:22" hidden="1" outlineLevel="1">
      <c r="A160" s="8">
        <v>45078</v>
      </c>
      <c r="B160" s="127">
        <v>10780.383379479999</v>
      </c>
      <c r="C160" s="39">
        <v>5.1159936700000008</v>
      </c>
      <c r="D160" s="127">
        <v>1.161542E-2</v>
      </c>
      <c r="E160" s="127">
        <v>5.1043782500000008</v>
      </c>
      <c r="F160" s="127">
        <v>19.36952367</v>
      </c>
      <c r="G160" s="127">
        <v>7.1675234299999993</v>
      </c>
      <c r="H160" s="127">
        <v>12.20200024</v>
      </c>
      <c r="I160" s="127">
        <v>1049.1588972300001</v>
      </c>
      <c r="J160" s="127">
        <v>747.24460445999989</v>
      </c>
      <c r="K160" s="127">
        <v>301.91429277000003</v>
      </c>
      <c r="L160" s="127">
        <v>9706.7389649100005</v>
      </c>
      <c r="M160" s="127">
        <v>9536.5176074400006</v>
      </c>
      <c r="N160" s="127">
        <v>170.22135747000002</v>
      </c>
      <c r="O160" s="127">
        <v>2.0763259999999999E-2</v>
      </c>
      <c r="P160" s="127">
        <v>2.4792096300000002</v>
      </c>
      <c r="Q160" s="39"/>
      <c r="R160" s="39"/>
      <c r="S160" s="39"/>
      <c r="T160" s="39"/>
      <c r="U160" s="39"/>
      <c r="V160" s="39"/>
    </row>
    <row r="161" spans="1:22" hidden="1" outlineLevel="1">
      <c r="A161" s="8">
        <v>45108</v>
      </c>
      <c r="B161" s="127">
        <v>10707.410533419999</v>
      </c>
      <c r="C161" s="39">
        <v>5.0633317299999998</v>
      </c>
      <c r="D161" s="127">
        <v>1.1580419999999999E-2</v>
      </c>
      <c r="E161" s="127">
        <v>5.0517513100000002</v>
      </c>
      <c r="F161" s="127">
        <v>21.618230929999999</v>
      </c>
      <c r="G161" s="127">
        <v>9.3424072599999999</v>
      </c>
      <c r="H161" s="127">
        <v>12.275823669999999</v>
      </c>
      <c r="I161" s="127">
        <v>1016.3613569</v>
      </c>
      <c r="J161" s="127">
        <v>745.77102163000006</v>
      </c>
      <c r="K161" s="127">
        <v>270.59033527000003</v>
      </c>
      <c r="L161" s="127">
        <v>9664.3676138600003</v>
      </c>
      <c r="M161" s="127">
        <v>9503.9233850599994</v>
      </c>
      <c r="N161" s="127">
        <v>160.44422879999999</v>
      </c>
      <c r="O161" s="127">
        <v>2.8859699999999999E-3</v>
      </c>
      <c r="P161" s="127">
        <v>2.4712064000000002</v>
      </c>
      <c r="Q161" s="39"/>
      <c r="R161" s="39"/>
      <c r="S161" s="39"/>
      <c r="T161" s="39"/>
      <c r="U161" s="39"/>
      <c r="V161" s="39"/>
    </row>
    <row r="162" spans="1:22" hidden="1" outlineLevel="1">
      <c r="A162" s="8">
        <v>45139</v>
      </c>
      <c r="B162" s="127">
        <v>10638.80955593</v>
      </c>
      <c r="C162" s="39">
        <v>4.9876450600000002</v>
      </c>
      <c r="D162" s="127">
        <v>8.8192600000000006E-3</v>
      </c>
      <c r="E162" s="127">
        <v>4.9788258000000001</v>
      </c>
      <c r="F162" s="127">
        <v>20.66179696</v>
      </c>
      <c r="G162" s="127">
        <v>8.5218859800000004</v>
      </c>
      <c r="H162" s="127">
        <v>12.13991098</v>
      </c>
      <c r="I162" s="127">
        <v>1025.7868629700001</v>
      </c>
      <c r="J162" s="127">
        <v>763.29050412000004</v>
      </c>
      <c r="K162" s="127">
        <v>262.49635885000004</v>
      </c>
      <c r="L162" s="127">
        <v>9587.3732509399997</v>
      </c>
      <c r="M162" s="127">
        <v>9415.1254926399997</v>
      </c>
      <c r="N162" s="127">
        <v>172.24775829999999</v>
      </c>
      <c r="O162" s="127">
        <v>1.226173E-2</v>
      </c>
      <c r="P162" s="127">
        <v>2.27295596</v>
      </c>
      <c r="Q162" s="39"/>
      <c r="R162" s="39"/>
      <c r="S162" s="39"/>
      <c r="T162" s="39"/>
      <c r="U162" s="39"/>
      <c r="V162" s="39"/>
    </row>
    <row r="163" spans="1:22" hidden="1" outlineLevel="1">
      <c r="A163" s="8">
        <v>45170</v>
      </c>
      <c r="B163" s="127">
        <v>10684.4698063</v>
      </c>
      <c r="C163" s="39">
        <v>5.0026760499999998</v>
      </c>
      <c r="D163" s="127">
        <v>7.0091600000000004E-3</v>
      </c>
      <c r="E163" s="127">
        <v>4.9956668899999999</v>
      </c>
      <c r="F163" s="127">
        <v>20.496776430000001</v>
      </c>
      <c r="G163" s="127">
        <v>8.7150601900000009</v>
      </c>
      <c r="H163" s="127">
        <v>11.78171624</v>
      </c>
      <c r="I163" s="127">
        <v>1022.64210824</v>
      </c>
      <c r="J163" s="127">
        <v>757.7794240799999</v>
      </c>
      <c r="K163" s="127">
        <v>264.86268416000001</v>
      </c>
      <c r="L163" s="127">
        <v>9636.3282455799963</v>
      </c>
      <c r="M163" s="127">
        <v>9482.0303712099994</v>
      </c>
      <c r="N163" s="127">
        <v>154.29787436999999</v>
      </c>
      <c r="O163" s="127">
        <v>3.6662500000000002E-3</v>
      </c>
      <c r="P163" s="127">
        <v>2.5351527300000001</v>
      </c>
      <c r="Q163" s="39"/>
      <c r="R163" s="39"/>
      <c r="S163" s="39"/>
      <c r="T163" s="39"/>
      <c r="U163" s="39"/>
      <c r="V163" s="39"/>
    </row>
    <row r="164" spans="1:22" hidden="1" outlineLevel="1">
      <c r="A164" s="8">
        <v>45200</v>
      </c>
      <c r="B164" s="127">
        <v>10560.969343410001</v>
      </c>
      <c r="C164" s="39">
        <v>5.0710291100000005</v>
      </c>
      <c r="D164" s="127">
        <v>6.1805200000000001E-3</v>
      </c>
      <c r="E164" s="127">
        <v>5.0648485900000004</v>
      </c>
      <c r="F164" s="127">
        <v>18.390848679999998</v>
      </c>
      <c r="G164" s="127">
        <v>6.6093073499999999</v>
      </c>
      <c r="H164" s="127">
        <v>11.78154133</v>
      </c>
      <c r="I164" s="127">
        <v>929.27896217</v>
      </c>
      <c r="J164" s="127">
        <v>669.94632672</v>
      </c>
      <c r="K164" s="127">
        <v>259.33263545</v>
      </c>
      <c r="L164" s="127">
        <v>9608.2285034500019</v>
      </c>
      <c r="M164" s="127">
        <v>9439.6617295899996</v>
      </c>
      <c r="N164" s="127">
        <v>168.56677385999998</v>
      </c>
      <c r="O164" s="127">
        <v>4.2337470000000002E-2</v>
      </c>
      <c r="P164" s="127">
        <v>2.4722703500000001</v>
      </c>
      <c r="Q164" s="39"/>
      <c r="R164" s="39"/>
      <c r="S164" s="39"/>
      <c r="T164" s="39"/>
      <c r="U164" s="39"/>
      <c r="V164" s="39"/>
    </row>
    <row r="165" spans="1:22">
      <c r="A165" s="8">
        <v>45231</v>
      </c>
      <c r="B165" s="127">
        <v>10155.4003887</v>
      </c>
      <c r="C165" s="39">
        <v>5.1099422499999996</v>
      </c>
      <c r="D165" s="127">
        <v>5.8671699999999997E-3</v>
      </c>
      <c r="E165" s="127">
        <v>5.1040750799999994</v>
      </c>
      <c r="F165" s="127">
        <v>25.746328439999999</v>
      </c>
      <c r="G165" s="127">
        <v>24.79335335</v>
      </c>
      <c r="H165" s="127">
        <v>0.95297509000000002</v>
      </c>
      <c r="I165" s="127">
        <v>937.87214115000006</v>
      </c>
      <c r="J165" s="127">
        <v>675.17587784</v>
      </c>
      <c r="K165" s="127">
        <v>262.69626331000001</v>
      </c>
      <c r="L165" s="127">
        <v>9186.6719768599996</v>
      </c>
      <c r="M165" s="127">
        <v>8991.7296498700016</v>
      </c>
      <c r="N165" s="127">
        <v>194.94232699000003</v>
      </c>
      <c r="O165" s="127">
        <v>9.2560959999999998E-2</v>
      </c>
      <c r="P165" s="127">
        <v>2.2845828799999999</v>
      </c>
      <c r="Q165" s="39"/>
      <c r="R165" s="39"/>
      <c r="S165" s="39"/>
      <c r="T165" s="39"/>
      <c r="U165" s="39"/>
      <c r="V165" s="39"/>
    </row>
    <row r="166" spans="1:22">
      <c r="A166" s="8">
        <v>45261</v>
      </c>
      <c r="B166" s="127">
        <v>10063.961130879999</v>
      </c>
      <c r="C166" s="39">
        <v>5.2434293400000005</v>
      </c>
      <c r="D166" s="127">
        <v>4.1023400000000003E-3</v>
      </c>
      <c r="E166" s="127">
        <v>5.2393270000000003</v>
      </c>
      <c r="F166" s="127">
        <v>18.777931940000002</v>
      </c>
      <c r="G166" s="127">
        <v>17.754481739999999</v>
      </c>
      <c r="H166" s="127">
        <v>1.0234502000000001</v>
      </c>
      <c r="I166" s="127">
        <v>937.44671008</v>
      </c>
      <c r="J166" s="127">
        <v>657.02129880000007</v>
      </c>
      <c r="K166" s="127">
        <v>280.42541127999999</v>
      </c>
      <c r="L166" s="127">
        <v>9102.4930595200003</v>
      </c>
      <c r="M166" s="127">
        <v>8944.5096217399987</v>
      </c>
      <c r="N166" s="127">
        <v>157.98343778</v>
      </c>
      <c r="O166" s="127">
        <v>0.65108564000000002</v>
      </c>
      <c r="P166" s="127">
        <v>2.39852804</v>
      </c>
      <c r="Q166" s="39"/>
      <c r="R166" s="39"/>
      <c r="S166" s="39"/>
      <c r="T166" s="39"/>
      <c r="U166" s="39"/>
      <c r="V166" s="39"/>
    </row>
    <row r="167" spans="1:22">
      <c r="A167" s="8">
        <v>45292</v>
      </c>
      <c r="B167" s="127">
        <v>9976.5311695799992</v>
      </c>
      <c r="C167" s="39">
        <v>5.3243225299999999</v>
      </c>
      <c r="D167" s="127">
        <v>3.9523400000000004E-3</v>
      </c>
      <c r="E167" s="127">
        <v>5.3203701900000002</v>
      </c>
      <c r="F167" s="127">
        <v>11.652177570000001</v>
      </c>
      <c r="G167" s="127">
        <v>10.576504120000001</v>
      </c>
      <c r="H167" s="127">
        <v>1.07567345</v>
      </c>
      <c r="I167" s="127">
        <v>889.47607235999999</v>
      </c>
      <c r="J167" s="127">
        <v>642.39756457999999</v>
      </c>
      <c r="K167" s="127">
        <v>247.07850778</v>
      </c>
      <c r="L167" s="127">
        <v>9070.0785971200003</v>
      </c>
      <c r="M167" s="127">
        <v>8901.0810743599995</v>
      </c>
      <c r="N167" s="127">
        <v>168.99752276000004</v>
      </c>
      <c r="O167" s="127">
        <v>8.4568099999999993E-2</v>
      </c>
      <c r="P167" s="127">
        <v>1.6501489299999998</v>
      </c>
      <c r="Q167" s="39"/>
      <c r="R167" s="39"/>
      <c r="S167" s="39"/>
      <c r="T167" s="39"/>
      <c r="U167" s="39"/>
      <c r="V167" s="39"/>
    </row>
    <row r="168" spans="1:22">
      <c r="A168" s="8">
        <v>45323</v>
      </c>
      <c r="B168" s="127">
        <v>9796.5990321499994</v>
      </c>
      <c r="C168" s="39">
        <v>5.3655621900000003</v>
      </c>
      <c r="D168" s="127">
        <v>3.80234E-3</v>
      </c>
      <c r="E168" s="127">
        <v>5.3617598500000003</v>
      </c>
      <c r="F168" s="127">
        <v>19.675255030000002</v>
      </c>
      <c r="G168" s="127">
        <v>18.578409229999998</v>
      </c>
      <c r="H168" s="127">
        <v>1.0968458000000001</v>
      </c>
      <c r="I168" s="127">
        <v>558.50188310999988</v>
      </c>
      <c r="J168" s="127">
        <v>319.15665030000002</v>
      </c>
      <c r="K168" s="127">
        <v>239.34523281</v>
      </c>
      <c r="L168" s="127">
        <v>9213.0563318200002</v>
      </c>
      <c r="M168" s="127">
        <v>9039.7716537100005</v>
      </c>
      <c r="N168" s="127">
        <v>173.28467811000002</v>
      </c>
      <c r="O168" s="127">
        <v>8.733834E-2</v>
      </c>
      <c r="P168" s="127">
        <v>1.7389936100000001</v>
      </c>
      <c r="Q168" s="39"/>
      <c r="R168" s="39"/>
      <c r="S168" s="39"/>
      <c r="T168" s="39"/>
      <c r="U168" s="39"/>
      <c r="V168" s="39"/>
    </row>
    <row r="169" spans="1:22">
      <c r="A169" s="8">
        <v>45352</v>
      </c>
      <c r="B169" s="127">
        <v>9831.6364860100002</v>
      </c>
      <c r="C169" s="39">
        <v>4.7585657100000001</v>
      </c>
      <c r="D169" s="127">
        <v>3.65234E-3</v>
      </c>
      <c r="E169" s="127">
        <v>4.7549133700000006</v>
      </c>
      <c r="F169" s="127">
        <v>17.034355420000001</v>
      </c>
      <c r="G169" s="127">
        <v>15.910228050000001</v>
      </c>
      <c r="H169" s="127">
        <v>1.1241273700000001</v>
      </c>
      <c r="I169" s="127">
        <v>583.56720888999996</v>
      </c>
      <c r="J169" s="127">
        <v>305.47082681000001</v>
      </c>
      <c r="K169" s="127">
        <v>278.09638208000001</v>
      </c>
      <c r="L169" s="127">
        <v>9226.2763559899977</v>
      </c>
      <c r="M169" s="127">
        <v>9081.1540748999996</v>
      </c>
      <c r="N169" s="127">
        <v>145.12228108999997</v>
      </c>
      <c r="O169" s="127">
        <v>0.11654070999999999</v>
      </c>
      <c r="P169" s="127">
        <v>1.6538933400000002</v>
      </c>
      <c r="Q169" s="39"/>
      <c r="R169" s="39"/>
      <c r="S169" s="39"/>
      <c r="T169" s="39"/>
      <c r="U169" s="39"/>
      <c r="V169" s="39"/>
    </row>
    <row r="170" spans="1:22">
      <c r="A170" s="8">
        <v>45383</v>
      </c>
      <c r="B170" s="127">
        <v>9782.7253556100004</v>
      </c>
      <c r="C170" s="39">
        <v>4.3395146999999996</v>
      </c>
      <c r="D170" s="127">
        <v>3.5023400000000001E-3</v>
      </c>
      <c r="E170" s="127">
        <v>4.3360123599999998</v>
      </c>
      <c r="F170" s="127">
        <v>10.32898312</v>
      </c>
      <c r="G170" s="127">
        <v>9.4303999199999993</v>
      </c>
      <c r="H170" s="127">
        <v>0.89858320000000003</v>
      </c>
      <c r="I170" s="127">
        <v>539.41468257000008</v>
      </c>
      <c r="J170" s="127">
        <v>290.49622324000001</v>
      </c>
      <c r="K170" s="127">
        <v>248.91845932999999</v>
      </c>
      <c r="L170" s="127">
        <v>9228.6421752200004</v>
      </c>
      <c r="M170" s="127">
        <v>9095.07384834</v>
      </c>
      <c r="N170" s="127">
        <v>133.56832688000003</v>
      </c>
      <c r="O170" s="127">
        <v>7.9252310000000006E-2</v>
      </c>
      <c r="P170" s="127">
        <v>1.8927091199999999</v>
      </c>
      <c r="Q170" s="39"/>
      <c r="R170" s="39"/>
      <c r="S170" s="39"/>
      <c r="T170" s="39"/>
      <c r="U170" s="39"/>
      <c r="V170" s="39"/>
    </row>
    <row r="171" spans="1:22">
      <c r="A171" s="8">
        <v>45413</v>
      </c>
      <c r="B171" s="127">
        <v>9792.5838336800007</v>
      </c>
      <c r="C171" s="39">
        <v>4.2899237000000001</v>
      </c>
      <c r="D171" s="127">
        <v>3.3523400000000001E-3</v>
      </c>
      <c r="E171" s="127">
        <v>4.2865713599999999</v>
      </c>
      <c r="F171" s="127">
        <v>9.2901472100000007</v>
      </c>
      <c r="G171" s="127">
        <v>8.3611588399999999</v>
      </c>
      <c r="H171" s="127">
        <v>0.9289883699999999</v>
      </c>
      <c r="I171" s="127">
        <v>548.31141423999998</v>
      </c>
      <c r="J171" s="127">
        <v>288.58260997000002</v>
      </c>
      <c r="K171" s="127">
        <v>259.72880427000001</v>
      </c>
      <c r="L171" s="127">
        <v>9230.6923485300013</v>
      </c>
      <c r="M171" s="127">
        <v>9084.4324002600006</v>
      </c>
      <c r="N171" s="127">
        <v>146.25994826999997</v>
      </c>
      <c r="O171" s="127">
        <v>5.1133030000000003E-2</v>
      </c>
      <c r="P171" s="127">
        <v>1.89494188</v>
      </c>
      <c r="Q171" s="39"/>
      <c r="R171" s="39"/>
      <c r="S171" s="39"/>
      <c r="T171" s="39"/>
      <c r="U171" s="39"/>
      <c r="V171" s="39"/>
    </row>
    <row r="172" spans="1:22">
      <c r="A172" s="8">
        <v>45444</v>
      </c>
      <c r="B172" s="127">
        <v>9918.7681546299991</v>
      </c>
      <c r="C172" s="39">
        <v>4.2391583400000004</v>
      </c>
      <c r="D172" s="127">
        <v>3.2023400000000001E-3</v>
      </c>
      <c r="E172" s="127">
        <v>4.2359559999999998</v>
      </c>
      <c r="F172" s="127">
        <v>29.408263239999997</v>
      </c>
      <c r="G172" s="127">
        <v>28.449314059999999</v>
      </c>
      <c r="H172" s="127">
        <v>0.95894918000000007</v>
      </c>
      <c r="I172" s="127">
        <v>529.01823213</v>
      </c>
      <c r="J172" s="127">
        <v>281.56980441999997</v>
      </c>
      <c r="K172" s="127">
        <v>247.44842771</v>
      </c>
      <c r="L172" s="127">
        <v>9356.1025009199984</v>
      </c>
      <c r="M172" s="127">
        <v>9212.6366419699989</v>
      </c>
      <c r="N172" s="127">
        <v>143.46585895000001</v>
      </c>
      <c r="O172" s="127">
        <v>0.13097151000000001</v>
      </c>
      <c r="P172" s="127">
        <v>1.9664304700000002</v>
      </c>
      <c r="Q172" s="39"/>
      <c r="R172" s="39"/>
      <c r="S172" s="39"/>
      <c r="T172" s="39"/>
      <c r="U172" s="39"/>
      <c r="V172" s="39"/>
    </row>
    <row r="173" spans="1:22">
      <c r="A173" s="8">
        <v>45474</v>
      </c>
      <c r="B173" s="127">
        <v>9851.9153436300003</v>
      </c>
      <c r="C173" s="39">
        <v>4.2054861900000002</v>
      </c>
      <c r="D173" s="127">
        <v>3.0523400000000002E-3</v>
      </c>
      <c r="E173" s="127">
        <v>4.2024338500000002</v>
      </c>
      <c r="F173" s="127">
        <v>25.023264350000002</v>
      </c>
      <c r="G173" s="127">
        <v>24.087139010000001</v>
      </c>
      <c r="H173" s="127">
        <v>0.93612534000000003</v>
      </c>
      <c r="I173" s="127">
        <v>499.02767493999994</v>
      </c>
      <c r="J173" s="127">
        <v>247.99606144999998</v>
      </c>
      <c r="K173" s="127">
        <v>251.03161348999998</v>
      </c>
      <c r="L173" s="127">
        <v>9323.6589181500021</v>
      </c>
      <c r="M173" s="127">
        <v>9172.8430241700007</v>
      </c>
      <c r="N173" s="127">
        <v>150.81589398</v>
      </c>
      <c r="O173" s="127">
        <v>3.8424550000000002E-2</v>
      </c>
      <c r="P173" s="127">
        <v>1.8626921799999998</v>
      </c>
      <c r="Q173" s="39"/>
      <c r="R173" s="39"/>
      <c r="S173" s="39"/>
      <c r="T173" s="39"/>
      <c r="U173" s="39"/>
      <c r="V173" s="39"/>
    </row>
    <row r="174" spans="1:22">
      <c r="A174" s="8">
        <v>45505</v>
      </c>
      <c r="B174" s="127">
        <v>9706.4749573499994</v>
      </c>
      <c r="C174" s="39">
        <v>4.2753435099999999</v>
      </c>
      <c r="D174" s="127">
        <v>2.9023400000000002E-3</v>
      </c>
      <c r="E174" s="127">
        <v>4.2724411700000005</v>
      </c>
      <c r="F174" s="127">
        <v>23.12162975</v>
      </c>
      <c r="G174" s="127">
        <v>22.25694841</v>
      </c>
      <c r="H174" s="127">
        <v>0.86468133999999996</v>
      </c>
      <c r="I174" s="127">
        <v>480.27882278000004</v>
      </c>
      <c r="J174" s="127">
        <v>240.92718549</v>
      </c>
      <c r="K174" s="127">
        <v>239.35163729000001</v>
      </c>
      <c r="L174" s="127">
        <v>9198.7991613100003</v>
      </c>
      <c r="M174" s="127">
        <v>9029.7218749500007</v>
      </c>
      <c r="N174" s="127">
        <v>169.07728635999996</v>
      </c>
      <c r="O174" s="127">
        <v>5.1140760000000007E-2</v>
      </c>
      <c r="P174" s="127">
        <v>1.86055934</v>
      </c>
      <c r="Q174" s="39"/>
      <c r="R174" s="39"/>
      <c r="S174" s="39"/>
      <c r="T174" s="39"/>
      <c r="U174" s="39"/>
      <c r="V174" s="39"/>
    </row>
    <row r="175" spans="1:22">
      <c r="A175" s="8">
        <v>45536</v>
      </c>
      <c r="B175" s="127">
        <v>9642.5316498699995</v>
      </c>
      <c r="C175" s="39">
        <v>4.1539390300000001</v>
      </c>
      <c r="D175" s="127">
        <v>2.7523399999999998E-3</v>
      </c>
      <c r="E175" s="127">
        <v>4.1511866900000003</v>
      </c>
      <c r="F175" s="127">
        <v>22.34083</v>
      </c>
      <c r="G175" s="127">
        <v>21.548792390000003</v>
      </c>
      <c r="H175" s="127">
        <v>0.79203760999999995</v>
      </c>
      <c r="I175" s="127">
        <v>447.65391326000002</v>
      </c>
      <c r="J175" s="127">
        <v>228.98933848000001</v>
      </c>
      <c r="K175" s="127">
        <v>218.66457478000001</v>
      </c>
      <c r="L175" s="127">
        <v>9168.3829675800025</v>
      </c>
      <c r="M175" s="127">
        <v>9019.7101669200001</v>
      </c>
      <c r="N175" s="127">
        <v>148.67280066000001</v>
      </c>
      <c r="O175" s="127">
        <v>7.6943490000000003E-2</v>
      </c>
      <c r="P175" s="127">
        <v>2.2828809899999998</v>
      </c>
      <c r="Q175" s="39"/>
      <c r="R175" s="39"/>
      <c r="S175" s="39"/>
      <c r="T175" s="39"/>
      <c r="U175" s="39"/>
      <c r="V175" s="39"/>
    </row>
    <row r="176" spans="1:22">
      <c r="A176" s="8">
        <v>45566</v>
      </c>
      <c r="B176" s="127">
        <v>9652.6334969399995</v>
      </c>
      <c r="C176" s="39">
        <v>4.1103442900000005</v>
      </c>
      <c r="D176" s="127">
        <v>2.6023399999999999E-3</v>
      </c>
      <c r="E176" s="127">
        <v>4.1077419500000003</v>
      </c>
      <c r="F176" s="127">
        <v>22.264709409999998</v>
      </c>
      <c r="G176" s="127">
        <v>21.440451599999999</v>
      </c>
      <c r="H176" s="127">
        <v>0.82425780999999998</v>
      </c>
      <c r="I176" s="127">
        <v>443.81624000000005</v>
      </c>
      <c r="J176" s="127">
        <v>218.94057219000001</v>
      </c>
      <c r="K176" s="127">
        <v>224.87566781000001</v>
      </c>
      <c r="L176" s="127">
        <v>9182.4422032399998</v>
      </c>
      <c r="M176" s="127">
        <v>9039.7010146300017</v>
      </c>
      <c r="N176" s="127">
        <v>142.74118860999999</v>
      </c>
      <c r="O176" s="127">
        <v>4.9112699999999995E-2</v>
      </c>
      <c r="P176" s="127">
        <v>3.11012997</v>
      </c>
      <c r="Q176" s="39"/>
      <c r="R176" s="39"/>
      <c r="S176" s="39"/>
      <c r="T176" s="39"/>
      <c r="U176" s="39"/>
      <c r="V176" s="39"/>
    </row>
    <row r="177" spans="1:22">
      <c r="A177" s="8">
        <v>45597</v>
      </c>
      <c r="B177" s="127">
        <v>9807.4431827799999</v>
      </c>
      <c r="C177" s="39">
        <v>4.0537974499999994</v>
      </c>
      <c r="D177" s="127">
        <v>2.4023400000000002E-3</v>
      </c>
      <c r="E177" s="127">
        <v>4.0513951099999996</v>
      </c>
      <c r="F177" s="127">
        <v>15.630357230000001</v>
      </c>
      <c r="G177" s="127">
        <v>14.539287850000001</v>
      </c>
      <c r="H177" s="127">
        <v>1.09106938</v>
      </c>
      <c r="I177" s="127">
        <v>510.71220863999997</v>
      </c>
      <c r="J177" s="127">
        <v>289.13598291</v>
      </c>
      <c r="K177" s="127">
        <v>221.57622573</v>
      </c>
      <c r="L177" s="127">
        <v>9277.046819459998</v>
      </c>
      <c r="M177" s="127">
        <v>9155.6074698200009</v>
      </c>
      <c r="N177" s="127">
        <v>121.43934964</v>
      </c>
      <c r="O177" s="127">
        <v>9.84656E-2</v>
      </c>
      <c r="P177" s="127">
        <v>2.99767742</v>
      </c>
      <c r="Q177" s="39"/>
      <c r="R177" s="39"/>
      <c r="S177" s="39"/>
      <c r="T177" s="39"/>
      <c r="U177" s="39"/>
      <c r="V177" s="39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2016-06-24T11:49:49Z</cp:lastPrinted>
  <dcterms:created xsi:type="dcterms:W3CDTF">2015-11-02T12:52:14Z</dcterms:created>
  <dcterms:modified xsi:type="dcterms:W3CDTF">2024-12-27T09:07:57Z</dcterms:modified>
</cp:coreProperties>
</file>