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F177" i="4"/>
  <c r="P176" i="24"/>
  <c r="F176" i="24"/>
  <c r="G176" i="24"/>
  <c r="C176" i="24"/>
  <c r="P176" i="4"/>
  <c r="N176" i="4" s="1"/>
  <c r="E176" i="4"/>
  <c r="G176" i="4"/>
  <c r="C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D176" i="4"/>
  <c r="F176" i="4"/>
  <c r="P175" i="24"/>
  <c r="F175" i="24"/>
  <c r="G175" i="24"/>
  <c r="C175" i="24"/>
  <c r="P175" i="4"/>
  <c r="N175" i="4" s="1"/>
  <c r="F175" i="4"/>
  <c r="E175" i="4"/>
  <c r="G175" i="4"/>
  <c r="C175" i="4"/>
  <c r="E175" i="23"/>
  <c r="D175" i="23"/>
  <c r="C175" i="23"/>
  <c r="E175" i="5"/>
  <c r="D175" i="5"/>
  <c r="C175" i="5"/>
  <c r="J175" i="4" l="1"/>
  <c r="H175" i="4" s="1"/>
  <c r="J175" i="24"/>
  <c r="D175" i="24" s="1"/>
  <c r="N175" i="24"/>
  <c r="H175" i="24"/>
  <c r="E175" i="24"/>
  <c r="F174" i="24"/>
  <c r="G174" i="24"/>
  <c r="C174" i="24"/>
  <c r="P174" i="4"/>
  <c r="C174" i="4"/>
  <c r="J174" i="4"/>
  <c r="H174" i="4" s="1"/>
  <c r="G174" i="4"/>
  <c r="F174" i="4"/>
  <c r="E174" i="23"/>
  <c r="D174" i="23"/>
  <c r="C174" i="23"/>
  <c r="E174" i="5"/>
  <c r="D174" i="5"/>
  <c r="C174" i="5"/>
  <c r="D175" i="4" l="1"/>
  <c r="E174" i="4"/>
  <c r="J174" i="24"/>
  <c r="H174" i="24" s="1"/>
  <c r="N174" i="4"/>
  <c r="P174" i="24"/>
  <c r="E174" i="24"/>
  <c r="D174" i="4"/>
  <c r="F173" i="24"/>
  <c r="J173" i="24"/>
  <c r="C173" i="24"/>
  <c r="G173" i="24"/>
  <c r="E173" i="4"/>
  <c r="C173" i="4"/>
  <c r="E173" i="23"/>
  <c r="C173" i="23"/>
  <c r="D173" i="23"/>
  <c r="D173" i="5"/>
  <c r="E173" i="5"/>
  <c r="C173" i="5"/>
  <c r="D174" i="24" l="1"/>
  <c r="G173" i="4"/>
  <c r="N174" i="24"/>
  <c r="P173" i="4"/>
  <c r="N173" i="4" s="1"/>
  <c r="J173" i="4"/>
  <c r="H173" i="4" s="1"/>
  <c r="P173" i="24"/>
  <c r="D173" i="24" s="1"/>
  <c r="H173" i="24"/>
  <c r="E173" i="24"/>
  <c r="F173" i="4"/>
  <c r="P172" i="24"/>
  <c r="N172" i="24" s="1"/>
  <c r="E172" i="24"/>
  <c r="P172" i="4"/>
  <c r="G172" i="4"/>
  <c r="E172" i="4"/>
  <c r="C172" i="4"/>
  <c r="E172" i="23"/>
  <c r="D172" i="23"/>
  <c r="C172" i="23"/>
  <c r="E172" i="5"/>
  <c r="D172" i="5"/>
  <c r="C172" i="5"/>
  <c r="N173" i="24" l="1"/>
  <c r="C172" i="24"/>
  <c r="J172" i="24"/>
  <c r="D172" i="24" s="1"/>
  <c r="D173" i="4"/>
  <c r="J172" i="4"/>
  <c r="D172" i="4" s="1"/>
  <c r="G172" i="24"/>
  <c r="H172" i="24"/>
  <c r="F172" i="24"/>
  <c r="N172" i="4"/>
  <c r="F172" i="4"/>
  <c r="P171" i="24"/>
  <c r="F171" i="24"/>
  <c r="C171" i="24"/>
  <c r="G171" i="4"/>
  <c r="E171" i="4"/>
  <c r="C171" i="4"/>
  <c r="F171" i="4"/>
  <c r="E171" i="23"/>
  <c r="D171" i="23"/>
  <c r="C171" i="23"/>
  <c r="E171" i="5"/>
  <c r="D171" i="5"/>
  <c r="C171" i="5"/>
  <c r="G171" i="24" l="1"/>
  <c r="H172" i="4"/>
  <c r="J171" i="4"/>
  <c r="H171" i="4" s="1"/>
  <c r="J171" i="24"/>
  <c r="H171" i="24" s="1"/>
  <c r="P171" i="4"/>
  <c r="N171" i="4" s="1"/>
  <c r="N171" i="24"/>
  <c r="E171" i="24"/>
  <c r="E170" i="24"/>
  <c r="J170" i="24"/>
  <c r="H170" i="24" s="1"/>
  <c r="G170" i="24"/>
  <c r="F170" i="24"/>
  <c r="G170" i="4"/>
  <c r="C170" i="4"/>
  <c r="E170" i="23"/>
  <c r="D170" i="23"/>
  <c r="C170" i="23"/>
  <c r="E170" i="5"/>
  <c r="D170" i="5"/>
  <c r="J170" i="4" l="1"/>
  <c r="C170" i="5"/>
  <c r="C170" i="24"/>
  <c r="E170" i="4"/>
  <c r="D171" i="24"/>
  <c r="P170" i="4"/>
  <c r="N170" i="4" s="1"/>
  <c r="D171" i="4"/>
  <c r="P170" i="24"/>
  <c r="N170" i="24" s="1"/>
  <c r="H170" i="4"/>
  <c r="D170" i="4"/>
  <c r="F170" i="4"/>
  <c r="F169" i="24"/>
  <c r="E169" i="24"/>
  <c r="C169" i="24"/>
  <c r="J169" i="4"/>
  <c r="H169" i="4" s="1"/>
  <c r="E169" i="4"/>
  <c r="C169" i="4"/>
  <c r="E169" i="23"/>
  <c r="D169" i="23"/>
  <c r="C169" i="23"/>
  <c r="D169" i="5"/>
  <c r="C169" i="5"/>
  <c r="E169" i="5" l="1"/>
  <c r="P169" i="24"/>
  <c r="N169" i="24" s="1"/>
  <c r="P169" i="4"/>
  <c r="N169" i="4" s="1"/>
  <c r="G169" i="4"/>
  <c r="G169" i="24"/>
  <c r="D170" i="24"/>
  <c r="F169" i="4"/>
  <c r="J169" i="24"/>
  <c r="P168" i="24"/>
  <c r="E168" i="24"/>
  <c r="C168" i="24"/>
  <c r="P168" i="4"/>
  <c r="F168" i="4"/>
  <c r="E168" i="4"/>
  <c r="G168" i="4"/>
  <c r="C168" i="4"/>
  <c r="E168" i="23"/>
  <c r="D168" i="23"/>
  <c r="C168" i="23"/>
  <c r="E168" i="5"/>
  <c r="D168" i="5"/>
  <c r="C168" i="5"/>
  <c r="N168" i="24" l="1"/>
  <c r="J168" i="4"/>
  <c r="H168" i="4" s="1"/>
  <c r="J168" i="24"/>
  <c r="H168" i="24" s="1"/>
  <c r="G168" i="24"/>
  <c r="D169" i="4"/>
  <c r="N168" i="4"/>
  <c r="H169" i="24"/>
  <c r="D169" i="24"/>
  <c r="F168" i="24"/>
  <c r="D168" i="4"/>
  <c r="P167" i="24"/>
  <c r="N167" i="24" s="1"/>
  <c r="E167" i="24"/>
  <c r="C167" i="24"/>
  <c r="F167" i="4"/>
  <c r="G167" i="4"/>
  <c r="C167" i="4"/>
  <c r="E167" i="23"/>
  <c r="C167" i="23"/>
  <c r="D167" i="23"/>
  <c r="E167" i="5"/>
  <c r="D167" i="5"/>
  <c r="C167" i="5"/>
  <c r="D168" i="24" l="1"/>
  <c r="P167" i="4"/>
  <c r="G167" i="24"/>
  <c r="J167" i="4"/>
  <c r="D167" i="4" s="1"/>
  <c r="J167" i="24"/>
  <c r="H167" i="24" s="1"/>
  <c r="F167" i="24"/>
  <c r="N167" i="4"/>
  <c r="H167" i="4"/>
  <c r="E167" i="4"/>
  <c r="F166" i="24"/>
  <c r="G166" i="24"/>
  <c r="C166" i="24"/>
  <c r="G166" i="4"/>
  <c r="E166" i="4"/>
  <c r="C166" i="4"/>
  <c r="F166" i="4"/>
  <c r="E166" i="23"/>
  <c r="D166" i="23"/>
  <c r="C166" i="23"/>
  <c r="C166" i="5"/>
  <c r="D166" i="5"/>
  <c r="E166" i="5" l="1"/>
  <c r="D167" i="24"/>
  <c r="J166" i="4"/>
  <c r="H166" i="4" s="1"/>
  <c r="J166" i="24"/>
  <c r="H166" i="24" s="1"/>
  <c r="P166" i="4"/>
  <c r="N166" i="4" s="1"/>
  <c r="P166" i="24"/>
  <c r="N166" i="24" s="1"/>
  <c r="E166" i="24"/>
  <c r="P165" i="24"/>
  <c r="N165" i="24" s="1"/>
  <c r="J165" i="24"/>
  <c r="H165" i="24" s="1"/>
  <c r="E165" i="24"/>
  <c r="C165" i="24"/>
  <c r="G165" i="24"/>
  <c r="F165" i="4"/>
  <c r="C165" i="4"/>
  <c r="E165" i="23"/>
  <c r="D165" i="23"/>
  <c r="C165" i="23"/>
  <c r="E165" i="5"/>
  <c r="D165" i="5"/>
  <c r="C165" i="5"/>
  <c r="J165" i="4" l="1"/>
  <c r="H165" i="4" s="1"/>
  <c r="G165" i="4"/>
  <c r="D166" i="24"/>
  <c r="D166" i="4"/>
  <c r="P165" i="4"/>
  <c r="N165" i="4" s="1"/>
  <c r="F165" i="24"/>
  <c r="D165" i="24"/>
  <c r="D165" i="4"/>
  <c r="E165" i="4"/>
  <c r="J164" i="24"/>
  <c r="E164" i="24"/>
  <c r="C164" i="24"/>
  <c r="F164" i="4"/>
  <c r="C164" i="4"/>
  <c r="G164" i="4"/>
  <c r="C164" i="23"/>
  <c r="E164" i="23"/>
  <c r="D164" i="23"/>
  <c r="E164" i="5"/>
  <c r="D164" i="5"/>
  <c r="C164" i="5"/>
  <c r="H164" i="24" l="1"/>
  <c r="J164" i="4"/>
  <c r="P164" i="24"/>
  <c r="N164" i="24" s="1"/>
  <c r="G164" i="24"/>
  <c r="P164" i="4"/>
  <c r="N164" i="4" s="1"/>
  <c r="F164" i="24"/>
  <c r="D164" i="24"/>
  <c r="H164" i="4"/>
  <c r="E164" i="4"/>
  <c r="G163" i="24"/>
  <c r="E163" i="24"/>
  <c r="C163" i="24"/>
  <c r="F163" i="4"/>
  <c r="E163" i="4"/>
  <c r="C163" i="4"/>
  <c r="E163" i="23"/>
  <c r="D163" i="23"/>
  <c r="C163" i="23"/>
  <c r="E163" i="5"/>
  <c r="D163" i="5"/>
  <c r="C163" i="5"/>
  <c r="P163" i="4" l="1"/>
  <c r="N163" i="4" s="1"/>
  <c r="P163" i="24"/>
  <c r="N163" i="24" s="1"/>
  <c r="D164" i="4"/>
  <c r="G163" i="4"/>
  <c r="J163" i="24"/>
  <c r="H163" i="24" s="1"/>
  <c r="D163" i="24"/>
  <c r="F163" i="24"/>
  <c r="J163" i="4"/>
  <c r="J162" i="24"/>
  <c r="H162" i="24" s="1"/>
  <c r="E162" i="24"/>
  <c r="C162" i="24"/>
  <c r="G162" i="24"/>
  <c r="G162" i="4"/>
  <c r="E162" i="4"/>
  <c r="C162" i="4"/>
  <c r="F162" i="4"/>
  <c r="E162" i="23"/>
  <c r="D162" i="23"/>
  <c r="C162" i="23"/>
  <c r="E162" i="5"/>
  <c r="D162" i="5"/>
  <c r="C162" i="5"/>
  <c r="P162" i="24" l="1"/>
  <c r="N162" i="24" s="1"/>
  <c r="J162" i="4"/>
  <c r="H162" i="4" s="1"/>
  <c r="P162" i="4"/>
  <c r="N162" i="4" s="1"/>
  <c r="F162" i="24"/>
  <c r="D163" i="4"/>
  <c r="H163" i="4"/>
  <c r="D162" i="24"/>
  <c r="F161" i="24"/>
  <c r="E161" i="24"/>
  <c r="C161" i="24"/>
  <c r="G161" i="24"/>
  <c r="J161" i="4"/>
  <c r="C161" i="4"/>
  <c r="C161" i="23"/>
  <c r="E161" i="23"/>
  <c r="D161" i="23"/>
  <c r="E161" i="5"/>
  <c r="C161" i="5"/>
  <c r="D161" i="5"/>
  <c r="P161" i="24" l="1"/>
  <c r="J161" i="24"/>
  <c r="H161" i="24" s="1"/>
  <c r="E161" i="4"/>
  <c r="N161" i="24"/>
  <c r="P161" i="4"/>
  <c r="N161" i="4" s="1"/>
  <c r="D162" i="4"/>
  <c r="G161" i="4"/>
  <c r="D161" i="24"/>
  <c r="D161" i="4"/>
  <c r="H161" i="4"/>
  <c r="F161" i="4"/>
  <c r="G160" i="24"/>
  <c r="E160" i="24"/>
  <c r="C160" i="24"/>
  <c r="P160" i="4"/>
  <c r="N160" i="4" s="1"/>
  <c r="C160" i="4"/>
  <c r="E160" i="4"/>
  <c r="C160" i="23"/>
  <c r="D160" i="23"/>
  <c r="D160" i="5"/>
  <c r="E160" i="5"/>
  <c r="C160" i="5"/>
  <c r="G160" i="4" l="1"/>
  <c r="P160" i="24"/>
  <c r="N160" i="24" s="1"/>
  <c r="E160" i="23"/>
  <c r="J160" i="24"/>
  <c r="D160" i="24" s="1"/>
  <c r="J160" i="4"/>
  <c r="H160" i="4" s="1"/>
  <c r="F160" i="24"/>
  <c r="F160" i="4"/>
  <c r="P159" i="24"/>
  <c r="N159" i="24" s="1"/>
  <c r="F159" i="24"/>
  <c r="C159" i="24"/>
  <c r="G159" i="24"/>
  <c r="E159" i="24"/>
  <c r="F159" i="4"/>
  <c r="C159" i="4"/>
  <c r="E159" i="23"/>
  <c r="D159" i="23"/>
  <c r="C159" i="23"/>
  <c r="E159" i="5"/>
  <c r="C159" i="5"/>
  <c r="D159" i="5"/>
  <c r="J159" i="4" l="1"/>
  <c r="H159" i="4" s="1"/>
  <c r="P159" i="4"/>
  <c r="G159" i="4"/>
  <c r="H160" i="24"/>
  <c r="D160" i="4"/>
  <c r="J159" i="24"/>
  <c r="H159" i="24" s="1"/>
  <c r="E159" i="4"/>
  <c r="E158" i="24"/>
  <c r="C158" i="24"/>
  <c r="G158" i="4"/>
  <c r="E158" i="4"/>
  <c r="C158" i="4"/>
  <c r="E158" i="23"/>
  <c r="D158" i="23"/>
  <c r="C158" i="23"/>
  <c r="E158" i="5"/>
  <c r="D158" i="5"/>
  <c r="C158" i="5"/>
  <c r="D159" i="4" l="1"/>
  <c r="G158" i="24"/>
  <c r="P158" i="24"/>
  <c r="N158" i="24" s="1"/>
  <c r="P158" i="4"/>
  <c r="N158" i="4" s="1"/>
  <c r="J158" i="4"/>
  <c r="H158" i="4" s="1"/>
  <c r="J158" i="24"/>
  <c r="H158" i="24" s="1"/>
  <c r="N159" i="4"/>
  <c r="D159" i="24"/>
  <c r="F158" i="24"/>
  <c r="F158" i="4"/>
  <c r="E157" i="24"/>
  <c r="C157" i="24"/>
  <c r="G157" i="24"/>
  <c r="C157" i="4"/>
  <c r="E157" i="23"/>
  <c r="C157" i="23"/>
  <c r="D157" i="5"/>
  <c r="E157" i="5"/>
  <c r="C157" i="5"/>
  <c r="D157" i="23" l="1"/>
  <c r="J157" i="4"/>
  <c r="D158" i="24"/>
  <c r="D158" i="4"/>
  <c r="E157" i="4"/>
  <c r="P157" i="24"/>
  <c r="N157" i="24" s="1"/>
  <c r="P157" i="4"/>
  <c r="N157" i="4" s="1"/>
  <c r="G157" i="4"/>
  <c r="J157" i="24"/>
  <c r="H157" i="24" s="1"/>
  <c r="F157" i="24"/>
  <c r="H157" i="4"/>
  <c r="F157" i="4"/>
  <c r="C156" i="24"/>
  <c r="G156" i="24"/>
  <c r="F156" i="24"/>
  <c r="G156" i="4"/>
  <c r="F156" i="4"/>
  <c r="E156" i="4"/>
  <c r="C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7" i="24"/>
  <c r="D157" i="4"/>
  <c r="P156" i="24"/>
  <c r="E156" i="24"/>
  <c r="G155" i="24"/>
  <c r="C155" i="24"/>
  <c r="E155" i="24"/>
  <c r="E155" i="4"/>
  <c r="G155" i="4"/>
  <c r="C155" i="4"/>
  <c r="E155" i="23"/>
  <c r="D155" i="23"/>
  <c r="C155" i="23"/>
  <c r="D155" i="5"/>
  <c r="E155" i="5"/>
  <c r="C155" i="5"/>
  <c r="P155" i="4" l="1"/>
  <c r="N155" i="4" s="1"/>
  <c r="D156" i="4"/>
  <c r="P155" i="24"/>
  <c r="N155" i="24" s="1"/>
  <c r="D156" i="24"/>
  <c r="J155" i="4"/>
  <c r="D155" i="4" s="1"/>
  <c r="N156" i="24"/>
  <c r="J155" i="24"/>
  <c r="H155" i="24" s="1"/>
  <c r="F155" i="24"/>
  <c r="F155" i="4"/>
  <c r="P154" i="24"/>
  <c r="C154" i="24"/>
  <c r="G154" i="24"/>
  <c r="E154" i="24"/>
  <c r="C154" i="4"/>
  <c r="E154" i="4"/>
  <c r="C154" i="23"/>
  <c r="E154" i="23"/>
  <c r="D154" i="23"/>
  <c r="C154" i="5"/>
  <c r="D154" i="5"/>
  <c r="E154" i="5" l="1"/>
  <c r="N154" i="24"/>
  <c r="J154" i="4"/>
  <c r="H155" i="4"/>
  <c r="P154" i="4"/>
  <c r="N154" i="4" s="1"/>
  <c r="F154" i="4"/>
  <c r="G154" i="4"/>
  <c r="D155" i="24"/>
  <c r="J154" i="24"/>
  <c r="D154" i="24" s="1"/>
  <c r="F154" i="24"/>
  <c r="H154" i="4"/>
  <c r="E153" i="24"/>
  <c r="C153" i="24"/>
  <c r="G153" i="24"/>
  <c r="F153" i="24"/>
  <c r="G153" i="4"/>
  <c r="F153" i="4"/>
  <c r="C153" i="4"/>
  <c r="D153" i="23"/>
  <c r="C153" i="23"/>
  <c r="E153" i="23"/>
  <c r="D153" i="5"/>
  <c r="E153" i="5"/>
  <c r="C153" i="5"/>
  <c r="D154" i="4" l="1"/>
  <c r="H154" i="24"/>
  <c r="P153" i="4"/>
  <c r="P153" i="24"/>
  <c r="N153" i="24" s="1"/>
  <c r="J153" i="4"/>
  <c r="H153" i="4" s="1"/>
  <c r="J153" i="24"/>
  <c r="H153" i="24" s="1"/>
  <c r="N153" i="4"/>
  <c r="E153" i="4"/>
  <c r="P152" i="24"/>
  <c r="N152" i="24" s="1"/>
  <c r="G152" i="24"/>
  <c r="E152" i="24"/>
  <c r="C152" i="24"/>
  <c r="J152" i="4"/>
  <c r="C152" i="4"/>
  <c r="E152" i="4"/>
  <c r="C152" i="23"/>
  <c r="D152" i="23"/>
  <c r="C152" i="5"/>
  <c r="D152" i="5"/>
  <c r="P152" i="4" l="1"/>
  <c r="N152" i="4" s="1"/>
  <c r="D153" i="4"/>
  <c r="J152" i="24"/>
  <c r="H152" i="24" s="1"/>
  <c r="E152" i="23"/>
  <c r="D153" i="24"/>
  <c r="E152" i="5"/>
  <c r="G152" i="4"/>
  <c r="F152" i="24"/>
  <c r="D152" i="4"/>
  <c r="H152" i="4"/>
  <c r="F152" i="4"/>
  <c r="G151" i="24"/>
  <c r="E151" i="24"/>
  <c r="C151" i="24"/>
  <c r="G151" i="4"/>
  <c r="C151" i="4"/>
  <c r="F151" i="4"/>
  <c r="D151" i="23"/>
  <c r="C151" i="23"/>
  <c r="E151" i="23"/>
  <c r="E151" i="5"/>
  <c r="C151" i="5"/>
  <c r="D151" i="5"/>
  <c r="F151" i="24" l="1"/>
  <c r="J151" i="4"/>
  <c r="H151" i="4" s="1"/>
  <c r="P151" i="4"/>
  <c r="N151" i="4" s="1"/>
  <c r="P151" i="24"/>
  <c r="N151" i="24" s="1"/>
  <c r="D152" i="24"/>
  <c r="J151" i="24"/>
  <c r="H151" i="24" s="1"/>
  <c r="E151" i="4"/>
  <c r="G150" i="24"/>
  <c r="F150" i="24"/>
  <c r="E150" i="24"/>
  <c r="F150" i="4"/>
  <c r="E150" i="4"/>
  <c r="D150" i="23"/>
  <c r="C150" i="23"/>
  <c r="E150" i="5"/>
  <c r="D150" i="5"/>
  <c r="C150" i="5"/>
  <c r="C150" i="4" l="1"/>
  <c r="J150" i="4"/>
  <c r="H150" i="4" s="1"/>
  <c r="E150" i="23"/>
  <c r="D151" i="4"/>
  <c r="C150" i="24"/>
  <c r="D151" i="24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C149" i="4"/>
  <c r="C149" i="23"/>
  <c r="E149" i="23"/>
  <c r="C149" i="5"/>
  <c r="E149" i="5"/>
  <c r="D149" i="5" l="1"/>
  <c r="J149" i="4"/>
  <c r="D149" i="23"/>
  <c r="G149" i="4"/>
  <c r="D150" i="4"/>
  <c r="J149" i="24"/>
  <c r="H149" i="24" s="1"/>
  <c r="D150" i="24"/>
  <c r="N149" i="24"/>
  <c r="E149" i="24"/>
  <c r="H149" i="4"/>
  <c r="P149" i="4"/>
  <c r="D149" i="4" s="1"/>
  <c r="E149" i="4"/>
  <c r="G148" i="24"/>
  <c r="E148" i="24"/>
  <c r="C148" i="24"/>
  <c r="E148" i="4"/>
  <c r="C148" i="4"/>
  <c r="D148" i="23"/>
  <c r="E148" i="23"/>
  <c r="C148" i="23"/>
  <c r="E148" i="5"/>
  <c r="D148" i="5"/>
  <c r="C148" i="5"/>
  <c r="P148" i="4" l="1"/>
  <c r="N148" i="4" s="1"/>
  <c r="G148" i="4"/>
  <c r="P148" i="24"/>
  <c r="N148" i="24" s="1"/>
  <c r="J148" i="4"/>
  <c r="D148" i="4" s="1"/>
  <c r="D149" i="24"/>
  <c r="J148" i="24"/>
  <c r="N149" i="4"/>
  <c r="F148" i="24"/>
  <c r="F148" i="4"/>
  <c r="G147" i="24"/>
  <c r="F147" i="24"/>
  <c r="E147" i="24"/>
  <c r="F147" i="4"/>
  <c r="E147" i="4"/>
  <c r="G147" i="4"/>
  <c r="C147" i="4"/>
  <c r="C147" i="23"/>
  <c r="E147" i="23"/>
  <c r="D147" i="23"/>
  <c r="E147" i="5"/>
  <c r="D147" i="5"/>
  <c r="C147" i="5" l="1"/>
  <c r="D148" i="24"/>
  <c r="J147" i="4"/>
  <c r="H147" i="4" s="1"/>
  <c r="H148" i="4"/>
  <c r="C147" i="24"/>
  <c r="H148" i="24"/>
  <c r="J147" i="24"/>
  <c r="H147" i="24" s="1"/>
  <c r="P147" i="4"/>
  <c r="N147" i="4" s="1"/>
  <c r="P147" i="24"/>
  <c r="N147" i="24" s="1"/>
  <c r="P146" i="24"/>
  <c r="F146" i="24"/>
  <c r="F146" i="4"/>
  <c r="C146" i="4"/>
  <c r="E146" i="23"/>
  <c r="D146" i="23"/>
  <c r="C146" i="23"/>
  <c r="C146" i="5"/>
  <c r="E146" i="5"/>
  <c r="D146" i="5"/>
  <c r="G146" i="24" l="1"/>
  <c r="C146" i="24"/>
  <c r="J146" i="24"/>
  <c r="D146" i="24" s="1"/>
  <c r="D147" i="24"/>
  <c r="D147" i="4"/>
  <c r="G146" i="4"/>
  <c r="J146" i="4"/>
  <c r="H146" i="4" s="1"/>
  <c r="E146" i="24"/>
  <c r="N146" i="24"/>
  <c r="P146" i="4"/>
  <c r="E146" i="4"/>
  <c r="F145" i="24"/>
  <c r="C145" i="24"/>
  <c r="F145" i="4"/>
  <c r="C145" i="4"/>
  <c r="G145" i="4"/>
  <c r="C145" i="23"/>
  <c r="E145" i="23"/>
  <c r="D145" i="23"/>
  <c r="D145" i="5"/>
  <c r="C145" i="5"/>
  <c r="E145" i="5"/>
  <c r="H146" i="24" l="1"/>
  <c r="D146" i="4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E142" i="4"/>
  <c r="C142" i="4"/>
  <c r="D142" i="23"/>
  <c r="C142" i="23"/>
  <c r="E142" i="23"/>
  <c r="E142" i="5"/>
  <c r="D142" i="5"/>
  <c r="C142" i="5"/>
  <c r="F142" i="4" l="1"/>
  <c r="D143" i="4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D141" i="5"/>
  <c r="C141" i="5"/>
  <c r="E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E135" i="5"/>
  <c r="D135" i="5"/>
  <c r="C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H134" i="4" s="1"/>
  <c r="P134" i="24"/>
  <c r="N134" i="24" s="1"/>
  <c r="J134" i="24"/>
  <c r="F134" i="2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<sst xmlns="http://schemas.openxmlformats.org/spreadsheetml/2006/main" count="1905" uniqueCount="271">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</sst>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47230.041105719996</v>
      </c>
      <c r="C171" s="43">
        <f t="shared" ref="C171" si="936">I171+O171</f>
        <v>34900.293139479996</v>
      </c>
      <c r="D171" s="43">
        <f t="shared" ref="D171" si="937">J171+P171</f>
        <v>12329.74796624</v>
      </c>
      <c r="E171" s="43">
        <f t="shared" ref="E171" si="938">K171+Q171</f>
        <v>10909.70868688</v>
      </c>
      <c r="F171" s="43">
        <f t="shared" ref="F171" si="939">L171+R171</f>
        <v>869.11916865000001</v>
      </c>
      <c r="G171" s="43">
        <f t="shared" ref="G171" si="940">M171+S171</f>
        <v>550.92011071000002</v>
      </c>
      <c r="H171" s="43">
        <f t="shared" ref="H171" si="941">SUM(I171:J171)</f>
        <v>25913.96375766</v>
      </c>
      <c r="I171" s="43">
        <v>21031.952043549998</v>
      </c>
      <c r="J171" s="43">
        <f t="shared" ref="J171" si="942">SUM(K171:M171)</f>
        <v>4882.01171411</v>
      </c>
      <c r="K171" s="43">
        <v>4366.54372797</v>
      </c>
      <c r="L171" s="43">
        <v>462.21789093000001</v>
      </c>
      <c r="M171" s="43">
        <v>53.250095209999998</v>
      </c>
      <c r="N171" s="43">
        <f t="shared" ref="N171" si="943">SUM(O171:P171)</f>
        <v>21316.07734806</v>
      </c>
      <c r="O171" s="43">
        <v>13868.34109593</v>
      </c>
      <c r="P171" s="43">
        <f t="shared" ref="P171" si="944">SUM(Q171:S171)</f>
        <v>7447.7362521299992</v>
      </c>
      <c r="Q171" s="43">
        <v>6543.1649589099998</v>
      </c>
      <c r="R171" s="43">
        <v>406.90127772</v>
      </c>
      <c r="S171" s="43">
        <v>497.67001549999998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46125.211924509997</v>
      </c>
      <c r="C172" s="43">
        <f t="shared" ref="C172" si="945">I172+O172</f>
        <v>34527.190812400004</v>
      </c>
      <c r="D172" s="43">
        <f t="shared" ref="D172" si="946">J172+P172</f>
        <v>11598.02111211</v>
      </c>
      <c r="E172" s="43">
        <f t="shared" ref="E172" si="947">K172+Q172</f>
        <v>10203.063138720001</v>
      </c>
      <c r="F172" s="43">
        <f t="shared" ref="F172" si="948">L172+R172</f>
        <v>813.21523490999994</v>
      </c>
      <c r="G172" s="43">
        <f t="shared" ref="G172" si="949">M172+S172</f>
        <v>581.74273847999996</v>
      </c>
      <c r="H172" s="43">
        <f t="shared" ref="H172" si="950">SUM(I172:J172)</f>
        <v>25315.059585169998</v>
      </c>
      <c r="I172" s="43">
        <v>20992.25522983</v>
      </c>
      <c r="J172" s="43">
        <f t="shared" ref="J172" si="951">SUM(K172:M172)</f>
        <v>4322.8043553399993</v>
      </c>
      <c r="K172" s="43">
        <v>3776.23708773</v>
      </c>
      <c r="L172" s="43">
        <v>489.24277017999998</v>
      </c>
      <c r="M172" s="43">
        <v>57.324497430000001</v>
      </c>
      <c r="N172" s="43">
        <f t="shared" ref="N172" si="952">SUM(O172:P172)</f>
        <v>20810.152339339998</v>
      </c>
      <c r="O172" s="43">
        <v>13534.93558257</v>
      </c>
      <c r="P172" s="43">
        <f t="shared" ref="P172" si="953">SUM(Q172:S172)</f>
        <v>7275.2167567699998</v>
      </c>
      <c r="Q172" s="43">
        <v>6426.8260509900001</v>
      </c>
      <c r="R172" s="43">
        <v>323.97246473000001</v>
      </c>
      <c r="S172" s="43">
        <v>524.41824105000001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47999.087312250005</v>
      </c>
      <c r="C173" s="43">
        <f t="shared" ref="C173" si="954">I173+O173</f>
        <v>35857.351866010002</v>
      </c>
      <c r="D173" s="43">
        <f t="shared" ref="D173" si="955">J173+P173</f>
        <v>12141.73544624</v>
      </c>
      <c r="E173" s="43">
        <f t="shared" ref="E173" si="956">K173+Q173</f>
        <v>10703.534989840002</v>
      </c>
      <c r="F173" s="43">
        <f t="shared" ref="F173" si="957">L173+R173</f>
        <v>841.82698113999993</v>
      </c>
      <c r="G173" s="43">
        <f t="shared" ref="G173" si="958">M173+S173</f>
        <v>596.37347526000008</v>
      </c>
      <c r="H173" s="43">
        <f t="shared" ref="H173" si="959">SUM(I173:J173)</f>
        <v>26369.00337812</v>
      </c>
      <c r="I173" s="43">
        <v>22095.624817579999</v>
      </c>
      <c r="J173" s="43">
        <f t="shared" ref="J173" si="960">SUM(K173:M173)</f>
        <v>4273.3785605399999</v>
      </c>
      <c r="K173" s="43">
        <v>3701.1479241400002</v>
      </c>
      <c r="L173" s="43">
        <v>512.00658854999995</v>
      </c>
      <c r="M173" s="43">
        <v>60.224047849999998</v>
      </c>
      <c r="N173" s="43">
        <f t="shared" ref="N173" si="961">SUM(O173:P173)</f>
        <v>21630.083934130002</v>
      </c>
      <c r="O173" s="43">
        <v>13761.727048430001</v>
      </c>
      <c r="P173" s="43">
        <f t="shared" ref="P173" si="962">SUM(Q173:S173)</f>
        <v>7868.3568857000009</v>
      </c>
      <c r="Q173" s="43">
        <v>7002.3870657000007</v>
      </c>
      <c r="R173" s="43">
        <v>329.82039258999998</v>
      </c>
      <c r="S173" s="43">
        <v>536.14942741000004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45269.579191829995</v>
      </c>
      <c r="C174" s="43">
        <f t="shared" ref="C174" si="963">I174+O174</f>
        <v>32798.964066299995</v>
      </c>
      <c r="D174" s="43">
        <f t="shared" ref="D174" si="964">J174+P174</f>
        <v>12470.615125529999</v>
      </c>
      <c r="E174" s="43">
        <f t="shared" ref="E174" si="965">K174+Q174</f>
        <v>10794.57893568</v>
      </c>
      <c r="F174" s="43">
        <f t="shared" ref="F174" si="966">L174+R174</f>
        <v>1052.6838714099999</v>
      </c>
      <c r="G174" s="43">
        <f t="shared" ref="G174" si="967">M174+S174</f>
        <v>623.35231843999998</v>
      </c>
      <c r="H174" s="43">
        <f t="shared" ref="H174" si="968">SUM(I174:J174)</f>
        <v>24943.062035579998</v>
      </c>
      <c r="I174" s="43">
        <v>20688.786652349998</v>
      </c>
      <c r="J174" s="43">
        <f t="shared" ref="J174" si="969">SUM(K174:M174)</f>
        <v>4254.2753832299995</v>
      </c>
      <c r="K174" s="43">
        <v>3687.2671320599998</v>
      </c>
      <c r="L174" s="43">
        <v>489.85517277000002</v>
      </c>
      <c r="M174" s="43">
        <v>77.153078399999998</v>
      </c>
      <c r="N174" s="43">
        <f t="shared" ref="N174" si="970">SUM(O174:P174)</f>
        <v>20326.517156249996</v>
      </c>
      <c r="O174" s="43">
        <v>12110.177413949999</v>
      </c>
      <c r="P174" s="43">
        <f t="shared" ref="P174" si="971">SUM(Q174:S174)</f>
        <v>8216.3397422999988</v>
      </c>
      <c r="Q174" s="43">
        <v>7107.3118036199994</v>
      </c>
      <c r="R174" s="43">
        <v>562.82869863999997</v>
      </c>
      <c r="S174" s="43">
        <v>546.19924003999995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45149.700086409997</v>
      </c>
      <c r="C175" s="43">
        <f t="shared" ref="C175" si="972">I175+O175</f>
        <v>32775.552829189997</v>
      </c>
      <c r="D175" s="43">
        <f t="shared" ref="D175" si="973">J175+P175</f>
        <v>12374.14725722</v>
      </c>
      <c r="E175" s="43">
        <f t="shared" ref="E175" si="974">K175+Q175</f>
        <v>10575.159835639999</v>
      </c>
      <c r="F175" s="43">
        <f t="shared" ref="F175" si="975">L175+R175</f>
        <v>1067.4655087000001</v>
      </c>
      <c r="G175" s="43">
        <f t="shared" ref="G175" si="976">M175+S175</f>
        <v>731.52191287999995</v>
      </c>
      <c r="H175" s="43">
        <f t="shared" ref="H175" si="977">SUM(I175:J175)</f>
        <v>24929.214334379998</v>
      </c>
      <c r="I175" s="43">
        <v>20841.79491769</v>
      </c>
      <c r="J175" s="43">
        <f t="shared" ref="J175" si="978">SUM(K175:M175)</f>
        <v>4087.4194166899997</v>
      </c>
      <c r="K175" s="43">
        <v>3415.7216799099997</v>
      </c>
      <c r="L175" s="43">
        <v>598.25229503000003</v>
      </c>
      <c r="M175" s="43">
        <v>73.445441750000001</v>
      </c>
      <c r="N175" s="43">
        <f t="shared" ref="N175" si="979">SUM(O175:P175)</f>
        <v>20220.485752029999</v>
      </c>
      <c r="O175" s="43">
        <v>11933.757911500001</v>
      </c>
      <c r="P175" s="43">
        <f t="shared" ref="P175" si="980">SUM(Q175:S175)</f>
        <v>8286.7278405300003</v>
      </c>
      <c r="Q175" s="43">
        <v>7159.4381557300003</v>
      </c>
      <c r="R175" s="43">
        <v>469.21321367000002</v>
      </c>
      <c r="S175" s="43">
        <v>658.07647112999996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46860.13066914001</v>
      </c>
      <c r="C176" s="43">
        <f t="shared" ref="C176" si="981">I176+O176</f>
        <v>36155.92543517</v>
      </c>
      <c r="D176" s="43">
        <f t="shared" ref="D176" si="982">J176+P176</f>
        <v>10704.20523397</v>
      </c>
      <c r="E176" s="43">
        <f t="shared" ref="E176" si="983">K176+Q176</f>
        <v>8952.4268566999999</v>
      </c>
      <c r="F176" s="43">
        <f t="shared" ref="F176" si="984">L176+R176</f>
        <v>1034.9302229800001</v>
      </c>
      <c r="G176" s="43">
        <f t="shared" ref="G176" si="985">M176+S176</f>
        <v>716.84815428999991</v>
      </c>
      <c r="H176" s="43">
        <f t="shared" ref="H176" si="986">SUM(I176:J176)</f>
        <v>26709.534057910001</v>
      </c>
      <c r="I176" s="43">
        <v>22645.461419160001</v>
      </c>
      <c r="J176" s="43">
        <f t="shared" ref="J176" si="987">SUM(K176:M176)</f>
        <v>4064.0726387499999</v>
      </c>
      <c r="K176" s="43">
        <v>3419.8316521900001</v>
      </c>
      <c r="L176" s="43">
        <v>566.76413490999994</v>
      </c>
      <c r="M176" s="43">
        <v>77.47685165</v>
      </c>
      <c r="N176" s="43">
        <f t="shared" ref="N176" si="988">SUM(O176:P176)</f>
        <v>20150.596611230001</v>
      </c>
      <c r="O176" s="43">
        <v>13510.464016010001</v>
      </c>
      <c r="P176" s="43">
        <f t="shared" ref="P176" si="989">SUM(Q176:S176)</f>
        <v>6640.1325952200004</v>
      </c>
      <c r="Q176" s="43">
        <v>5532.5952045100003</v>
      </c>
      <c r="R176" s="43">
        <v>468.16608807</v>
      </c>
      <c r="S176" s="43">
        <v>639.37130263999995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46098.2318266</v>
      </c>
      <c r="C177" s="43">
        <f t="shared" ref="C177" si="990">I177+O177</f>
        <v>35147.867582339997</v>
      </c>
      <c r="D177" s="43">
        <f t="shared" ref="D177" si="991">J177+P177</f>
        <v>10950.364244259999</v>
      </c>
      <c r="E177" s="43">
        <f t="shared" ref="E177" si="992">K177+Q177</f>
        <v>9441.3438340299999</v>
      </c>
      <c r="F177" s="43">
        <f t="shared" ref="F177" si="993">L177+R177</f>
        <v>819.18547948000003</v>
      </c>
      <c r="G177" s="43">
        <f t="shared" ref="G177" si="994">M177+S177</f>
        <v>689.8349307499999</v>
      </c>
      <c r="H177" s="43">
        <f t="shared" ref="H177" si="995">SUM(I177:J177)</f>
        <v>26392.3581786</v>
      </c>
      <c r="I177" s="43">
        <v>22220.576951409999</v>
      </c>
      <c r="J177" s="43">
        <f t="shared" ref="J177" si="996">SUM(K177:M177)</f>
        <v>4171.7812271900002</v>
      </c>
      <c r="K177" s="43">
        <v>3628.1064280999999</v>
      </c>
      <c r="L177" s="43">
        <v>482.27287788000001</v>
      </c>
      <c r="M177" s="43">
        <v>61.401921209999998</v>
      </c>
      <c r="N177" s="43">
        <f t="shared" ref="N177" si="997">SUM(O177:P177)</f>
        <v>19705.873648000001</v>
      </c>
      <c r="O177" s="43">
        <v>12927.29063093</v>
      </c>
      <c r="P177" s="43">
        <f t="shared" ref="P177" si="998">SUM(Q177:S177)</f>
        <v>6778.5830170700001</v>
      </c>
      <c r="Q177" s="43">
        <v>5813.23740593</v>
      </c>
      <c r="R177" s="43">
        <v>336.91260160000002</v>
      </c>
      <c r="S177" s="43">
        <v>628.43300953999994</v>
      </c>
      <c r="T177" s="43"/>
      <c r="U177" s="43"/>
      <c r="V177" s="43"/>
      <c r="W177" s="43"/>
      <c r="X177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58079.489560050002</v>
      </c>
      <c r="C171" s="43">
        <f t="shared" ref="C171" si="936">I171+O171</f>
        <v>39209.914713760001</v>
      </c>
      <c r="D171" s="43">
        <f t="shared" ref="D171" si="937">J171+P171</f>
        <v>18869.574846290001</v>
      </c>
      <c r="E171" s="43">
        <f t="shared" ref="E171" si="938">K171+Q171</f>
        <v>15124.48705698</v>
      </c>
      <c r="F171" s="43">
        <f t="shared" ref="F171" si="939">L171+R171</f>
        <v>3144.3080163599998</v>
      </c>
      <c r="G171" s="43">
        <f t="shared" ref="G171" si="940">M171+S171</f>
        <v>600.77977294999994</v>
      </c>
      <c r="H171" s="43">
        <f t="shared" ref="H171" si="941">SUM(I171:J171)</f>
        <v>30604.967093430001</v>
      </c>
      <c r="I171" s="43">
        <v>20187.823373589999</v>
      </c>
      <c r="J171" s="43">
        <f t="shared" ref="J171" si="942">SUM(K171:M171)</f>
        <v>10417.14371984</v>
      </c>
      <c r="K171" s="43">
        <v>8557.1211481800001</v>
      </c>
      <c r="L171" s="43">
        <v>1738.31958652</v>
      </c>
      <c r="M171" s="43">
        <v>121.70298514</v>
      </c>
      <c r="N171" s="43">
        <f t="shared" ref="N171" si="943">SUM(O171:P171)</f>
        <v>27474.522466620001</v>
      </c>
      <c r="O171" s="43">
        <v>19022.091340170002</v>
      </c>
      <c r="P171" s="43">
        <f t="shared" ref="P171" si="944">SUM(Q171:S171)</f>
        <v>8452.4311264500011</v>
      </c>
      <c r="Q171" s="43">
        <v>6567.3659088000004</v>
      </c>
      <c r="R171" s="43">
        <v>1405.98842984</v>
      </c>
      <c r="S171" s="43">
        <v>479.07678780999998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59971.101141270003</v>
      </c>
      <c r="C172" s="43">
        <f t="shared" ref="C172" si="945">I172+O172</f>
        <v>41210.73633888</v>
      </c>
      <c r="D172" s="43">
        <f t="shared" ref="D172" si="946">J172+P172</f>
        <v>18760.364802390002</v>
      </c>
      <c r="E172" s="43">
        <f t="shared" ref="E172" si="947">K172+Q172</f>
        <v>14992.97619592</v>
      </c>
      <c r="F172" s="43">
        <f t="shared" ref="F172" si="948">L172+R172</f>
        <v>3163.2738392700003</v>
      </c>
      <c r="G172" s="43">
        <f t="shared" ref="G172" si="949">M172+S172</f>
        <v>604.11476720000007</v>
      </c>
      <c r="H172" s="43">
        <f t="shared" ref="H172" si="950">SUM(I172:J172)</f>
        <v>32262.811971700001</v>
      </c>
      <c r="I172" s="43">
        <v>21906.96306215</v>
      </c>
      <c r="J172" s="43">
        <f t="shared" ref="J172" si="951">SUM(K172:M172)</f>
        <v>10355.848909550001</v>
      </c>
      <c r="K172" s="43">
        <v>8501.2027174699997</v>
      </c>
      <c r="L172" s="43">
        <v>1728.50240764</v>
      </c>
      <c r="M172" s="43">
        <v>126.14378444</v>
      </c>
      <c r="N172" s="43">
        <f t="shared" ref="N172" si="952">SUM(O172:P172)</f>
        <v>27708.289169570002</v>
      </c>
      <c r="O172" s="43">
        <v>19303.77327673</v>
      </c>
      <c r="P172" s="43">
        <f t="shared" ref="P172" si="953">SUM(Q172:S172)</f>
        <v>8404.5158928399997</v>
      </c>
      <c r="Q172" s="43">
        <v>6491.7734784499999</v>
      </c>
      <c r="R172" s="43">
        <v>1434.7714316300001</v>
      </c>
      <c r="S172" s="43">
        <v>477.97098276000003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59485.924499469998</v>
      </c>
      <c r="C173" s="43">
        <f t="shared" ref="C173" si="954">I173+O173</f>
        <v>40710.341249149998</v>
      </c>
      <c r="D173" s="43">
        <f t="shared" ref="D173" si="955">J173+P173</f>
        <v>18775.58325032</v>
      </c>
      <c r="E173" s="43">
        <f t="shared" ref="E173" si="956">K173+Q173</f>
        <v>13963.142612970001</v>
      </c>
      <c r="F173" s="43">
        <f t="shared" ref="F173" si="957">L173+R173</f>
        <v>4226.1434589099999</v>
      </c>
      <c r="G173" s="43">
        <f t="shared" ref="G173" si="958">M173+S173</f>
        <v>586.29717844000004</v>
      </c>
      <c r="H173" s="43">
        <f t="shared" ref="H173" si="959">SUM(I173:J173)</f>
        <v>31752.105832640002</v>
      </c>
      <c r="I173" s="43">
        <v>21405.95002217</v>
      </c>
      <c r="J173" s="43">
        <f t="shared" ref="J173" si="960">SUM(K173:M173)</f>
        <v>10346.15581047</v>
      </c>
      <c r="K173" s="43">
        <v>7729.5404692900001</v>
      </c>
      <c r="L173" s="43">
        <v>2490.8557318500002</v>
      </c>
      <c r="M173" s="43">
        <v>125.75960933</v>
      </c>
      <c r="N173" s="43">
        <f t="shared" ref="N173" si="961">SUM(O173:P173)</f>
        <v>27733.818666829997</v>
      </c>
      <c r="O173" s="43">
        <v>19304.391226979998</v>
      </c>
      <c r="P173" s="43">
        <f t="shared" ref="P173" si="962">SUM(Q173:S173)</f>
        <v>8429.4274398500002</v>
      </c>
      <c r="Q173" s="43">
        <v>6233.6021436800002</v>
      </c>
      <c r="R173" s="43">
        <v>1735.28772706</v>
      </c>
      <c r="S173" s="43">
        <v>460.53756910999999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60108.500488460006</v>
      </c>
      <c r="C174" s="43">
        <f t="shared" ref="C174" si="963">I174+O174</f>
        <v>41430.74398585</v>
      </c>
      <c r="D174" s="43">
        <f t="shared" ref="D174" si="964">J174+P174</f>
        <v>18677.756502609998</v>
      </c>
      <c r="E174" s="43">
        <f t="shared" ref="E174" si="965">K174+Q174</f>
        <v>13876.551622720001</v>
      </c>
      <c r="F174" s="43">
        <f t="shared" ref="F174" si="966">L174+R174</f>
        <v>4213.8986963999996</v>
      </c>
      <c r="G174" s="43">
        <f t="shared" ref="G174" si="967">M174+S174</f>
        <v>587.30618348999997</v>
      </c>
      <c r="H174" s="43">
        <f t="shared" ref="H174" si="968">SUM(I174:J174)</f>
        <v>32010.338350450002</v>
      </c>
      <c r="I174" s="43">
        <v>21791.971159389999</v>
      </c>
      <c r="J174" s="43">
        <f t="shared" ref="J174" si="969">SUM(K174:M174)</f>
        <v>10218.367191060001</v>
      </c>
      <c r="K174" s="43">
        <v>7615.6811707400002</v>
      </c>
      <c r="L174" s="43">
        <v>2474.0455706600001</v>
      </c>
      <c r="M174" s="43">
        <v>128.64044966</v>
      </c>
      <c r="N174" s="43">
        <f t="shared" ref="N174" si="970">SUM(O174:P174)</f>
        <v>28098.16213801</v>
      </c>
      <c r="O174" s="43">
        <v>19638.772826460001</v>
      </c>
      <c r="P174" s="43">
        <f t="shared" ref="P174" si="971">SUM(Q174:S174)</f>
        <v>8459.3893115499995</v>
      </c>
      <c r="Q174" s="43">
        <v>6260.8704519800003</v>
      </c>
      <c r="R174" s="43">
        <v>1739.85312574</v>
      </c>
      <c r="S174" s="43">
        <v>458.66573383000002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60287.49589649</v>
      </c>
      <c r="C175" s="43">
        <f t="shared" ref="C175" si="972">I175+O175</f>
        <v>41507.851340780006</v>
      </c>
      <c r="D175" s="43">
        <f t="shared" ref="D175" si="973">J175+P175</f>
        <v>18779.644555710001</v>
      </c>
      <c r="E175" s="43">
        <f t="shared" ref="E175" si="974">K175+Q175</f>
        <v>14020.6808385</v>
      </c>
      <c r="F175" s="43">
        <f t="shared" ref="F175" si="975">L175+R175</f>
        <v>4176.65522745</v>
      </c>
      <c r="G175" s="43">
        <f t="shared" ref="G175" si="976">M175+S175</f>
        <v>582.30848975999993</v>
      </c>
      <c r="H175" s="43">
        <f t="shared" ref="H175" si="977">SUM(I175:J175)</f>
        <v>32149.836768810004</v>
      </c>
      <c r="I175" s="43">
        <v>21904.019835350002</v>
      </c>
      <c r="J175" s="43">
        <f t="shared" ref="J175" si="978">SUM(K175:M175)</f>
        <v>10245.816933460001</v>
      </c>
      <c r="K175" s="43">
        <v>7700.2128488400003</v>
      </c>
      <c r="L175" s="43">
        <v>2418.4392836299999</v>
      </c>
      <c r="M175" s="43">
        <v>127.16480099</v>
      </c>
      <c r="N175" s="43">
        <f t="shared" ref="N175" si="979">SUM(O175:P175)</f>
        <v>28137.659127679999</v>
      </c>
      <c r="O175" s="43">
        <v>19603.83150543</v>
      </c>
      <c r="P175" s="43">
        <f t="shared" ref="P175" si="980">SUM(Q175:S175)</f>
        <v>8533.827622249999</v>
      </c>
      <c r="Q175" s="43">
        <v>6320.4679896600001</v>
      </c>
      <c r="R175" s="43">
        <v>1758.2159438199999</v>
      </c>
      <c r="S175" s="43">
        <v>455.14368876999998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60722.655359119999</v>
      </c>
      <c r="C176" s="43">
        <f t="shared" ref="C176" si="981">I176+O176</f>
        <v>41814.797271989999</v>
      </c>
      <c r="D176" s="43">
        <f t="shared" ref="D176" si="982">J176+P176</f>
        <v>18907.85808713</v>
      </c>
      <c r="E176" s="43">
        <f t="shared" ref="E176" si="983">K176+Q176</f>
        <v>14064.22022091</v>
      </c>
      <c r="F176" s="43">
        <f t="shared" ref="F176" si="984">L176+R176</f>
        <v>4279.6843457499999</v>
      </c>
      <c r="G176" s="43">
        <f t="shared" ref="G176" si="985">M176+S176</f>
        <v>563.95352047000006</v>
      </c>
      <c r="H176" s="43">
        <f t="shared" ref="H176" si="986">SUM(I176:J176)</f>
        <v>32264.48712903</v>
      </c>
      <c r="I176" s="43">
        <v>21987.349919209999</v>
      </c>
      <c r="J176" s="43">
        <f t="shared" ref="J176" si="987">SUM(K176:M176)</f>
        <v>10277.137209819999</v>
      </c>
      <c r="K176" s="43">
        <v>7641.0748429699997</v>
      </c>
      <c r="L176" s="43">
        <v>2504.6477042400002</v>
      </c>
      <c r="M176" s="43">
        <v>131.41466260999999</v>
      </c>
      <c r="N176" s="43">
        <f t="shared" ref="N176" si="988">SUM(O176:P176)</f>
        <v>28458.168230089999</v>
      </c>
      <c r="O176" s="43">
        <v>19827.44735278</v>
      </c>
      <c r="P176" s="43">
        <f t="shared" ref="P176" si="989">SUM(Q176:S176)</f>
        <v>8630.7208773099992</v>
      </c>
      <c r="Q176" s="43">
        <v>6423.1453779399999</v>
      </c>
      <c r="R176" s="43">
        <v>1775.03664151</v>
      </c>
      <c r="S176" s="43">
        <v>432.53885786000001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61260.273224329998</v>
      </c>
      <c r="C177" s="43">
        <f t="shared" ref="C177" si="990">I177+O177</f>
        <v>42316.079909</v>
      </c>
      <c r="D177" s="43">
        <f t="shared" ref="D177" si="991">J177+P177</f>
        <v>18944.193315330001</v>
      </c>
      <c r="E177" s="43">
        <f t="shared" ref="E177" si="992">K177+Q177</f>
        <v>14147.54321783</v>
      </c>
      <c r="F177" s="43">
        <f t="shared" ref="F177" si="993">L177+R177</f>
        <v>4222.2898057599996</v>
      </c>
      <c r="G177" s="43">
        <f t="shared" ref="G177" si="994">M177+S177</f>
        <v>574.36029173999998</v>
      </c>
      <c r="H177" s="43">
        <f t="shared" ref="H177" si="995">SUM(I177:J177)</f>
        <v>32664.688881320002</v>
      </c>
      <c r="I177" s="43">
        <v>22365.656861840002</v>
      </c>
      <c r="J177" s="43">
        <f t="shared" ref="J177" si="996">SUM(K177:M177)</f>
        <v>10299.032019480001</v>
      </c>
      <c r="K177" s="43">
        <v>7658.0076607499996</v>
      </c>
      <c r="L177" s="43">
        <v>2507.68662756</v>
      </c>
      <c r="M177" s="43">
        <v>133.33773117000001</v>
      </c>
      <c r="N177" s="43">
        <f t="shared" ref="N177" si="997">SUM(O177:P177)</f>
        <v>28595.584343009999</v>
      </c>
      <c r="O177" s="43">
        <v>19950.423047159999</v>
      </c>
      <c r="P177" s="43">
        <f t="shared" ref="P177" si="998">SUM(Q177:S177)</f>
        <v>8645.1612958500009</v>
      </c>
      <c r="Q177" s="43">
        <v>6489.5355570800002</v>
      </c>
      <c r="R177" s="43">
        <v>1714.6031782</v>
      </c>
      <c r="S177" s="43">
        <v>441.02256057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230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262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 hidden="1" outlineLevel="1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 hidden="1" outlineLevel="1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 hidden="1" outlineLevel="1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 hidden="1" outlineLevel="1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 hidden="1" outlineLevel="1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 hidden="1" outlineLevel="1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 hidden="1" outlineLevel="1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  <row r="171" spans="1:22">
      <c r="A171" s="8">
        <v>45413</v>
      </c>
      <c r="B171" s="129">
        <v>47230.041105719996</v>
      </c>
      <c r="C171" s="129">
        <v>3307.1785652499998</v>
      </c>
      <c r="D171" s="129">
        <v>9.8278010800000004</v>
      </c>
      <c r="E171" s="129">
        <v>3775.2019039600004</v>
      </c>
      <c r="F171" s="129">
        <v>1906.05184781</v>
      </c>
      <c r="G171" s="129">
        <v>71.681270489999989</v>
      </c>
      <c r="H171" s="129">
        <v>7581.1654734000003</v>
      </c>
      <c r="I171" s="129">
        <v>6728.854514839999</v>
      </c>
      <c r="J171" s="129">
        <v>18798.588526660002</v>
      </c>
      <c r="K171" s="129">
        <v>288.19501001999998</v>
      </c>
      <c r="L171" s="129">
        <v>444.77326354000002</v>
      </c>
      <c r="M171" s="129">
        <v>37.415010369999997</v>
      </c>
      <c r="N171" s="129">
        <v>851.33746915999996</v>
      </c>
      <c r="O171" s="129">
        <v>1060.47972125</v>
      </c>
      <c r="P171" s="129">
        <v>419.90539553000008</v>
      </c>
      <c r="Q171" s="129">
        <v>486.05889638999997</v>
      </c>
      <c r="R171" s="129">
        <v>1283.3977683299995</v>
      </c>
      <c r="S171" s="129">
        <v>69.380807919999995</v>
      </c>
      <c r="T171" s="129">
        <v>110.54785971999999</v>
      </c>
      <c r="U171" s="129"/>
      <c r="V171" s="129"/>
    </row>
    <row r="172" spans="1:22">
      <c r="A172" s="8">
        <v>45444</v>
      </c>
      <c r="B172" s="129">
        <v>46125.211924510004</v>
      </c>
      <c r="C172" s="129">
        <v>3416.2743208299999</v>
      </c>
      <c r="D172" s="129">
        <v>8.1379405699999996</v>
      </c>
      <c r="E172" s="129">
        <v>5069.3321697199999</v>
      </c>
      <c r="F172" s="129">
        <v>1702.6536059800003</v>
      </c>
      <c r="G172" s="129">
        <v>93.027253389999998</v>
      </c>
      <c r="H172" s="129">
        <v>5875.4605035699997</v>
      </c>
      <c r="I172" s="129">
        <v>6600.1017651900002</v>
      </c>
      <c r="J172" s="129">
        <v>18523.198580750002</v>
      </c>
      <c r="K172" s="129">
        <v>185.78489930000001</v>
      </c>
      <c r="L172" s="129">
        <v>383.71929402000001</v>
      </c>
      <c r="M172" s="129">
        <v>34.229896979999999</v>
      </c>
      <c r="N172" s="129">
        <v>773.38099181999996</v>
      </c>
      <c r="O172" s="129">
        <v>1067.2480573</v>
      </c>
      <c r="P172" s="129">
        <v>493.22128356000002</v>
      </c>
      <c r="Q172" s="129">
        <v>422.18308943</v>
      </c>
      <c r="R172" s="129">
        <v>1293.4857867799999</v>
      </c>
      <c r="S172" s="129">
        <v>83.984417669999999</v>
      </c>
      <c r="T172" s="129">
        <v>99.788067650000016</v>
      </c>
      <c r="U172" s="129"/>
      <c r="V172" s="129"/>
    </row>
    <row r="173" spans="1:22">
      <c r="A173" s="8">
        <v>45474</v>
      </c>
      <c r="B173" s="129">
        <v>47999.087312250005</v>
      </c>
      <c r="C173" s="129">
        <v>4246.6233694299999</v>
      </c>
      <c r="D173" s="129">
        <v>15.651861860000004</v>
      </c>
      <c r="E173" s="129">
        <v>5424.6377355900004</v>
      </c>
      <c r="F173" s="129">
        <v>1789.28648879</v>
      </c>
      <c r="G173" s="129">
        <v>123.84910581999999</v>
      </c>
      <c r="H173" s="129">
        <v>6098.0088574899992</v>
      </c>
      <c r="I173" s="129">
        <v>6676.6915862199994</v>
      </c>
      <c r="J173" s="129">
        <v>18871.119016329998</v>
      </c>
      <c r="K173" s="129">
        <v>131.24456283000001</v>
      </c>
      <c r="L173" s="129">
        <v>408.58343707999995</v>
      </c>
      <c r="M173" s="129">
        <v>9.0282354699999985</v>
      </c>
      <c r="N173" s="129">
        <v>860.51124037</v>
      </c>
      <c r="O173" s="129">
        <v>1088.8246303599999</v>
      </c>
      <c r="P173" s="129">
        <v>477.06393995999997</v>
      </c>
      <c r="Q173" s="129">
        <v>399.83984105000002</v>
      </c>
      <c r="R173" s="129">
        <v>1201.0708506799999</v>
      </c>
      <c r="S173" s="129">
        <v>79.100801730000001</v>
      </c>
      <c r="T173" s="129">
        <v>97.95175119000001</v>
      </c>
      <c r="U173" s="129"/>
      <c r="V173" s="129"/>
    </row>
    <row r="174" spans="1:22">
      <c r="A174" s="8">
        <v>45505</v>
      </c>
      <c r="B174" s="129">
        <v>45269.579191829995</v>
      </c>
      <c r="C174" s="129">
        <v>3483.8546839999999</v>
      </c>
      <c r="D174" s="129">
        <v>8.5780179499999996</v>
      </c>
      <c r="E174" s="129">
        <v>4985.7450320600001</v>
      </c>
      <c r="F174" s="129">
        <v>1984.2886156300001</v>
      </c>
      <c r="G174" s="129">
        <v>106.33755378000001</v>
      </c>
      <c r="H174" s="129">
        <v>6138.1553987499992</v>
      </c>
      <c r="I174" s="129">
        <v>6340.2222944100004</v>
      </c>
      <c r="J174" s="129">
        <v>17369.651897260002</v>
      </c>
      <c r="K174" s="129">
        <v>153.71988392999998</v>
      </c>
      <c r="L174" s="129">
        <v>415.34184163999998</v>
      </c>
      <c r="M174" s="129">
        <v>18.387794700000001</v>
      </c>
      <c r="N174" s="129">
        <v>805.82210063000002</v>
      </c>
      <c r="O174" s="129">
        <v>1017.62103344</v>
      </c>
      <c r="P174" s="129">
        <v>453.52189016000005</v>
      </c>
      <c r="Q174" s="129">
        <v>550.96180861000005</v>
      </c>
      <c r="R174" s="129">
        <v>1256.9097375700001</v>
      </c>
      <c r="S174" s="129">
        <v>75.423315060000007</v>
      </c>
      <c r="T174" s="129">
        <v>105.03629225</v>
      </c>
      <c r="U174" s="129"/>
      <c r="V174" s="129"/>
    </row>
    <row r="175" spans="1:22">
      <c r="A175" s="8">
        <v>45536</v>
      </c>
      <c r="B175" s="129">
        <v>45149.700086410005</v>
      </c>
      <c r="C175" s="129">
        <v>3094.1276817299995</v>
      </c>
      <c r="D175" s="129">
        <v>10.6972132</v>
      </c>
      <c r="E175" s="129">
        <v>5307.6447812300003</v>
      </c>
      <c r="F175" s="129">
        <v>2536.1020167199999</v>
      </c>
      <c r="G175" s="129">
        <v>98.300375199999991</v>
      </c>
      <c r="H175" s="129">
        <v>5768.9372433200006</v>
      </c>
      <c r="I175" s="129">
        <v>5870.9635102699986</v>
      </c>
      <c r="J175" s="129">
        <v>17473.36546578</v>
      </c>
      <c r="K175" s="129">
        <v>150.98466306</v>
      </c>
      <c r="L175" s="129">
        <v>475.94393743999996</v>
      </c>
      <c r="M175" s="129">
        <v>9.1974592800000003</v>
      </c>
      <c r="N175" s="129">
        <v>929.80759097999999</v>
      </c>
      <c r="O175" s="129">
        <v>1006.4580672</v>
      </c>
      <c r="P175" s="129">
        <v>451.27604309000003</v>
      </c>
      <c r="Q175" s="129">
        <v>590.49760114000003</v>
      </c>
      <c r="R175" s="129">
        <v>1216.36076254</v>
      </c>
      <c r="S175" s="129">
        <v>42.76311931</v>
      </c>
      <c r="T175" s="129">
        <v>116.27255492</v>
      </c>
      <c r="U175" s="129"/>
      <c r="V175" s="129"/>
    </row>
    <row r="176" spans="1:22">
      <c r="A176" s="8">
        <v>45566</v>
      </c>
      <c r="B176" s="129">
        <v>46860.13066914001</v>
      </c>
      <c r="C176" s="129">
        <v>3229.3770905300003</v>
      </c>
      <c r="D176" s="129">
        <v>11.89841391</v>
      </c>
      <c r="E176" s="129">
        <v>4383.8646812400002</v>
      </c>
      <c r="F176" s="129">
        <v>2399.5776350699998</v>
      </c>
      <c r="G176" s="129">
        <v>112.57858786999999</v>
      </c>
      <c r="H176" s="129">
        <v>6833.6055261299998</v>
      </c>
      <c r="I176" s="129">
        <v>7156.9720603300002</v>
      </c>
      <c r="J176" s="129">
        <v>17728.266291969998</v>
      </c>
      <c r="K176" s="129">
        <v>141.9023497</v>
      </c>
      <c r="L176" s="129">
        <v>485.55874743000004</v>
      </c>
      <c r="M176" s="129">
        <v>17.358970729999999</v>
      </c>
      <c r="N176" s="129">
        <v>952.07350531999987</v>
      </c>
      <c r="O176" s="129">
        <v>1034.2610291599999</v>
      </c>
      <c r="P176" s="129">
        <v>458.44585108999991</v>
      </c>
      <c r="Q176" s="129">
        <v>555.27589760000001</v>
      </c>
      <c r="R176" s="129">
        <v>1180.1141949500002</v>
      </c>
      <c r="S176" s="129">
        <v>59.036274370000001</v>
      </c>
      <c r="T176" s="129">
        <v>119.96356174000002</v>
      </c>
      <c r="U176" s="129"/>
      <c r="V176" s="129"/>
    </row>
    <row r="177" spans="1:22">
      <c r="A177" s="8">
        <v>45597</v>
      </c>
      <c r="B177" s="129">
        <v>46098.2318266</v>
      </c>
      <c r="C177" s="129">
        <v>3550.1288917600004</v>
      </c>
      <c r="D177" s="129">
        <v>11.67526507</v>
      </c>
      <c r="E177" s="129">
        <v>4233.0045579200005</v>
      </c>
      <c r="F177" s="129">
        <v>2494.8588748299999</v>
      </c>
      <c r="G177" s="129">
        <v>94.552506649999998</v>
      </c>
      <c r="H177" s="129">
        <v>6541.7640174600001</v>
      </c>
      <c r="I177" s="129">
        <v>6852.8423055899993</v>
      </c>
      <c r="J177" s="129">
        <v>17180.819129700001</v>
      </c>
      <c r="K177" s="129">
        <v>137.66053636999999</v>
      </c>
      <c r="L177" s="129">
        <v>469.16625229999994</v>
      </c>
      <c r="M177" s="129">
        <v>16.801968100000003</v>
      </c>
      <c r="N177" s="129">
        <v>1130.7389310200001</v>
      </c>
      <c r="O177" s="129">
        <v>1013.9338133599999</v>
      </c>
      <c r="P177" s="129">
        <v>511.65913356999994</v>
      </c>
      <c r="Q177" s="129">
        <v>494.06272624999997</v>
      </c>
      <c r="R177" s="129">
        <v>1200.1082197000001</v>
      </c>
      <c r="S177" s="129">
        <v>41.493169199999997</v>
      </c>
      <c r="T177" s="129">
        <v>122.96152775000002</v>
      </c>
      <c r="U177" s="129"/>
      <c r="V177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270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270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270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270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270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270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270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270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270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270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270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270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270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270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270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270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270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270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270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hidden="1" outlineLevel="1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 hidden="1" outlineLevel="1" collapsed="1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270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 hidden="1" outlineLevel="1" collapsed="1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270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 hidden="1" outlineLevel="1" collapsed="1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 hidden="1" outlineLevel="1" collapsed="1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270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 hidden="1" outlineLevel="1" collapsed="1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270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 hidden="1" outlineLevel="1" collapsed="1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270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 collapsed="1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270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270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270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  <row r="171" spans="1:32" ht="13.8">
      <c r="A171" s="8">
        <v>45413</v>
      </c>
      <c r="B171" s="45">
        <v>17.395399999999999</v>
      </c>
      <c r="C171" s="45">
        <v>18.756799999999998</v>
      </c>
      <c r="D171" s="45">
        <v>17.131799999999998</v>
      </c>
      <c r="E171" s="45">
        <v>17.0884</v>
      </c>
      <c r="F171" s="45">
        <v>17.998200000000001</v>
      </c>
      <c r="G171" s="45">
        <v>4.5</v>
      </c>
      <c r="H171" s="45">
        <v>19.2151</v>
      </c>
      <c r="I171" s="45">
        <v>18.756799999999998</v>
      </c>
      <c r="J171" s="45">
        <v>19.322700000000001</v>
      </c>
      <c r="K171" s="45">
        <v>19.119</v>
      </c>
      <c r="L171" s="45">
        <v>20.800599999999999</v>
      </c>
      <c r="M171" s="45">
        <v>0</v>
      </c>
      <c r="N171" s="45">
        <v>6.7954999999999997</v>
      </c>
      <c r="O171" s="45">
        <v>0</v>
      </c>
      <c r="P171" s="45">
        <v>6.7954999999999997</v>
      </c>
      <c r="Q171" s="45">
        <v>6.9942000000000002</v>
      </c>
      <c r="R171" s="45">
        <v>6.0979000000000001</v>
      </c>
      <c r="S171" s="45">
        <v>4.5</v>
      </c>
      <c r="T171" s="45">
        <v>6.7324999999999999</v>
      </c>
      <c r="U171" s="45">
        <v>0</v>
      </c>
      <c r="V171" s="45">
        <v>6.7324999999999999</v>
      </c>
      <c r="W171" s="45">
        <v>6.9596</v>
      </c>
      <c r="X171" s="45">
        <v>5.9569999999999999</v>
      </c>
      <c r="Y171" s="45">
        <v>4.5</v>
      </c>
      <c r="Z171" s="45">
        <v>7.0758999999999999</v>
      </c>
      <c r="AA171" s="45">
        <v>0</v>
      </c>
      <c r="AB171" s="45">
        <v>7.0758999999999999</v>
      </c>
      <c r="AC171" s="45">
        <v>7.1430999999999996</v>
      </c>
      <c r="AD171" s="45">
        <v>6.6757999999999997</v>
      </c>
      <c r="AE171" s="45">
        <v>0</v>
      </c>
      <c r="AF171" s="166"/>
    </row>
    <row r="172" spans="1:32" ht="13.8">
      <c r="A172" s="8">
        <v>45444</v>
      </c>
      <c r="B172" s="45">
        <v>17.468900000000001</v>
      </c>
      <c r="C172" s="45">
        <v>18.206499999999998</v>
      </c>
      <c r="D172" s="45">
        <v>17.3522</v>
      </c>
      <c r="E172" s="45">
        <v>17.3797</v>
      </c>
      <c r="F172" s="45">
        <v>17.465499999999999</v>
      </c>
      <c r="G172" s="45">
        <v>11.0185</v>
      </c>
      <c r="H172" s="45">
        <v>18.473700000000001</v>
      </c>
      <c r="I172" s="45">
        <v>18.206499999999998</v>
      </c>
      <c r="J172" s="45">
        <v>18.520800000000001</v>
      </c>
      <c r="K172" s="45">
        <v>18.450900000000001</v>
      </c>
      <c r="L172" s="45">
        <v>18.998799999999999</v>
      </c>
      <c r="M172" s="45">
        <v>17</v>
      </c>
      <c r="N172" s="45">
        <v>7.1558000000000002</v>
      </c>
      <c r="O172" s="45">
        <v>0</v>
      </c>
      <c r="P172" s="45">
        <v>7.1558000000000002</v>
      </c>
      <c r="Q172" s="45">
        <v>7.3489000000000004</v>
      </c>
      <c r="R172" s="45">
        <v>6.6993</v>
      </c>
      <c r="S172" s="45">
        <v>4.5</v>
      </c>
      <c r="T172" s="45">
        <v>7.2111000000000001</v>
      </c>
      <c r="U172" s="45">
        <v>0</v>
      </c>
      <c r="V172" s="45">
        <v>7.2111000000000001</v>
      </c>
      <c r="W172" s="45">
        <v>7.3982000000000001</v>
      </c>
      <c r="X172" s="45">
        <v>6.3503999999999996</v>
      </c>
      <c r="Y172" s="45">
        <v>4.5</v>
      </c>
      <c r="Z172" s="45">
        <v>7.0564</v>
      </c>
      <c r="AA172" s="45">
        <v>0</v>
      </c>
      <c r="AB172" s="45">
        <v>7.0564</v>
      </c>
      <c r="AC172" s="45">
        <v>7.2205000000000004</v>
      </c>
      <c r="AD172" s="45">
        <v>6.7881999999999998</v>
      </c>
      <c r="AE172" s="45">
        <v>0</v>
      </c>
      <c r="AF172" s="166"/>
    </row>
    <row r="173" spans="1:32" ht="13.8">
      <c r="A173" s="8">
        <v>45474</v>
      </c>
      <c r="B173" s="45">
        <v>18.6128</v>
      </c>
      <c r="C173" s="45">
        <v>18.113299999999999</v>
      </c>
      <c r="D173" s="45">
        <v>18.6676</v>
      </c>
      <c r="E173" s="45">
        <v>18.2605</v>
      </c>
      <c r="F173" s="45">
        <v>19.284300000000002</v>
      </c>
      <c r="G173" s="45">
        <v>19.3169</v>
      </c>
      <c r="H173" s="45">
        <v>19.581099999999999</v>
      </c>
      <c r="I173" s="45">
        <v>18.113299999999999</v>
      </c>
      <c r="J173" s="45">
        <v>19.7578</v>
      </c>
      <c r="K173" s="45">
        <v>19.255400000000002</v>
      </c>
      <c r="L173" s="45">
        <v>20.5595</v>
      </c>
      <c r="M173" s="45">
        <v>19.3169</v>
      </c>
      <c r="N173" s="45">
        <v>7.4694000000000003</v>
      </c>
      <c r="O173" s="45">
        <v>0</v>
      </c>
      <c r="P173" s="45">
        <v>7.4694000000000003</v>
      </c>
      <c r="Q173" s="45">
        <v>7.1439000000000004</v>
      </c>
      <c r="R173" s="45">
        <v>7.8802000000000003</v>
      </c>
      <c r="S173" s="45" t="s">
        <v>270</v>
      </c>
      <c r="T173" s="45">
        <v>7.6863000000000001</v>
      </c>
      <c r="U173" s="45">
        <v>0</v>
      </c>
      <c r="V173" s="45">
        <v>7.6863000000000001</v>
      </c>
      <c r="W173" s="45">
        <v>7.1748000000000003</v>
      </c>
      <c r="X173" s="45">
        <v>8.3797999999999995</v>
      </c>
      <c r="Y173" s="45">
        <v>0</v>
      </c>
      <c r="Z173" s="45">
        <v>6.9734999999999996</v>
      </c>
      <c r="AA173" s="45">
        <v>0</v>
      </c>
      <c r="AB173" s="45">
        <v>6.9734999999999996</v>
      </c>
      <c r="AC173" s="45">
        <v>7.0654000000000003</v>
      </c>
      <c r="AD173" s="45">
        <v>6.8749000000000002</v>
      </c>
      <c r="AE173" s="45">
        <v>0</v>
      </c>
      <c r="AF173" s="166"/>
    </row>
    <row r="174" spans="1:32" ht="13.8">
      <c r="A174" s="8">
        <v>45505</v>
      </c>
      <c r="B174" s="45">
        <v>16.041499999999999</v>
      </c>
      <c r="C174" s="45">
        <v>18.319800000000001</v>
      </c>
      <c r="D174" s="45">
        <v>15.606299999999999</v>
      </c>
      <c r="E174" s="45">
        <v>15.591900000000001</v>
      </c>
      <c r="F174" s="45">
        <v>15.764900000000001</v>
      </c>
      <c r="G174" s="45">
        <v>13.198399999999999</v>
      </c>
      <c r="H174" s="45">
        <v>18.164999999999999</v>
      </c>
      <c r="I174" s="45">
        <v>18.319800000000001</v>
      </c>
      <c r="J174" s="45">
        <v>18.127199999999998</v>
      </c>
      <c r="K174" s="45">
        <v>18.166499999999999</v>
      </c>
      <c r="L174" s="45">
        <v>17.9635</v>
      </c>
      <c r="M174" s="45">
        <v>17.353200000000001</v>
      </c>
      <c r="N174" s="45">
        <v>6.5073999999999996</v>
      </c>
      <c r="O174" s="45">
        <v>0</v>
      </c>
      <c r="P174" s="45">
        <v>6.5073999999999996</v>
      </c>
      <c r="Q174" s="45">
        <v>6.2281000000000004</v>
      </c>
      <c r="R174" s="45">
        <v>7.9317000000000002</v>
      </c>
      <c r="S174" s="45">
        <v>4.5</v>
      </c>
      <c r="T174" s="45">
        <v>6.7145999999999999</v>
      </c>
      <c r="U174" s="45">
        <v>0</v>
      </c>
      <c r="V174" s="45">
        <v>6.7145999999999999</v>
      </c>
      <c r="W174" s="45">
        <v>6.2656999999999998</v>
      </c>
      <c r="X174" s="45">
        <v>8.3066999999999993</v>
      </c>
      <c r="Y174" s="45">
        <v>4.5</v>
      </c>
      <c r="Z174" s="45">
        <v>6.2412999999999998</v>
      </c>
      <c r="AA174" s="45">
        <v>0</v>
      </c>
      <c r="AB174" s="45">
        <v>6.2412999999999998</v>
      </c>
      <c r="AC174" s="45">
        <v>6.1882000000000001</v>
      </c>
      <c r="AD174" s="45">
        <v>6.7460000000000004</v>
      </c>
      <c r="AE174" s="45">
        <v>0</v>
      </c>
      <c r="AF174" s="166"/>
    </row>
    <row r="175" spans="1:32" ht="13.8">
      <c r="A175" s="8">
        <v>45536</v>
      </c>
      <c r="B175" s="45">
        <v>16.322500000000002</v>
      </c>
      <c r="C175" s="45">
        <v>17.732299999999999</v>
      </c>
      <c r="D175" s="45">
        <v>16.060500000000001</v>
      </c>
      <c r="E175" s="45">
        <v>15.9633</v>
      </c>
      <c r="F175" s="45">
        <v>16.754100000000001</v>
      </c>
      <c r="G175" s="45">
        <v>11.8123</v>
      </c>
      <c r="H175" s="45">
        <v>18.163799999999998</v>
      </c>
      <c r="I175" s="45">
        <v>17.732299999999999</v>
      </c>
      <c r="J175" s="45">
        <v>18.2621</v>
      </c>
      <c r="K175" s="45">
        <v>18.2788</v>
      </c>
      <c r="L175" s="45">
        <v>18.2271</v>
      </c>
      <c r="M175" s="45">
        <v>17.158100000000001</v>
      </c>
      <c r="N175" s="45">
        <v>6.2797000000000001</v>
      </c>
      <c r="O175" s="45">
        <v>0</v>
      </c>
      <c r="P175" s="45">
        <v>6.2797000000000001</v>
      </c>
      <c r="Q175" s="45">
        <v>6.4108999999999998</v>
      </c>
      <c r="R175" s="45">
        <v>5.5635000000000003</v>
      </c>
      <c r="S175" s="45">
        <v>4.5</v>
      </c>
      <c r="T175" s="45">
        <v>6.5780000000000003</v>
      </c>
      <c r="U175" s="45">
        <v>0</v>
      </c>
      <c r="V175" s="45">
        <v>6.5780000000000003</v>
      </c>
      <c r="W175" s="45">
        <v>6.7525000000000004</v>
      </c>
      <c r="X175" s="45">
        <v>5.2948000000000004</v>
      </c>
      <c r="Y175" s="45">
        <v>4.5</v>
      </c>
      <c r="Z175" s="45">
        <v>5.8663999999999996</v>
      </c>
      <c r="AA175" s="45">
        <v>0</v>
      </c>
      <c r="AB175" s="45">
        <v>5.8663999999999996</v>
      </c>
      <c r="AC175" s="45">
        <v>5.9006999999999996</v>
      </c>
      <c r="AD175" s="45">
        <v>5.7207999999999997</v>
      </c>
      <c r="AE175" s="45">
        <v>4.5</v>
      </c>
      <c r="AF175" s="166"/>
    </row>
    <row r="176" spans="1:32" ht="13.8">
      <c r="A176" s="8">
        <v>45566</v>
      </c>
      <c r="B176" s="45">
        <v>16.1158</v>
      </c>
      <c r="C176" s="45">
        <v>17.1099</v>
      </c>
      <c r="D176" s="45">
        <v>15.9991</v>
      </c>
      <c r="E176" s="45">
        <v>17.705300000000001</v>
      </c>
      <c r="F176" s="45">
        <v>19.1845</v>
      </c>
      <c r="G176" s="45">
        <v>6.6468999999999996</v>
      </c>
      <c r="H176" s="45">
        <v>19.0167</v>
      </c>
      <c r="I176" s="45">
        <v>17.1099</v>
      </c>
      <c r="J176" s="45">
        <v>19.315300000000001</v>
      </c>
      <c r="K176" s="45">
        <v>19.066400000000002</v>
      </c>
      <c r="L176" s="45">
        <v>19.8383</v>
      </c>
      <c r="M176" s="45">
        <v>20.058</v>
      </c>
      <c r="N176" s="45">
        <v>6.0441000000000003</v>
      </c>
      <c r="O176" s="45">
        <v>0</v>
      </c>
      <c r="P176" s="45">
        <v>6.0441000000000003</v>
      </c>
      <c r="Q176" s="45">
        <v>7.1013000000000002</v>
      </c>
      <c r="R176" s="45">
        <v>5.3566000000000003</v>
      </c>
      <c r="S176" s="45">
        <v>5.6862000000000004</v>
      </c>
      <c r="T176" s="45">
        <v>6.0332999999999997</v>
      </c>
      <c r="U176" s="45">
        <v>0</v>
      </c>
      <c r="V176" s="45">
        <v>6.0332999999999997</v>
      </c>
      <c r="W176" s="45">
        <v>7.1958000000000002</v>
      </c>
      <c r="X176" s="45">
        <v>5.0388999999999999</v>
      </c>
      <c r="Y176" s="45">
        <v>5.6862000000000004</v>
      </c>
      <c r="Z176" s="45">
        <v>6.1791999999999998</v>
      </c>
      <c r="AA176" s="45">
        <v>0</v>
      </c>
      <c r="AB176" s="45">
        <v>6.1791999999999998</v>
      </c>
      <c r="AC176" s="45">
        <v>6.6338999999999997</v>
      </c>
      <c r="AD176" s="45">
        <v>5.4987000000000004</v>
      </c>
      <c r="AE176" s="45">
        <v>0</v>
      </c>
      <c r="AF176" s="166"/>
    </row>
    <row r="177" spans="1:32" ht="13.8">
      <c r="A177" s="8">
        <v>45597</v>
      </c>
      <c r="B177" s="45">
        <v>16.269500000000001</v>
      </c>
      <c r="C177" s="45">
        <v>17.442399999999999</v>
      </c>
      <c r="D177" s="45">
        <v>16.046600000000002</v>
      </c>
      <c r="E177" s="45">
        <v>15.69</v>
      </c>
      <c r="F177" s="45">
        <v>16.971900000000002</v>
      </c>
      <c r="G177" s="45">
        <v>18.8659</v>
      </c>
      <c r="H177" s="45">
        <v>17.7818</v>
      </c>
      <c r="I177" s="45">
        <v>17.442399999999999</v>
      </c>
      <c r="J177" s="45">
        <v>17.8583</v>
      </c>
      <c r="K177" s="45">
        <v>17.939800000000002</v>
      </c>
      <c r="L177" s="45">
        <v>17.6326</v>
      </c>
      <c r="M177" s="45">
        <v>18.8659</v>
      </c>
      <c r="N177" s="45">
        <v>6.3872</v>
      </c>
      <c r="O177" s="45">
        <v>0</v>
      </c>
      <c r="P177" s="45">
        <v>6.3872</v>
      </c>
      <c r="Q177" s="45">
        <v>6.4047999999999998</v>
      </c>
      <c r="R177" s="45">
        <v>6.2210999999999999</v>
      </c>
      <c r="S177" s="45">
        <v>0</v>
      </c>
      <c r="T177" s="45">
        <v>6.4497</v>
      </c>
      <c r="U177" s="45">
        <v>0</v>
      </c>
      <c r="V177" s="45">
        <v>6.4497</v>
      </c>
      <c r="W177" s="45">
        <v>6.4932999999999996</v>
      </c>
      <c r="X177" s="45">
        <v>5.2294999999999998</v>
      </c>
      <c r="Y177" s="45">
        <v>0</v>
      </c>
      <c r="Z177" s="45">
        <v>6.2525000000000004</v>
      </c>
      <c r="AA177" s="45">
        <v>0</v>
      </c>
      <c r="AB177" s="45">
        <v>6.2525000000000004</v>
      </c>
      <c r="AC177" s="45">
        <v>6.1661000000000001</v>
      </c>
      <c r="AD177" s="45">
        <v>6.5471000000000004</v>
      </c>
      <c r="AE177" s="45">
        <v>0</v>
      </c>
      <c r="AF177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270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270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270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270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270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270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270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270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270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270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270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270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270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270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270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270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270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270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270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hidden="1" outlineLevel="1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 hidden="1" outlineLevel="1" collapsed="1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270</v>
      </c>
    </row>
    <row r="160" spans="1:19" hidden="1" outlineLevel="1" collapsed="1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270</v>
      </c>
    </row>
    <row r="161" spans="1:19" hidden="1" outlineLevel="1" collapsed="1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 hidden="1" outlineLevel="1" collapsed="1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270</v>
      </c>
    </row>
    <row r="163" spans="1:19" hidden="1" outlineLevel="1" collapsed="1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270</v>
      </c>
    </row>
    <row r="164" spans="1:19" hidden="1" outlineLevel="1" collapsed="1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270</v>
      </c>
    </row>
    <row r="165" spans="1:19" collapsed="1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270</v>
      </c>
    </row>
    <row r="167" spans="1:19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270</v>
      </c>
    </row>
    <row r="168" spans="1:19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270</v>
      </c>
    </row>
    <row r="170" spans="1:19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  <row r="171" spans="1:19">
      <c r="A171" s="8">
        <v>45413</v>
      </c>
      <c r="B171" s="45">
        <v>36.329599999999999</v>
      </c>
      <c r="C171" s="45">
        <v>37.769500000000001</v>
      </c>
      <c r="D171" s="45">
        <v>36.149900000000002</v>
      </c>
      <c r="E171" s="45">
        <v>38.667499999999997</v>
      </c>
      <c r="F171" s="45">
        <v>25.676200000000001</v>
      </c>
      <c r="G171" s="45">
        <v>21.3491</v>
      </c>
      <c r="H171" s="45">
        <v>36.326599999999999</v>
      </c>
      <c r="I171" s="45">
        <v>37.759900000000002</v>
      </c>
      <c r="J171" s="45">
        <v>36.149900000000002</v>
      </c>
      <c r="K171" s="45">
        <v>38.667499999999997</v>
      </c>
      <c r="L171" s="45">
        <v>25.676200000000001</v>
      </c>
      <c r="M171" s="45">
        <v>21.3491</v>
      </c>
      <c r="N171" s="45">
        <v>38.560600000000001</v>
      </c>
      <c r="O171" s="45">
        <v>38.560600000000001</v>
      </c>
      <c r="P171" s="45">
        <v>0</v>
      </c>
      <c r="Q171" s="45">
        <v>0</v>
      </c>
      <c r="R171" s="45">
        <v>0</v>
      </c>
      <c r="S171" s="45">
        <v>0</v>
      </c>
    </row>
    <row r="172" spans="1:19">
      <c r="A172" s="8">
        <v>45444</v>
      </c>
      <c r="B172" s="45">
        <v>35.9011</v>
      </c>
      <c r="C172" s="45">
        <v>33.424100000000003</v>
      </c>
      <c r="D172" s="45">
        <v>36.2318</v>
      </c>
      <c r="E172" s="45">
        <v>38.1873</v>
      </c>
      <c r="F172" s="45">
        <v>24.140599999999999</v>
      </c>
      <c r="G172" s="45">
        <v>27.3994</v>
      </c>
      <c r="H172" s="45">
        <v>35.901499999999999</v>
      </c>
      <c r="I172" s="45">
        <v>33.4024</v>
      </c>
      <c r="J172" s="45">
        <v>36.2318</v>
      </c>
      <c r="K172" s="45">
        <v>38.1873</v>
      </c>
      <c r="L172" s="45">
        <v>24.140599999999999</v>
      </c>
      <c r="M172" s="45">
        <v>27.3994</v>
      </c>
      <c r="N172" s="45">
        <v>35.5702</v>
      </c>
      <c r="O172" s="45">
        <v>35.5702</v>
      </c>
      <c r="P172" s="45">
        <v>0</v>
      </c>
      <c r="Q172" s="45">
        <v>0</v>
      </c>
      <c r="R172" s="45">
        <v>0</v>
      </c>
      <c r="S172" s="45">
        <v>0</v>
      </c>
    </row>
    <row r="173" spans="1:19">
      <c r="A173" s="8">
        <v>45474</v>
      </c>
      <c r="B173" s="45">
        <v>36.310299999999998</v>
      </c>
      <c r="C173" s="45">
        <v>38.019199999999998</v>
      </c>
      <c r="D173" s="45">
        <v>36.094900000000003</v>
      </c>
      <c r="E173" s="45">
        <v>37.8461</v>
      </c>
      <c r="F173" s="45">
        <v>26.0624</v>
      </c>
      <c r="G173" s="45">
        <v>26.7043</v>
      </c>
      <c r="H173" s="45">
        <v>36.306399999999996</v>
      </c>
      <c r="I173" s="45">
        <v>38.005000000000003</v>
      </c>
      <c r="J173" s="45">
        <v>36.094900000000003</v>
      </c>
      <c r="K173" s="45">
        <v>37.8461</v>
      </c>
      <c r="L173" s="45">
        <v>26.0624</v>
      </c>
      <c r="M173" s="45">
        <v>26.7043</v>
      </c>
      <c r="N173" s="45">
        <v>39.17</v>
      </c>
      <c r="O173" s="45">
        <v>39.17</v>
      </c>
      <c r="P173" s="45">
        <v>0</v>
      </c>
      <c r="Q173" s="45">
        <v>0</v>
      </c>
      <c r="R173" s="45">
        <v>0</v>
      </c>
      <c r="S173" s="45" t="s">
        <v>270</v>
      </c>
    </row>
    <row r="174" spans="1:19">
      <c r="A174" s="8">
        <v>45505</v>
      </c>
      <c r="B174" s="45">
        <v>36.280099999999997</v>
      </c>
      <c r="C174" s="45">
        <v>38.120399999999997</v>
      </c>
      <c r="D174" s="45">
        <v>36.056699999999999</v>
      </c>
      <c r="E174" s="45">
        <v>37.9953</v>
      </c>
      <c r="F174" s="45">
        <v>24.531099999999999</v>
      </c>
      <c r="G174" s="45">
        <v>25.199100000000001</v>
      </c>
      <c r="H174" s="45">
        <v>36.278199999999998</v>
      </c>
      <c r="I174" s="45">
        <v>38.129800000000003</v>
      </c>
      <c r="J174" s="45">
        <v>36.056699999999999</v>
      </c>
      <c r="K174" s="45">
        <v>37.9953</v>
      </c>
      <c r="L174" s="45">
        <v>24.531099999999999</v>
      </c>
      <c r="M174" s="45">
        <v>25.199100000000001</v>
      </c>
      <c r="N174" s="45">
        <v>37.481900000000003</v>
      </c>
      <c r="O174" s="45">
        <v>37.481900000000003</v>
      </c>
      <c r="P174" s="45">
        <v>0</v>
      </c>
      <c r="Q174" s="45">
        <v>0</v>
      </c>
      <c r="R174" s="45">
        <v>0</v>
      </c>
      <c r="S174" s="45">
        <v>0</v>
      </c>
    </row>
    <row r="175" spans="1:19">
      <c r="A175" s="8">
        <v>45536</v>
      </c>
      <c r="B175" s="45">
        <v>36.143300000000004</v>
      </c>
      <c r="C175" s="45">
        <v>38.158799999999999</v>
      </c>
      <c r="D175" s="45">
        <v>35.898299999999999</v>
      </c>
      <c r="E175" s="45">
        <v>37.887500000000003</v>
      </c>
      <c r="F175" s="45">
        <v>24.9985</v>
      </c>
      <c r="G175" s="45">
        <v>26.06</v>
      </c>
      <c r="H175" s="45">
        <v>36.146999999999998</v>
      </c>
      <c r="I175" s="45">
        <v>38.236600000000003</v>
      </c>
      <c r="J175" s="45">
        <v>35.898299999999999</v>
      </c>
      <c r="K175" s="45">
        <v>37.887500000000003</v>
      </c>
      <c r="L175" s="45">
        <v>24.9985</v>
      </c>
      <c r="M175" s="45">
        <v>26.06</v>
      </c>
      <c r="N175" s="45">
        <v>34.475000000000001</v>
      </c>
      <c r="O175" s="45">
        <v>34.475000000000001</v>
      </c>
      <c r="P175" s="45">
        <v>0</v>
      </c>
      <c r="Q175" s="45">
        <v>0</v>
      </c>
      <c r="R175" s="45">
        <v>0</v>
      </c>
      <c r="S175" s="45">
        <v>0</v>
      </c>
    </row>
    <row r="176" spans="1:19">
      <c r="A176" s="8">
        <v>45566</v>
      </c>
      <c r="B176" s="45">
        <v>36.2224</v>
      </c>
      <c r="C176" s="45">
        <v>38.113</v>
      </c>
      <c r="D176" s="45">
        <v>35.993099999999998</v>
      </c>
      <c r="E176" s="45">
        <v>38.053800000000003</v>
      </c>
      <c r="F176" s="45">
        <v>26.26</v>
      </c>
      <c r="G176" s="45">
        <v>24.235199999999999</v>
      </c>
      <c r="H176" s="45">
        <v>36.2194</v>
      </c>
      <c r="I176" s="45">
        <v>38.108499999999999</v>
      </c>
      <c r="J176" s="45">
        <v>35.993099999999998</v>
      </c>
      <c r="K176" s="45">
        <v>38.053800000000003</v>
      </c>
      <c r="L176" s="45">
        <v>26.26</v>
      </c>
      <c r="M176" s="45">
        <v>24.235199999999999</v>
      </c>
      <c r="N176" s="45">
        <v>38.485999999999997</v>
      </c>
      <c r="O176" s="45">
        <v>38.485999999999997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35.718499999999999</v>
      </c>
      <c r="C177" s="45">
        <v>37.931699999999999</v>
      </c>
      <c r="D177" s="45">
        <v>35.465299999999999</v>
      </c>
      <c r="E177" s="45">
        <v>37.522500000000001</v>
      </c>
      <c r="F177" s="45">
        <v>24.214600000000001</v>
      </c>
      <c r="G177" s="45">
        <v>27.966000000000001</v>
      </c>
      <c r="H177" s="45">
        <v>35.719700000000003</v>
      </c>
      <c r="I177" s="45">
        <v>37.966900000000003</v>
      </c>
      <c r="J177" s="45">
        <v>35.465299999999999</v>
      </c>
      <c r="K177" s="45">
        <v>37.522500000000001</v>
      </c>
      <c r="L177" s="45">
        <v>24.214600000000001</v>
      </c>
      <c r="M177" s="45">
        <v>27.966000000000001</v>
      </c>
      <c r="N177" s="45">
        <v>34.593200000000003</v>
      </c>
      <c r="O177" s="45">
        <v>34.593200000000003</v>
      </c>
      <c r="P177" s="45">
        <v>0</v>
      </c>
      <c r="Q177" s="45">
        <v>0</v>
      </c>
      <c r="R177" s="45">
        <v>0</v>
      </c>
      <c r="S177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 hidden="1" outlineLevel="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 hidden="1" outlineLevel="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 hidden="1" outlineLevel="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 hidden="1" outlineLevel="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 hidden="1" outlineLevel="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 hidden="1" outlineLevel="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 hidden="1" outlineLevel="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  <row r="171" spans="1:21">
      <c r="A171" s="8">
        <v>45413</v>
      </c>
      <c r="B171" s="45">
        <v>17.395399999999999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17.395612509503049</v>
      </c>
    </row>
    <row r="172" spans="1:21">
      <c r="A172" s="8">
        <v>45444</v>
      </c>
      <c r="B172" s="45">
        <v>17.468900000000001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17.468939827132004</v>
      </c>
    </row>
    <row r="173" spans="1:21">
      <c r="A173" s="8">
        <v>45474</v>
      </c>
      <c r="B173" s="45">
        <v>18.6128</v>
      </c>
      <c r="C173" s="45">
        <v>22.067</v>
      </c>
      <c r="D173" s="45">
        <v>0</v>
      </c>
      <c r="E173" s="45">
        <v>22.067</v>
      </c>
      <c r="F173" s="45">
        <v>0</v>
      </c>
      <c r="G173" s="45">
        <v>22.067</v>
      </c>
      <c r="H173" s="45">
        <v>0</v>
      </c>
      <c r="I173" s="45">
        <v>22.067</v>
      </c>
      <c r="J173" s="45">
        <v>0</v>
      </c>
      <c r="K173" s="45">
        <v>22.067</v>
      </c>
      <c r="L173" s="45">
        <v>0</v>
      </c>
      <c r="M173" s="45">
        <v>22.067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18.610847010455597</v>
      </c>
    </row>
    <row r="174" spans="1:21">
      <c r="A174" s="8">
        <v>45505</v>
      </c>
      <c r="B174" s="45">
        <v>16.041499999999999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16.041486668736098</v>
      </c>
    </row>
    <row r="175" spans="1:21">
      <c r="A175" s="8">
        <v>45536</v>
      </c>
      <c r="B175" s="45">
        <v>16.322500000000002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16.322497394413432</v>
      </c>
    </row>
    <row r="176" spans="1:21">
      <c r="A176" s="8">
        <v>45566</v>
      </c>
      <c r="B176" s="45">
        <v>16.657299999999999</v>
      </c>
      <c r="C176" s="45">
        <v>13.5129</v>
      </c>
      <c r="D176" s="45">
        <v>0</v>
      </c>
      <c r="E176" s="45">
        <v>13.5129</v>
      </c>
      <c r="F176" s="45">
        <v>0</v>
      </c>
      <c r="G176" s="45">
        <v>13.5129</v>
      </c>
      <c r="H176" s="45">
        <v>0</v>
      </c>
      <c r="I176" s="45">
        <v>20.6435</v>
      </c>
      <c r="J176" s="45">
        <v>0</v>
      </c>
      <c r="K176" s="45">
        <v>20.6435</v>
      </c>
      <c r="L176" s="45">
        <v>0</v>
      </c>
      <c r="M176" s="45">
        <v>20.6435</v>
      </c>
      <c r="N176" s="45">
        <v>0</v>
      </c>
      <c r="O176" s="45">
        <v>6.8254000000000001</v>
      </c>
      <c r="P176" s="45">
        <v>0</v>
      </c>
      <c r="Q176" s="45">
        <v>6.8254000000000001</v>
      </c>
      <c r="R176" s="45">
        <v>0</v>
      </c>
      <c r="S176" s="45">
        <v>6.8254000000000001</v>
      </c>
      <c r="T176" s="45">
        <v>0</v>
      </c>
      <c r="U176" s="45">
        <v>16.659042147718655</v>
      </c>
    </row>
    <row r="177" spans="1:21">
      <c r="A177" s="8">
        <v>45597</v>
      </c>
      <c r="B177" s="45">
        <v>16.0487</v>
      </c>
      <c r="C177" s="45">
        <v>6.8792999999999997</v>
      </c>
      <c r="D177" s="45">
        <v>0</v>
      </c>
      <c r="E177" s="45">
        <v>6.8792999999999997</v>
      </c>
      <c r="F177" s="45">
        <v>0</v>
      </c>
      <c r="G177" s="45">
        <v>6.8792999999999997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6.8792999999999997</v>
      </c>
      <c r="P177" s="45">
        <v>0</v>
      </c>
      <c r="Q177" s="45">
        <v>6.8792999999999997</v>
      </c>
      <c r="R177" s="45">
        <v>0</v>
      </c>
      <c r="S177" s="45">
        <v>6.8792999999999997</v>
      </c>
      <c r="T177" s="45">
        <v>0</v>
      </c>
      <c r="U177" s="45">
        <v>16.05484749333738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270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270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270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270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270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270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270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270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270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270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270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270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270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270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270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270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270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270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270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270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270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270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270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270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270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270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270</v>
      </c>
      <c r="S58" s="45" t="s">
        <v>270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270</v>
      </c>
      <c r="AK58" s="45" t="s">
        <v>270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270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270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270</v>
      </c>
      <c r="S60" s="45" t="s">
        <v>270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270</v>
      </c>
      <c r="AK60" s="45" t="s">
        <v>270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270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270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270</v>
      </c>
      <c r="S63" s="45" t="s">
        <v>270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270</v>
      </c>
      <c r="AK63" s="45" t="s">
        <v>270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270</v>
      </c>
      <c r="S64" s="45" t="s">
        <v>270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270</v>
      </c>
      <c r="AK64" s="45" t="s">
        <v>270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270</v>
      </c>
      <c r="S65" s="45" t="s">
        <v>270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270</v>
      </c>
      <c r="AK65" s="45" t="s">
        <v>270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270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270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270</v>
      </c>
      <c r="S67" s="45" t="s">
        <v>270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270</v>
      </c>
      <c r="AK67" s="45" t="s">
        <v>270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270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270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270</v>
      </c>
      <c r="S69" s="45" t="s">
        <v>270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270</v>
      </c>
      <c r="AK69" s="45" t="s">
        <v>270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270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270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270</v>
      </c>
      <c r="S71" s="45" t="s">
        <v>270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270</v>
      </c>
      <c r="AK71" s="45" t="s">
        <v>270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270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270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270</v>
      </c>
      <c r="S73" s="45" t="s">
        <v>270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270</v>
      </c>
      <c r="AK73" s="45" t="s">
        <v>270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270</v>
      </c>
      <c r="S74" s="45">
        <v>6.5</v>
      </c>
      <c r="T74" s="45" t="s">
        <v>270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270</v>
      </c>
      <c r="AK74" s="45">
        <v>0</v>
      </c>
      <c r="AL74" s="45" t="s">
        <v>270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270</v>
      </c>
      <c r="S75" s="45" t="s">
        <v>270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270</v>
      </c>
      <c r="AK75" s="45" t="s">
        <v>270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270</v>
      </c>
      <c r="S76" s="45">
        <v>14</v>
      </c>
      <c r="T76" s="45" t="s">
        <v>270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270</v>
      </c>
      <c r="AK76" s="45">
        <v>0</v>
      </c>
      <c r="AL76" s="45" t="s">
        <v>270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270</v>
      </c>
      <c r="R77" s="45" t="s">
        <v>270</v>
      </c>
      <c r="S77" s="45" t="s">
        <v>270</v>
      </c>
      <c r="T77" s="45" t="s">
        <v>270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270</v>
      </c>
      <c r="AJ77" s="45" t="s">
        <v>270</v>
      </c>
      <c r="AK77" s="45" t="s">
        <v>270</v>
      </c>
      <c r="AL77" s="45" t="s">
        <v>270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270</v>
      </c>
      <c r="S78" s="45" t="s">
        <v>270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270</v>
      </c>
      <c r="AK78" s="45" t="s">
        <v>270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270</v>
      </c>
      <c r="R79" s="45" t="s">
        <v>270</v>
      </c>
      <c r="S79" s="45" t="s">
        <v>270</v>
      </c>
      <c r="T79" s="45" t="s">
        <v>270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270</v>
      </c>
      <c r="AJ79" s="45" t="s">
        <v>270</v>
      </c>
      <c r="AK79" s="45" t="s">
        <v>270</v>
      </c>
      <c r="AL79" s="45" t="s">
        <v>270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270</v>
      </c>
      <c r="R80" s="45" t="s">
        <v>270</v>
      </c>
      <c r="S80" s="45" t="s">
        <v>270</v>
      </c>
      <c r="T80" s="45" t="s">
        <v>270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270</v>
      </c>
      <c r="AJ80" s="45" t="s">
        <v>270</v>
      </c>
      <c r="AK80" s="45" t="s">
        <v>270</v>
      </c>
      <c r="AL80" s="45" t="s">
        <v>270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270</v>
      </c>
      <c r="R81" s="45" t="s">
        <v>270</v>
      </c>
      <c r="S81" s="45" t="s">
        <v>270</v>
      </c>
      <c r="T81" s="45" t="s">
        <v>270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270</v>
      </c>
      <c r="AJ81" s="45" t="s">
        <v>270</v>
      </c>
      <c r="AK81" s="45" t="s">
        <v>270</v>
      </c>
      <c r="AL81" s="45" t="s">
        <v>270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270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270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270</v>
      </c>
      <c r="R83" s="45" t="s">
        <v>270</v>
      </c>
      <c r="S83" s="45" t="s">
        <v>270</v>
      </c>
      <c r="T83" s="45" t="s">
        <v>270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270</v>
      </c>
      <c r="AJ83" s="45" t="s">
        <v>270</v>
      </c>
      <c r="AK83" s="45" t="s">
        <v>270</v>
      </c>
      <c r="AL83" s="45" t="s">
        <v>270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270</v>
      </c>
      <c r="R84" s="45" t="s">
        <v>270</v>
      </c>
      <c r="S84" s="45" t="s">
        <v>270</v>
      </c>
      <c r="T84" s="45" t="s">
        <v>270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270</v>
      </c>
      <c r="AJ84" s="45" t="s">
        <v>270</v>
      </c>
      <c r="AK84" s="45" t="s">
        <v>270</v>
      </c>
      <c r="AL84" s="45" t="s">
        <v>270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270</v>
      </c>
      <c r="R85" s="45" t="s">
        <v>270</v>
      </c>
      <c r="S85" s="45" t="s">
        <v>270</v>
      </c>
      <c r="T85" s="45" t="s">
        <v>270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270</v>
      </c>
      <c r="AJ85" s="45" t="s">
        <v>270</v>
      </c>
      <c r="AK85" s="45" t="s">
        <v>270</v>
      </c>
      <c r="AL85" s="45" t="s">
        <v>270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270</v>
      </c>
      <c r="R86" s="45" t="s">
        <v>270</v>
      </c>
      <c r="S86" s="45" t="s">
        <v>270</v>
      </c>
      <c r="T86" s="45" t="s">
        <v>270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270</v>
      </c>
      <c r="AJ86" s="45" t="s">
        <v>270</v>
      </c>
      <c r="AK86" s="45" t="s">
        <v>270</v>
      </c>
      <c r="AL86" s="45" t="s">
        <v>270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270</v>
      </c>
      <c r="R87" s="45" t="s">
        <v>270</v>
      </c>
      <c r="S87" s="45" t="s">
        <v>270</v>
      </c>
      <c r="T87" s="45" t="s">
        <v>270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270</v>
      </c>
      <c r="AJ87" s="45" t="s">
        <v>270</v>
      </c>
      <c r="AK87" s="45" t="s">
        <v>270</v>
      </c>
      <c r="AL87" s="45" t="s">
        <v>270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270</v>
      </c>
      <c r="R88" s="45" t="s">
        <v>270</v>
      </c>
      <c r="S88" s="45" t="s">
        <v>270</v>
      </c>
      <c r="T88" s="45" t="s">
        <v>270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270</v>
      </c>
      <c r="AJ88" s="45" t="s">
        <v>270</v>
      </c>
      <c r="AK88" s="45" t="s">
        <v>270</v>
      </c>
      <c r="AL88" s="45" t="s">
        <v>270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270</v>
      </c>
      <c r="R89" s="45" t="s">
        <v>270</v>
      </c>
      <c r="S89" s="45" t="s">
        <v>270</v>
      </c>
      <c r="T89" s="45" t="s">
        <v>270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270</v>
      </c>
      <c r="AJ89" s="45" t="s">
        <v>270</v>
      </c>
      <c r="AK89" s="45" t="s">
        <v>270</v>
      </c>
      <c r="AL89" s="45" t="s">
        <v>270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270</v>
      </c>
      <c r="R90" s="45" t="s">
        <v>270</v>
      </c>
      <c r="S90" s="45" t="s">
        <v>270</v>
      </c>
      <c r="T90" s="45" t="s">
        <v>270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270</v>
      </c>
      <c r="AJ90" s="45" t="s">
        <v>270</v>
      </c>
      <c r="AK90" s="45" t="s">
        <v>270</v>
      </c>
      <c r="AL90" s="45" t="s">
        <v>270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270</v>
      </c>
      <c r="R91" s="45" t="s">
        <v>270</v>
      </c>
      <c r="S91" s="45" t="s">
        <v>270</v>
      </c>
      <c r="T91" s="45" t="s">
        <v>270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270</v>
      </c>
      <c r="AJ91" s="45" t="s">
        <v>270</v>
      </c>
      <c r="AK91" s="45" t="s">
        <v>270</v>
      </c>
      <c r="AL91" s="45" t="s">
        <v>270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270</v>
      </c>
      <c r="R92" s="45" t="s">
        <v>270</v>
      </c>
      <c r="S92" s="45" t="s">
        <v>270</v>
      </c>
      <c r="T92" s="45" t="s">
        <v>270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270</v>
      </c>
      <c r="AJ92" s="45" t="s">
        <v>270</v>
      </c>
      <c r="AK92" s="45" t="s">
        <v>270</v>
      </c>
      <c r="AL92" s="45" t="s">
        <v>270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270</v>
      </c>
      <c r="R93" s="45" t="s">
        <v>270</v>
      </c>
      <c r="S93" s="45" t="s">
        <v>270</v>
      </c>
      <c r="T93" s="45" t="s">
        <v>270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270</v>
      </c>
      <c r="AJ93" s="45" t="s">
        <v>270</v>
      </c>
      <c r="AK93" s="45" t="s">
        <v>270</v>
      </c>
      <c r="AL93" s="45" t="s">
        <v>270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270</v>
      </c>
      <c r="R94" s="45" t="s">
        <v>270</v>
      </c>
      <c r="S94" s="45" t="s">
        <v>270</v>
      </c>
      <c r="T94" s="45" t="s">
        <v>270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270</v>
      </c>
      <c r="AJ94" s="45" t="s">
        <v>270</v>
      </c>
      <c r="AK94" s="45" t="s">
        <v>270</v>
      </c>
      <c r="AL94" s="45" t="s">
        <v>270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270</v>
      </c>
      <c r="S95" s="45" t="s">
        <v>270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270</v>
      </c>
      <c r="AK95" s="45" t="s">
        <v>270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270</v>
      </c>
      <c r="S96" s="45" t="s">
        <v>270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270</v>
      </c>
      <c r="AK96" s="45" t="s">
        <v>270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270</v>
      </c>
      <c r="S97" s="45" t="s">
        <v>270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270</v>
      </c>
      <c r="AK97" s="45" t="s">
        <v>270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270</v>
      </c>
      <c r="R98" s="45" t="s">
        <v>270</v>
      </c>
      <c r="S98" s="45" t="s">
        <v>270</v>
      </c>
      <c r="T98" s="45" t="s">
        <v>270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270</v>
      </c>
      <c r="AJ98" s="45" t="s">
        <v>270</v>
      </c>
      <c r="AK98" s="45" t="s">
        <v>270</v>
      </c>
      <c r="AL98" s="45" t="s">
        <v>270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270</v>
      </c>
      <c r="R99" s="45" t="s">
        <v>270</v>
      </c>
      <c r="S99" s="45" t="s">
        <v>270</v>
      </c>
      <c r="T99" s="45" t="s">
        <v>270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270</v>
      </c>
      <c r="AJ99" s="45" t="s">
        <v>270</v>
      </c>
      <c r="AK99" s="45" t="s">
        <v>270</v>
      </c>
      <c r="AL99" s="45" t="s">
        <v>270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270</v>
      </c>
      <c r="S100" s="45" t="s">
        <v>270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270</v>
      </c>
      <c r="AK100" s="45" t="s">
        <v>270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270</v>
      </c>
      <c r="S101" s="45" t="s">
        <v>270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270</v>
      </c>
      <c r="AK101" s="45" t="s">
        <v>270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270</v>
      </c>
      <c r="R102" s="45" t="s">
        <v>270</v>
      </c>
      <c r="S102" s="45" t="s">
        <v>270</v>
      </c>
      <c r="T102" s="45" t="s">
        <v>270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270</v>
      </c>
      <c r="AJ102" s="45" t="s">
        <v>270</v>
      </c>
      <c r="AK102" s="45" t="s">
        <v>270</v>
      </c>
      <c r="AL102" s="45" t="s">
        <v>270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270</v>
      </c>
      <c r="R103" s="45" t="s">
        <v>270</v>
      </c>
      <c r="S103" s="45" t="s">
        <v>270</v>
      </c>
      <c r="T103" s="45" t="s">
        <v>270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270</v>
      </c>
      <c r="AJ103" s="45" t="s">
        <v>270</v>
      </c>
      <c r="AK103" s="45" t="s">
        <v>270</v>
      </c>
      <c r="AL103" s="45" t="s">
        <v>270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270</v>
      </c>
      <c r="R104" s="45" t="s">
        <v>270</v>
      </c>
      <c r="S104" s="45" t="s">
        <v>270</v>
      </c>
      <c r="T104" s="45" t="s">
        <v>270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270</v>
      </c>
      <c r="AJ104" s="45" t="s">
        <v>270</v>
      </c>
      <c r="AK104" s="45" t="s">
        <v>270</v>
      </c>
      <c r="AL104" s="45" t="s">
        <v>270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270</v>
      </c>
      <c r="S105" s="45" t="s">
        <v>270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270</v>
      </c>
      <c r="AK105" s="45" t="s">
        <v>270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270</v>
      </c>
      <c r="R106" s="45" t="s">
        <v>270</v>
      </c>
      <c r="S106" s="45" t="s">
        <v>270</v>
      </c>
      <c r="T106" s="45" t="s">
        <v>270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270</v>
      </c>
      <c r="AJ106" s="45" t="s">
        <v>270</v>
      </c>
      <c r="AK106" s="45" t="s">
        <v>270</v>
      </c>
      <c r="AL106" s="45" t="s">
        <v>270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270</v>
      </c>
      <c r="R107" s="45" t="s">
        <v>270</v>
      </c>
      <c r="S107" s="45" t="s">
        <v>270</v>
      </c>
      <c r="T107" s="45" t="s">
        <v>270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270</v>
      </c>
      <c r="AJ107" s="45" t="s">
        <v>270</v>
      </c>
      <c r="AK107" s="45" t="s">
        <v>270</v>
      </c>
      <c r="AL107" s="45" t="s">
        <v>270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270</v>
      </c>
      <c r="R108" s="45" t="s">
        <v>270</v>
      </c>
      <c r="S108" s="45" t="s">
        <v>270</v>
      </c>
      <c r="T108" s="45" t="s">
        <v>270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270</v>
      </c>
      <c r="AJ108" s="45" t="s">
        <v>270</v>
      </c>
      <c r="AK108" s="45" t="s">
        <v>270</v>
      </c>
      <c r="AL108" s="45" t="s">
        <v>270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270</v>
      </c>
      <c r="R109" s="45" t="s">
        <v>270</v>
      </c>
      <c r="S109" s="45" t="s">
        <v>270</v>
      </c>
      <c r="T109" s="45" t="s">
        <v>270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270</v>
      </c>
      <c r="AJ109" s="45" t="s">
        <v>270</v>
      </c>
      <c r="AK109" s="45" t="s">
        <v>270</v>
      </c>
      <c r="AL109" s="45" t="s">
        <v>270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270</v>
      </c>
      <c r="S110" s="45" t="s">
        <v>270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270</v>
      </c>
      <c r="AK110" s="45" t="s">
        <v>270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270</v>
      </c>
      <c r="S111" s="45" t="s">
        <v>270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270</v>
      </c>
      <c r="AK111" s="45" t="s">
        <v>270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270</v>
      </c>
      <c r="S112" s="45" t="s">
        <v>270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270</v>
      </c>
      <c r="AK112" s="45" t="s">
        <v>270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270</v>
      </c>
      <c r="R113" s="45" t="s">
        <v>270</v>
      </c>
      <c r="S113" s="45" t="s">
        <v>270</v>
      </c>
      <c r="T113" s="45" t="s">
        <v>270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270</v>
      </c>
      <c r="AJ113" s="45" t="s">
        <v>270</v>
      </c>
      <c r="AK113" s="45" t="s">
        <v>270</v>
      </c>
      <c r="AL113" s="45" t="s">
        <v>270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270</v>
      </c>
      <c r="S114" s="45" t="s">
        <v>270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270</v>
      </c>
      <c r="AK114" s="45" t="s">
        <v>270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270</v>
      </c>
      <c r="S115" s="45" t="s">
        <v>270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270</v>
      </c>
      <c r="AK115" s="45" t="s">
        <v>270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270</v>
      </c>
      <c r="S116" s="45" t="s">
        <v>270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270</v>
      </c>
      <c r="AK116" s="45" t="s">
        <v>270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270</v>
      </c>
      <c r="S117" s="45" t="s">
        <v>270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270</v>
      </c>
      <c r="AK117" s="45" t="s">
        <v>270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270</v>
      </c>
      <c r="S118" s="45" t="s">
        <v>270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270</v>
      </c>
      <c r="AK118" s="45" t="s">
        <v>270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270</v>
      </c>
      <c r="R119" s="45" t="s">
        <v>270</v>
      </c>
      <c r="S119" s="45" t="s">
        <v>270</v>
      </c>
      <c r="T119" s="45" t="s">
        <v>270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270</v>
      </c>
      <c r="AJ119" s="45" t="s">
        <v>270</v>
      </c>
      <c r="AK119" s="45" t="s">
        <v>270</v>
      </c>
      <c r="AL119" s="45" t="s">
        <v>270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270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270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270</v>
      </c>
      <c r="T121" s="45" t="s">
        <v>270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270</v>
      </c>
      <c r="AL121" s="45" t="s">
        <v>270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270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270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270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270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270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270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270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270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270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270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270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270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270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270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270</v>
      </c>
      <c r="R129" s="45" t="s">
        <v>270</v>
      </c>
      <c r="S129" s="45" t="s">
        <v>270</v>
      </c>
      <c r="T129" s="45" t="s">
        <v>270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270</v>
      </c>
      <c r="AJ129" s="45" t="s">
        <v>270</v>
      </c>
      <c r="AK129" s="45" t="s">
        <v>270</v>
      </c>
      <c r="AL129" s="45" t="s">
        <v>270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270</v>
      </c>
      <c r="S130" s="45" t="s">
        <v>270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270</v>
      </c>
      <c r="AK130" s="45" t="s">
        <v>270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270</v>
      </c>
      <c r="T131" s="45" t="s">
        <v>270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270</v>
      </c>
      <c r="AL131" s="45" t="s">
        <v>270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270</v>
      </c>
      <c r="T132" s="45" t="s">
        <v>270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270</v>
      </c>
      <c r="AL132" s="45" t="s">
        <v>270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270</v>
      </c>
      <c r="T133" s="45" t="s">
        <v>270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270</v>
      </c>
      <c r="AL133" s="45" t="s">
        <v>270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270</v>
      </c>
      <c r="R134" s="45" t="s">
        <v>270</v>
      </c>
      <c r="S134" s="45" t="s">
        <v>270</v>
      </c>
      <c r="T134" s="45" t="s">
        <v>270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270</v>
      </c>
      <c r="AJ134" s="45" t="s">
        <v>270</v>
      </c>
      <c r="AK134" s="45" t="s">
        <v>270</v>
      </c>
      <c r="AL134" s="45" t="s">
        <v>270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270</v>
      </c>
      <c r="R135" s="45" t="s">
        <v>270</v>
      </c>
      <c r="S135" s="45" t="s">
        <v>270</v>
      </c>
      <c r="T135" s="45" t="s">
        <v>270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270</v>
      </c>
      <c r="AJ135" s="45" t="s">
        <v>270</v>
      </c>
      <c r="AK135" s="45" t="s">
        <v>270</v>
      </c>
      <c r="AL135" s="45" t="s">
        <v>270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270</v>
      </c>
      <c r="S136" s="45" t="s">
        <v>270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270</v>
      </c>
      <c r="AK136" s="45" t="s">
        <v>270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270</v>
      </c>
      <c r="S137" s="45" t="s">
        <v>270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270</v>
      </c>
      <c r="AK137" s="45" t="s">
        <v>270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270</v>
      </c>
      <c r="R138" s="45" t="s">
        <v>270</v>
      </c>
      <c r="S138" s="45" t="s">
        <v>270</v>
      </c>
      <c r="T138" s="45" t="s">
        <v>270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270</v>
      </c>
      <c r="AJ138" s="45" t="s">
        <v>270</v>
      </c>
      <c r="AK138" s="45" t="s">
        <v>270</v>
      </c>
      <c r="AL138" s="45" t="s">
        <v>270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270</v>
      </c>
      <c r="S139" s="45" t="s">
        <v>270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270</v>
      </c>
      <c r="AK139" s="45" t="s">
        <v>270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270</v>
      </c>
      <c r="S140" s="45" t="s">
        <v>270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270</v>
      </c>
      <c r="AK140" s="45" t="s">
        <v>270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270</v>
      </c>
      <c r="S141" s="45" t="s">
        <v>270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270</v>
      </c>
      <c r="AK141" s="45" t="s">
        <v>270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270</v>
      </c>
      <c r="S142" s="45" t="s">
        <v>270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270</v>
      </c>
      <c r="AK142" s="45" t="s">
        <v>270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270</v>
      </c>
      <c r="T143" s="45" t="s">
        <v>270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270</v>
      </c>
      <c r="AL143" s="45" t="s">
        <v>270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270</v>
      </c>
      <c r="S144" s="45" t="s">
        <v>270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270</v>
      </c>
      <c r="AK144" s="45" t="s">
        <v>270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270</v>
      </c>
      <c r="S145" s="45" t="s">
        <v>270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270</v>
      </c>
      <c r="AK145" s="45" t="s">
        <v>270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270</v>
      </c>
      <c r="R146" s="45" t="s">
        <v>270</v>
      </c>
      <c r="S146" s="45" t="s">
        <v>270</v>
      </c>
      <c r="T146" s="45" t="s">
        <v>270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270</v>
      </c>
      <c r="AJ146" s="45" t="s">
        <v>270</v>
      </c>
      <c r="AK146" s="45" t="s">
        <v>270</v>
      </c>
      <c r="AL146" s="45" t="s">
        <v>270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270</v>
      </c>
      <c r="S147" s="45" t="s">
        <v>270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270</v>
      </c>
      <c r="AK147" s="45" t="s">
        <v>270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270</v>
      </c>
      <c r="S148" s="45" t="s">
        <v>270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270</v>
      </c>
      <c r="AK148" s="45" t="s">
        <v>270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270</v>
      </c>
      <c r="S149" s="45" t="s">
        <v>270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270</v>
      </c>
      <c r="AK149" s="45" t="s">
        <v>270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270</v>
      </c>
      <c r="S150" s="45" t="s">
        <v>270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270</v>
      </c>
      <c r="AK150" s="45" t="s">
        <v>270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270</v>
      </c>
      <c r="S151" s="45" t="s">
        <v>270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270</v>
      </c>
      <c r="AK151" s="45" t="s">
        <v>270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270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270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270</v>
      </c>
      <c r="R153" s="45" t="s">
        <v>270</v>
      </c>
      <c r="S153" s="45" t="s">
        <v>270</v>
      </c>
      <c r="T153" s="45" t="s">
        <v>270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270</v>
      </c>
      <c r="AJ153" s="45" t="s">
        <v>270</v>
      </c>
      <c r="AK153" s="45" t="s">
        <v>270</v>
      </c>
      <c r="AL153" s="45" t="s">
        <v>270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270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270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270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270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270</v>
      </c>
      <c r="R156" s="45" t="s">
        <v>270</v>
      </c>
      <c r="S156" s="45" t="s">
        <v>270</v>
      </c>
      <c r="T156" s="45" t="s">
        <v>270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270</v>
      </c>
      <c r="AJ156" s="45" t="s">
        <v>270</v>
      </c>
      <c r="AK156" s="45" t="s">
        <v>270</v>
      </c>
      <c r="AL156" s="45" t="s">
        <v>270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270</v>
      </c>
      <c r="S157" s="45" t="s">
        <v>270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270</v>
      </c>
      <c r="AK157" s="45" t="s">
        <v>270</v>
      </c>
      <c r="AL157" s="45">
        <v>7.9751000000000003</v>
      </c>
      <c r="AM157" s="45">
        <v>22.8917</v>
      </c>
    </row>
    <row r="158" spans="1:39" hidden="1" outlineLevel="1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270</v>
      </c>
      <c r="S158" s="45" t="s">
        <v>270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270</v>
      </c>
      <c r="AK158" s="45" t="s">
        <v>270</v>
      </c>
      <c r="AL158" s="45">
        <v>6.1307</v>
      </c>
      <c r="AM158" s="45">
        <v>22.106400000000001</v>
      </c>
    </row>
    <row r="159" spans="1:39" hidden="1" outlineLevel="1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270</v>
      </c>
      <c r="R159" s="45" t="s">
        <v>270</v>
      </c>
      <c r="S159" s="45" t="s">
        <v>270</v>
      </c>
      <c r="T159" s="45" t="s">
        <v>270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270</v>
      </c>
      <c r="AJ159" s="45" t="s">
        <v>270</v>
      </c>
      <c r="AK159" s="45" t="s">
        <v>270</v>
      </c>
      <c r="AL159" s="45" t="s">
        <v>270</v>
      </c>
      <c r="AM159" s="45">
        <v>23.557600000000001</v>
      </c>
    </row>
    <row r="160" spans="1:39" hidden="1" outlineLevel="1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270</v>
      </c>
      <c r="R160" s="45" t="s">
        <v>270</v>
      </c>
      <c r="S160" s="45" t="s">
        <v>270</v>
      </c>
      <c r="T160" s="45" t="s">
        <v>270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270</v>
      </c>
      <c r="AJ160" s="45" t="s">
        <v>270</v>
      </c>
      <c r="AK160" s="45" t="s">
        <v>270</v>
      </c>
      <c r="AL160" s="45" t="s">
        <v>270</v>
      </c>
      <c r="AM160" s="45">
        <v>24.279299999999999</v>
      </c>
    </row>
    <row r="161" spans="1:39" hidden="1" outlineLevel="1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270</v>
      </c>
      <c r="R161" s="45" t="s">
        <v>270</v>
      </c>
      <c r="S161" s="45" t="s">
        <v>270</v>
      </c>
      <c r="T161" s="45" t="s">
        <v>270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270</v>
      </c>
      <c r="AJ161" s="45" t="s">
        <v>270</v>
      </c>
      <c r="AK161" s="45" t="s">
        <v>270</v>
      </c>
      <c r="AL161" s="45" t="s">
        <v>270</v>
      </c>
      <c r="AM161" s="45">
        <v>24.102499999999999</v>
      </c>
    </row>
    <row r="162" spans="1:39" hidden="1" outlineLevel="1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270</v>
      </c>
      <c r="R162" s="45" t="s">
        <v>270</v>
      </c>
      <c r="S162" s="45" t="s">
        <v>270</v>
      </c>
      <c r="T162" s="45" t="s">
        <v>270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270</v>
      </c>
      <c r="AJ162" s="45" t="s">
        <v>270</v>
      </c>
      <c r="AK162" s="45" t="s">
        <v>270</v>
      </c>
      <c r="AL162" s="45" t="s">
        <v>270</v>
      </c>
      <c r="AM162" s="45">
        <v>24.360199999999999</v>
      </c>
    </row>
    <row r="163" spans="1:39" hidden="1" outlineLevel="1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270</v>
      </c>
      <c r="T163" s="45" t="s">
        <v>270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270</v>
      </c>
      <c r="AL163" s="45" t="s">
        <v>270</v>
      </c>
      <c r="AM163" s="45">
        <v>24.016100000000002</v>
      </c>
    </row>
    <row r="164" spans="1:39" hidden="1" outlineLevel="1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270</v>
      </c>
      <c r="T164" s="45" t="s">
        <v>270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270</v>
      </c>
      <c r="AL164" s="45" t="s">
        <v>270</v>
      </c>
      <c r="AM164" s="45">
        <v>23.043900000000001</v>
      </c>
    </row>
    <row r="165" spans="1:39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270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270</v>
      </c>
      <c r="AL165" s="45">
        <v>6.3929999999999998</v>
      </c>
      <c r="AM165" s="45">
        <v>22.415500000000002</v>
      </c>
    </row>
    <row r="166" spans="1:39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270</v>
      </c>
      <c r="T166" s="45" t="s">
        <v>270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270</v>
      </c>
      <c r="AL166" s="45" t="s">
        <v>270</v>
      </c>
      <c r="AM166" s="45">
        <v>21.3873</v>
      </c>
    </row>
    <row r="167" spans="1:39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270</v>
      </c>
      <c r="R167" s="45" t="s">
        <v>270</v>
      </c>
      <c r="S167" s="45" t="s">
        <v>270</v>
      </c>
      <c r="T167" s="45" t="s">
        <v>270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270</v>
      </c>
      <c r="AJ167" s="45" t="s">
        <v>270</v>
      </c>
      <c r="AK167" s="45" t="s">
        <v>270</v>
      </c>
      <c r="AL167" s="45" t="s">
        <v>270</v>
      </c>
      <c r="AM167" s="45">
        <v>22.417200000000001</v>
      </c>
    </row>
    <row r="168" spans="1:39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270</v>
      </c>
      <c r="R168" s="45" t="s">
        <v>270</v>
      </c>
      <c r="S168" s="45" t="s">
        <v>270</v>
      </c>
      <c r="T168" s="45" t="s">
        <v>270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270</v>
      </c>
      <c r="AJ168" s="45" t="s">
        <v>270</v>
      </c>
      <c r="AK168" s="45" t="s">
        <v>270</v>
      </c>
      <c r="AL168" s="45" t="s">
        <v>270</v>
      </c>
      <c r="AM168" s="45">
        <v>20.687200000000001</v>
      </c>
    </row>
    <row r="169" spans="1:39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270</v>
      </c>
      <c r="R169" s="45" t="s">
        <v>270</v>
      </c>
      <c r="S169" s="45" t="s">
        <v>270</v>
      </c>
      <c r="T169" s="45" t="s">
        <v>270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270</v>
      </c>
      <c r="AJ169" s="45" t="s">
        <v>270</v>
      </c>
      <c r="AK169" s="45" t="s">
        <v>270</v>
      </c>
      <c r="AL169" s="45" t="s">
        <v>270</v>
      </c>
      <c r="AM169" s="45">
        <v>22.139399999999998</v>
      </c>
    </row>
    <row r="170" spans="1:39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270</v>
      </c>
      <c r="T170" s="45" t="s">
        <v>270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270</v>
      </c>
      <c r="AL170" s="45" t="s">
        <v>270</v>
      </c>
      <c r="AM170" s="45">
        <v>23.1325</v>
      </c>
    </row>
    <row r="171" spans="1:39">
      <c r="A171" s="8">
        <v>45413</v>
      </c>
      <c r="B171" s="45">
        <v>36.329599999999999</v>
      </c>
      <c r="C171" s="45">
        <v>37.765700000000002</v>
      </c>
      <c r="D171" s="45">
        <v>40.04</v>
      </c>
      <c r="E171" s="45">
        <v>37.498100000000001</v>
      </c>
      <c r="F171" s="45">
        <v>38.693300000000001</v>
      </c>
      <c r="G171" s="45">
        <v>26.430599999999998</v>
      </c>
      <c r="H171" s="45">
        <v>37.734400000000001</v>
      </c>
      <c r="I171" s="45">
        <v>37.764499999999998</v>
      </c>
      <c r="J171" s="45">
        <v>40.060299999999998</v>
      </c>
      <c r="K171" s="45">
        <v>37.498100000000001</v>
      </c>
      <c r="L171" s="45">
        <v>38.693300000000001</v>
      </c>
      <c r="M171" s="45">
        <v>26.430599999999998</v>
      </c>
      <c r="N171" s="45">
        <v>37.734400000000001</v>
      </c>
      <c r="O171" s="45">
        <v>38.560600000000001</v>
      </c>
      <c r="P171" s="45">
        <v>38.560600000000001</v>
      </c>
      <c r="Q171" s="45" t="s">
        <v>270</v>
      </c>
      <c r="R171" s="45" t="s">
        <v>270</v>
      </c>
      <c r="S171" s="45" t="s">
        <v>270</v>
      </c>
      <c r="T171" s="45" t="s">
        <v>270</v>
      </c>
      <c r="U171" s="45">
        <v>7.9402999999999997</v>
      </c>
      <c r="V171" s="45">
        <v>0</v>
      </c>
      <c r="W171" s="45">
        <v>7.9402999999999997</v>
      </c>
      <c r="X171" s="45">
        <v>0</v>
      </c>
      <c r="Y171" s="45">
        <v>0</v>
      </c>
      <c r="Z171" s="45">
        <v>7.9402999999999997</v>
      </c>
      <c r="AA171" s="45">
        <v>7.9402999999999997</v>
      </c>
      <c r="AB171" s="45">
        <v>0</v>
      </c>
      <c r="AC171" s="45">
        <v>7.9402999999999997</v>
      </c>
      <c r="AD171" s="45">
        <v>0</v>
      </c>
      <c r="AE171" s="45">
        <v>0</v>
      </c>
      <c r="AF171" s="45">
        <v>7.9402999999999997</v>
      </c>
      <c r="AG171" s="45">
        <v>0</v>
      </c>
      <c r="AH171" s="45">
        <v>0</v>
      </c>
      <c r="AI171" s="45" t="s">
        <v>270</v>
      </c>
      <c r="AJ171" s="45" t="s">
        <v>270</v>
      </c>
      <c r="AK171" s="45" t="s">
        <v>270</v>
      </c>
      <c r="AL171" s="45" t="s">
        <v>270</v>
      </c>
      <c r="AM171" s="45">
        <v>21.2453</v>
      </c>
    </row>
    <row r="172" spans="1:39">
      <c r="A172" s="8">
        <v>45444</v>
      </c>
      <c r="B172" s="45">
        <v>35.9011</v>
      </c>
      <c r="C172" s="45">
        <v>37.363</v>
      </c>
      <c r="D172" s="45">
        <v>39.866100000000003</v>
      </c>
      <c r="E172" s="45">
        <v>37.091900000000003</v>
      </c>
      <c r="F172" s="45">
        <v>38.229900000000001</v>
      </c>
      <c r="G172" s="45">
        <v>25.0489</v>
      </c>
      <c r="H172" s="45">
        <v>39.433500000000002</v>
      </c>
      <c r="I172" s="45">
        <v>37.365299999999998</v>
      </c>
      <c r="J172" s="45">
        <v>39.921999999999997</v>
      </c>
      <c r="K172" s="45">
        <v>37.091900000000003</v>
      </c>
      <c r="L172" s="45">
        <v>38.229900000000001</v>
      </c>
      <c r="M172" s="45">
        <v>25.0489</v>
      </c>
      <c r="N172" s="45">
        <v>39.433500000000002</v>
      </c>
      <c r="O172" s="45">
        <v>35.5702</v>
      </c>
      <c r="P172" s="45">
        <v>35.5702</v>
      </c>
      <c r="Q172" s="45" t="s">
        <v>270</v>
      </c>
      <c r="R172" s="45" t="s">
        <v>270</v>
      </c>
      <c r="S172" s="45" t="s">
        <v>270</v>
      </c>
      <c r="T172" s="45" t="s">
        <v>270</v>
      </c>
      <c r="U172" s="45">
        <v>7.9747000000000003</v>
      </c>
      <c r="V172" s="45">
        <v>0</v>
      </c>
      <c r="W172" s="45">
        <v>7.9747000000000003</v>
      </c>
      <c r="X172" s="45">
        <v>0</v>
      </c>
      <c r="Y172" s="45">
        <v>7.2004000000000001</v>
      </c>
      <c r="Z172" s="45">
        <v>7.9939</v>
      </c>
      <c r="AA172" s="45">
        <v>7.9747000000000003</v>
      </c>
      <c r="AB172" s="45">
        <v>0</v>
      </c>
      <c r="AC172" s="45">
        <v>7.9747000000000003</v>
      </c>
      <c r="AD172" s="45">
        <v>0</v>
      </c>
      <c r="AE172" s="45">
        <v>7.2004000000000001</v>
      </c>
      <c r="AF172" s="45">
        <v>7.9939</v>
      </c>
      <c r="AG172" s="45">
        <v>0</v>
      </c>
      <c r="AH172" s="45">
        <v>0</v>
      </c>
      <c r="AI172" s="45" t="s">
        <v>270</v>
      </c>
      <c r="AJ172" s="45" t="s">
        <v>270</v>
      </c>
      <c r="AK172" s="45" t="s">
        <v>270</v>
      </c>
      <c r="AL172" s="45" t="s">
        <v>270</v>
      </c>
      <c r="AM172" s="45">
        <v>15.617699999999999</v>
      </c>
    </row>
    <row r="173" spans="1:39">
      <c r="A173" s="8">
        <v>45474</v>
      </c>
      <c r="B173" s="45">
        <v>36.310299999999998</v>
      </c>
      <c r="C173" s="45">
        <v>37.486800000000002</v>
      </c>
      <c r="D173" s="45">
        <v>40.347299999999997</v>
      </c>
      <c r="E173" s="45">
        <v>37.157899999999998</v>
      </c>
      <c r="F173" s="45">
        <v>37.927500000000002</v>
      </c>
      <c r="G173" s="45">
        <v>27.870999999999999</v>
      </c>
      <c r="H173" s="45">
        <v>38.755299999999998</v>
      </c>
      <c r="I173" s="45">
        <v>37.484400000000001</v>
      </c>
      <c r="J173" s="45">
        <v>40.364199999999997</v>
      </c>
      <c r="K173" s="45">
        <v>37.157899999999998</v>
      </c>
      <c r="L173" s="45">
        <v>37.927500000000002</v>
      </c>
      <c r="M173" s="45">
        <v>27.870999999999999</v>
      </c>
      <c r="N173" s="45">
        <v>38.755299999999998</v>
      </c>
      <c r="O173" s="45">
        <v>39.17</v>
      </c>
      <c r="P173" s="45">
        <v>39.17</v>
      </c>
      <c r="Q173" s="45" t="s">
        <v>270</v>
      </c>
      <c r="R173" s="45" t="s">
        <v>270</v>
      </c>
      <c r="S173" s="45" t="s">
        <v>270</v>
      </c>
      <c r="T173" s="45" t="s">
        <v>270</v>
      </c>
      <c r="U173" s="45">
        <v>8.4372000000000007</v>
      </c>
      <c r="V173" s="45">
        <v>0</v>
      </c>
      <c r="W173" s="45">
        <v>8.4372000000000007</v>
      </c>
      <c r="X173" s="45">
        <v>0</v>
      </c>
      <c r="Y173" s="45">
        <v>0</v>
      </c>
      <c r="Z173" s="45">
        <v>8.4372000000000007</v>
      </c>
      <c r="AA173" s="45">
        <v>8.4372000000000007</v>
      </c>
      <c r="AB173" s="45">
        <v>0</v>
      </c>
      <c r="AC173" s="45">
        <v>8.4372000000000007</v>
      </c>
      <c r="AD173" s="45">
        <v>0</v>
      </c>
      <c r="AE173" s="45">
        <v>0</v>
      </c>
      <c r="AF173" s="45">
        <v>8.4372000000000007</v>
      </c>
      <c r="AG173" s="45">
        <v>0</v>
      </c>
      <c r="AH173" s="45">
        <v>0</v>
      </c>
      <c r="AI173" s="45" t="s">
        <v>270</v>
      </c>
      <c r="AJ173" s="45" t="s">
        <v>270</v>
      </c>
      <c r="AK173" s="45" t="s">
        <v>270</v>
      </c>
      <c r="AL173" s="45" t="s">
        <v>270</v>
      </c>
      <c r="AM173" s="45">
        <v>22.606100000000001</v>
      </c>
    </row>
    <row r="174" spans="1:39">
      <c r="A174" s="8">
        <v>45505</v>
      </c>
      <c r="B174" s="45">
        <v>36.280099999999997</v>
      </c>
      <c r="C174" s="45">
        <v>37.345399999999998</v>
      </c>
      <c r="D174" s="45">
        <v>40.372100000000003</v>
      </c>
      <c r="E174" s="45">
        <v>37.015999999999998</v>
      </c>
      <c r="F174" s="45">
        <v>38.019100000000002</v>
      </c>
      <c r="G174" s="45">
        <v>25.4694</v>
      </c>
      <c r="H174" s="45">
        <v>39.645899999999997</v>
      </c>
      <c r="I174" s="45">
        <v>37.345199999999998</v>
      </c>
      <c r="J174" s="45">
        <v>40.421599999999998</v>
      </c>
      <c r="K174" s="45">
        <v>37.015999999999998</v>
      </c>
      <c r="L174" s="45">
        <v>38.019100000000002</v>
      </c>
      <c r="M174" s="45">
        <v>25.4694</v>
      </c>
      <c r="N174" s="45">
        <v>39.645899999999997</v>
      </c>
      <c r="O174" s="45">
        <v>37.481900000000003</v>
      </c>
      <c r="P174" s="45">
        <v>37.481900000000003</v>
      </c>
      <c r="Q174" s="45" t="s">
        <v>270</v>
      </c>
      <c r="R174" s="45" t="s">
        <v>270</v>
      </c>
      <c r="S174" s="45" t="s">
        <v>270</v>
      </c>
      <c r="T174" s="45" t="s">
        <v>270</v>
      </c>
      <c r="U174" s="45">
        <v>8.2571999999999992</v>
      </c>
      <c r="V174" s="45">
        <v>0</v>
      </c>
      <c r="W174" s="45">
        <v>8.2571999999999992</v>
      </c>
      <c r="X174" s="45">
        <v>0</v>
      </c>
      <c r="Y174" s="45">
        <v>0</v>
      </c>
      <c r="Z174" s="45">
        <v>8.2571999999999992</v>
      </c>
      <c r="AA174" s="45">
        <v>8.2571999999999992</v>
      </c>
      <c r="AB174" s="45">
        <v>0</v>
      </c>
      <c r="AC174" s="45">
        <v>8.2571999999999992</v>
      </c>
      <c r="AD174" s="45">
        <v>0</v>
      </c>
      <c r="AE174" s="45">
        <v>0</v>
      </c>
      <c r="AF174" s="45">
        <v>8.2571999999999992</v>
      </c>
      <c r="AG174" s="45">
        <v>0</v>
      </c>
      <c r="AH174" s="45">
        <v>0</v>
      </c>
      <c r="AI174" s="45" t="s">
        <v>270</v>
      </c>
      <c r="AJ174" s="45" t="s">
        <v>270</v>
      </c>
      <c r="AK174" s="45" t="s">
        <v>270</v>
      </c>
      <c r="AL174" s="45" t="s">
        <v>270</v>
      </c>
      <c r="AM174" s="45">
        <v>22.619499999999999</v>
      </c>
    </row>
    <row r="175" spans="1:39">
      <c r="A175" s="8">
        <v>45536</v>
      </c>
      <c r="B175" s="45">
        <v>36.143300000000004</v>
      </c>
      <c r="C175" s="45">
        <v>37.267899999999997</v>
      </c>
      <c r="D175" s="45">
        <v>40.448700000000002</v>
      </c>
      <c r="E175" s="45">
        <v>36.921500000000002</v>
      </c>
      <c r="F175" s="45">
        <v>37.908200000000001</v>
      </c>
      <c r="G175" s="45">
        <v>26.565999999999999</v>
      </c>
      <c r="H175" s="45">
        <v>39.160400000000003</v>
      </c>
      <c r="I175" s="45">
        <v>37.2746</v>
      </c>
      <c r="J175" s="45">
        <v>40.597299999999997</v>
      </c>
      <c r="K175" s="45">
        <v>36.921500000000002</v>
      </c>
      <c r="L175" s="45">
        <v>37.908200000000001</v>
      </c>
      <c r="M175" s="45">
        <v>26.565999999999999</v>
      </c>
      <c r="N175" s="45">
        <v>39.160400000000003</v>
      </c>
      <c r="O175" s="45">
        <v>34.475000000000001</v>
      </c>
      <c r="P175" s="45">
        <v>34.475000000000001</v>
      </c>
      <c r="Q175" s="45" t="s">
        <v>270</v>
      </c>
      <c r="R175" s="45" t="s">
        <v>270</v>
      </c>
      <c r="S175" s="45" t="s">
        <v>270</v>
      </c>
      <c r="T175" s="45" t="s">
        <v>270</v>
      </c>
      <c r="U175" s="45">
        <v>9.3262</v>
      </c>
      <c r="V175" s="45">
        <v>0</v>
      </c>
      <c r="W175" s="45">
        <v>9.3262</v>
      </c>
      <c r="X175" s="45">
        <v>0</v>
      </c>
      <c r="Y175" s="45">
        <v>0</v>
      </c>
      <c r="Z175" s="45">
        <v>9.3262</v>
      </c>
      <c r="AA175" s="45">
        <v>9.3262</v>
      </c>
      <c r="AB175" s="45">
        <v>0</v>
      </c>
      <c r="AC175" s="45">
        <v>9.3262</v>
      </c>
      <c r="AD175" s="45">
        <v>0</v>
      </c>
      <c r="AE175" s="45">
        <v>0</v>
      </c>
      <c r="AF175" s="45">
        <v>9.3262</v>
      </c>
      <c r="AG175" s="45">
        <v>0</v>
      </c>
      <c r="AH175" s="45">
        <v>0</v>
      </c>
      <c r="AI175" s="45" t="s">
        <v>270</v>
      </c>
      <c r="AJ175" s="45" t="s">
        <v>270</v>
      </c>
      <c r="AK175" s="45" t="s">
        <v>270</v>
      </c>
      <c r="AL175" s="45" t="s">
        <v>270</v>
      </c>
      <c r="AM175" s="45">
        <v>22.153400000000001</v>
      </c>
    </row>
    <row r="176" spans="1:39">
      <c r="A176" s="8">
        <v>45566</v>
      </c>
      <c r="B176" s="45">
        <v>37.003799999999998</v>
      </c>
      <c r="C176" s="45">
        <v>37.813200000000002</v>
      </c>
      <c r="D176" s="45">
        <v>39.988</v>
      </c>
      <c r="E176" s="45">
        <v>37.684899999999999</v>
      </c>
      <c r="F176" s="45">
        <v>38.108699999999999</v>
      </c>
      <c r="G176" s="45">
        <v>28.055700000000002</v>
      </c>
      <c r="H176" s="45">
        <v>39.271000000000001</v>
      </c>
      <c r="I176" s="45">
        <v>37.8127</v>
      </c>
      <c r="J176" s="45">
        <v>40.009500000000003</v>
      </c>
      <c r="K176" s="45">
        <v>37.684899999999999</v>
      </c>
      <c r="L176" s="45">
        <v>38.108699999999999</v>
      </c>
      <c r="M176" s="45">
        <v>28.055700000000002</v>
      </c>
      <c r="N176" s="45">
        <v>39.271000000000001</v>
      </c>
      <c r="O176" s="45">
        <v>38.486199999999997</v>
      </c>
      <c r="P176" s="45">
        <v>38.486199999999997</v>
      </c>
      <c r="Q176" s="45" t="s">
        <v>270</v>
      </c>
      <c r="R176" s="45" t="s">
        <v>270</v>
      </c>
      <c r="S176" s="45" t="s">
        <v>270</v>
      </c>
      <c r="T176" s="45" t="s">
        <v>270</v>
      </c>
      <c r="U176" s="45">
        <v>9.2604000000000006</v>
      </c>
      <c r="V176" s="45">
        <v>0</v>
      </c>
      <c r="W176" s="45">
        <v>9.2604000000000006</v>
      </c>
      <c r="X176" s="45">
        <v>0</v>
      </c>
      <c r="Y176" s="45">
        <v>19.3902</v>
      </c>
      <c r="Z176" s="45">
        <v>9.2597000000000005</v>
      </c>
      <c r="AA176" s="45">
        <v>9.2604000000000006</v>
      </c>
      <c r="AB176" s="45">
        <v>0</v>
      </c>
      <c r="AC176" s="45">
        <v>9.2604000000000006</v>
      </c>
      <c r="AD176" s="45">
        <v>0</v>
      </c>
      <c r="AE176" s="45">
        <v>19.3902</v>
      </c>
      <c r="AF176" s="45">
        <v>9.2597000000000005</v>
      </c>
      <c r="AG176" s="45">
        <v>0</v>
      </c>
      <c r="AH176" s="45">
        <v>0</v>
      </c>
      <c r="AI176" s="45" t="s">
        <v>270</v>
      </c>
      <c r="AJ176" s="45" t="s">
        <v>270</v>
      </c>
      <c r="AK176" s="45" t="s">
        <v>270</v>
      </c>
      <c r="AL176" s="45" t="s">
        <v>270</v>
      </c>
      <c r="AM176" s="45">
        <v>23.068999999999999</v>
      </c>
    </row>
    <row r="177" spans="1:39">
      <c r="A177" s="8">
        <v>45597</v>
      </c>
      <c r="B177" s="45">
        <v>36.490900000000003</v>
      </c>
      <c r="C177" s="45">
        <v>37.083100000000002</v>
      </c>
      <c r="D177" s="45">
        <v>40.023600000000002</v>
      </c>
      <c r="E177" s="45">
        <v>36.922499999999999</v>
      </c>
      <c r="F177" s="45">
        <v>37.557699999999997</v>
      </c>
      <c r="G177" s="45">
        <v>25.5306</v>
      </c>
      <c r="H177" s="45">
        <v>35.452199999999998</v>
      </c>
      <c r="I177" s="45">
        <v>37.084699999999998</v>
      </c>
      <c r="J177" s="45">
        <v>40.091099999999997</v>
      </c>
      <c r="K177" s="45">
        <v>36.922499999999999</v>
      </c>
      <c r="L177" s="45">
        <v>37.557699999999997</v>
      </c>
      <c r="M177" s="45">
        <v>25.5306</v>
      </c>
      <c r="N177" s="45">
        <v>35.452199999999998</v>
      </c>
      <c r="O177" s="45">
        <v>34.593200000000003</v>
      </c>
      <c r="P177" s="45">
        <v>34.593200000000003</v>
      </c>
      <c r="Q177" s="45" t="s">
        <v>270</v>
      </c>
      <c r="R177" s="45" t="s">
        <v>270</v>
      </c>
      <c r="S177" s="45" t="s">
        <v>270</v>
      </c>
      <c r="T177" s="45" t="s">
        <v>270</v>
      </c>
      <c r="U177" s="45">
        <v>8.0252999999999997</v>
      </c>
      <c r="V177" s="45">
        <v>0</v>
      </c>
      <c r="W177" s="45">
        <v>8.0252999999999997</v>
      </c>
      <c r="X177" s="45">
        <v>0</v>
      </c>
      <c r="Y177" s="45">
        <v>18.02</v>
      </c>
      <c r="Z177" s="45">
        <v>8.0249000000000006</v>
      </c>
      <c r="AA177" s="45">
        <v>8.0252999999999997</v>
      </c>
      <c r="AB177" s="45">
        <v>0</v>
      </c>
      <c r="AC177" s="45">
        <v>8.0252999999999997</v>
      </c>
      <c r="AD177" s="45">
        <v>0</v>
      </c>
      <c r="AE177" s="45">
        <v>18.02</v>
      </c>
      <c r="AF177" s="45">
        <v>8.0249000000000006</v>
      </c>
      <c r="AG177" s="45">
        <v>0</v>
      </c>
      <c r="AH177" s="45">
        <v>0</v>
      </c>
      <c r="AI177" s="45" t="s">
        <v>270</v>
      </c>
      <c r="AJ177" s="45" t="s">
        <v>270</v>
      </c>
      <c r="AK177" s="45" t="s">
        <v>270</v>
      </c>
      <c r="AL177" s="45" t="s">
        <v>270</v>
      </c>
      <c r="AM177" s="45">
        <v>22.5869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270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 hidden="1" outlineLevel="1" collapsed="1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 hidden="1" outlineLevel="1" collapsed="1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 hidden="1" outlineLevel="1" collapsed="1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 hidden="1" outlineLevel="1" collapsed="1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 hidden="1" outlineLevel="1" collapsed="1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 collapsed="1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  <row r="171" spans="1:16">
      <c r="A171" s="8">
        <v>45413</v>
      </c>
      <c r="B171" s="45">
        <v>7.5308000000000002</v>
      </c>
      <c r="C171" s="45">
        <v>4.4904999999999999</v>
      </c>
      <c r="D171" s="45">
        <v>7.6036000000000001</v>
      </c>
      <c r="E171" s="45">
        <v>3.5526</v>
      </c>
      <c r="F171" s="45">
        <v>1.0126999999999999</v>
      </c>
      <c r="G171" s="45">
        <v>8.1133000000000006</v>
      </c>
      <c r="H171" s="45">
        <v>4.4939</v>
      </c>
      <c r="I171" s="45">
        <v>8.1683000000000003</v>
      </c>
      <c r="J171" s="45">
        <v>12.8</v>
      </c>
      <c r="K171" s="45">
        <v>4</v>
      </c>
      <c r="L171" s="45">
        <v>1.0226</v>
      </c>
      <c r="M171" s="45">
        <v>0.01</v>
      </c>
      <c r="N171" s="45">
        <v>1.0347999999999999</v>
      </c>
      <c r="O171" s="45">
        <v>0.8</v>
      </c>
      <c r="P171" s="45">
        <v>0.81399999999999995</v>
      </c>
    </row>
    <row r="172" spans="1:16">
      <c r="A172" s="8">
        <v>45444</v>
      </c>
      <c r="B172" s="45">
        <v>6.4565999999999999</v>
      </c>
      <c r="C172" s="45">
        <v>6.0328999999999997</v>
      </c>
      <c r="D172" s="45">
        <v>6.4710000000000001</v>
      </c>
      <c r="E172" s="45">
        <v>8.9575999999999993</v>
      </c>
      <c r="F172" s="45">
        <v>0.94479999999999997</v>
      </c>
      <c r="G172" s="45">
        <v>7.9558</v>
      </c>
      <c r="H172" s="45">
        <v>6.0328999999999997</v>
      </c>
      <c r="I172" s="45">
        <v>7.9923000000000002</v>
      </c>
      <c r="J172" s="45">
        <v>8.9575999999999993</v>
      </c>
      <c r="K172" s="45">
        <v>4.2089999999999996</v>
      </c>
      <c r="L172" s="45">
        <v>1.3349</v>
      </c>
      <c r="M172" s="45">
        <v>1.0200000000000001E-2</v>
      </c>
      <c r="N172" s="45">
        <v>1.339</v>
      </c>
      <c r="O172" s="45">
        <v>0</v>
      </c>
      <c r="P172" s="45">
        <v>0.68</v>
      </c>
    </row>
    <row r="173" spans="1:16">
      <c r="A173" s="8">
        <v>45474</v>
      </c>
      <c r="B173" s="45">
        <v>6.5224000000000002</v>
      </c>
      <c r="C173" s="45">
        <v>4.9909999999999997</v>
      </c>
      <c r="D173" s="45">
        <v>6.5438000000000001</v>
      </c>
      <c r="E173" s="45">
        <v>8.4115000000000002</v>
      </c>
      <c r="F173" s="45">
        <v>4</v>
      </c>
      <c r="G173" s="45">
        <v>7.7344999999999997</v>
      </c>
      <c r="H173" s="45">
        <v>4.9935999999999998</v>
      </c>
      <c r="I173" s="45">
        <v>7.7821999999999996</v>
      </c>
      <c r="J173" s="45">
        <v>8.4115000000000002</v>
      </c>
      <c r="K173" s="45">
        <v>4</v>
      </c>
      <c r="L173" s="45">
        <v>1.3262</v>
      </c>
      <c r="M173" s="45">
        <v>0.01</v>
      </c>
      <c r="N173" s="45">
        <v>1.3263</v>
      </c>
      <c r="O173" s="45">
        <v>0</v>
      </c>
      <c r="P173" s="45">
        <v>0</v>
      </c>
    </row>
    <row r="174" spans="1:16">
      <c r="A174" s="8">
        <v>45505</v>
      </c>
      <c r="B174" s="45">
        <v>6.8052000000000001</v>
      </c>
      <c r="C174" s="45">
        <v>5.4214000000000002</v>
      </c>
      <c r="D174" s="45">
        <v>6.9023000000000003</v>
      </c>
      <c r="E174" s="45">
        <v>0.81769999999999998</v>
      </c>
      <c r="F174" s="45">
        <v>4</v>
      </c>
      <c r="G174" s="45">
        <v>8.8363999999999994</v>
      </c>
      <c r="H174" s="45">
        <v>5.4218999999999999</v>
      </c>
      <c r="I174" s="45">
        <v>8.9370999999999992</v>
      </c>
      <c r="J174" s="45">
        <v>7.7857000000000003</v>
      </c>
      <c r="K174" s="45">
        <v>4</v>
      </c>
      <c r="L174" s="45">
        <v>1.5971</v>
      </c>
      <c r="M174" s="45">
        <v>0.01</v>
      </c>
      <c r="N174" s="45">
        <v>1.6285000000000001</v>
      </c>
      <c r="O174" s="45">
        <v>0.8155</v>
      </c>
      <c r="P174" s="45">
        <v>0</v>
      </c>
    </row>
    <row r="175" spans="1:16">
      <c r="A175" s="8">
        <v>45536</v>
      </c>
      <c r="B175" s="45">
        <v>7.3041</v>
      </c>
      <c r="C175" s="45">
        <v>3.9232</v>
      </c>
      <c r="D175" s="45">
        <v>7.3762999999999996</v>
      </c>
      <c r="E175" s="45">
        <v>1.4611000000000001</v>
      </c>
      <c r="F175" s="45">
        <v>4</v>
      </c>
      <c r="G175" s="45">
        <v>8.9815000000000005</v>
      </c>
      <c r="H175" s="45">
        <v>3.9310999999999998</v>
      </c>
      <c r="I175" s="45">
        <v>9.1076999999999995</v>
      </c>
      <c r="J175" s="45">
        <v>8</v>
      </c>
      <c r="K175" s="45">
        <v>4</v>
      </c>
      <c r="L175" s="45">
        <v>1.1560999999999999</v>
      </c>
      <c r="M175" s="45">
        <v>0.01</v>
      </c>
      <c r="N175" s="45">
        <v>1.1548</v>
      </c>
      <c r="O175" s="45">
        <v>1.4611000000000001</v>
      </c>
      <c r="P175" s="45">
        <v>0</v>
      </c>
    </row>
    <row r="176" spans="1:16">
      <c r="A176" s="8">
        <v>45566</v>
      </c>
      <c r="B176" s="45">
        <v>7.1810999999999998</v>
      </c>
      <c r="C176" s="45">
        <v>3.8031999999999999</v>
      </c>
      <c r="D176" s="45">
        <v>7.2450000000000001</v>
      </c>
      <c r="E176" s="45">
        <v>4</v>
      </c>
      <c r="F176" s="45">
        <v>4</v>
      </c>
      <c r="G176" s="45">
        <v>8.8634000000000004</v>
      </c>
      <c r="H176" s="45">
        <v>3.8117000000000001</v>
      </c>
      <c r="I176" s="45">
        <v>8.9853000000000005</v>
      </c>
      <c r="J176" s="45">
        <v>4</v>
      </c>
      <c r="K176" s="45">
        <v>4</v>
      </c>
      <c r="L176" s="45">
        <v>1.0064</v>
      </c>
      <c r="M176" s="45">
        <v>0.01</v>
      </c>
      <c r="N176" s="45">
        <v>1.0065999999999999</v>
      </c>
      <c r="O176" s="45">
        <v>0</v>
      </c>
      <c r="P176" s="45">
        <v>0</v>
      </c>
    </row>
    <row r="177" spans="1:16">
      <c r="A177" s="8">
        <v>45597</v>
      </c>
      <c r="B177" s="45">
        <v>7.0401999999999996</v>
      </c>
      <c r="C177" s="45">
        <v>3.7671999999999999</v>
      </c>
      <c r="D177" s="45">
        <v>7.0696000000000003</v>
      </c>
      <c r="E177" s="45">
        <v>1.4714</v>
      </c>
      <c r="F177" s="45">
        <v>4</v>
      </c>
      <c r="G177" s="45">
        <v>8.8521000000000001</v>
      </c>
      <c r="H177" s="45">
        <v>3.7671999999999999</v>
      </c>
      <c r="I177" s="45">
        <v>8.9108000000000001</v>
      </c>
      <c r="J177" s="45">
        <v>7.91</v>
      </c>
      <c r="K177" s="45">
        <v>4</v>
      </c>
      <c r="L177" s="45">
        <v>1.0739000000000001</v>
      </c>
      <c r="M177" s="45">
        <v>9.7999999999999997E-3</v>
      </c>
      <c r="N177" s="45">
        <v>1.0739000000000001</v>
      </c>
      <c r="O177" s="45">
        <v>0.9</v>
      </c>
      <c r="P177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270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hidden="1" outlineLevel="1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 hidden="1" outlineLevel="1" collapsed="1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 hidden="1" outlineLevel="1" collapsed="1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 hidden="1" outlineLevel="1" collapsed="1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 hidden="1" outlineLevel="1" collapsed="1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 hidden="1" outlineLevel="1" collapsed="1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 hidden="1" outlineLevel="1" collapsed="1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 collapsed="1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  <row r="171" spans="1:16">
      <c r="A171" s="8">
        <v>45413</v>
      </c>
      <c r="B171" s="45">
        <v>7.4555999999999996</v>
      </c>
      <c r="C171" s="45">
        <v>3.1297999999999999</v>
      </c>
      <c r="D171" s="45">
        <v>7.6867000000000001</v>
      </c>
      <c r="E171" s="45">
        <v>9.7666000000000004</v>
      </c>
      <c r="F171" s="45">
        <v>14.231299999999999</v>
      </c>
      <c r="G171" s="45">
        <v>11.4651</v>
      </c>
      <c r="H171" s="45">
        <v>4.3840000000000003</v>
      </c>
      <c r="I171" s="45">
        <v>12.521599999999999</v>
      </c>
      <c r="J171" s="45">
        <v>11.8843</v>
      </c>
      <c r="K171" s="45">
        <v>14.9598</v>
      </c>
      <c r="L171" s="45">
        <v>1.3257000000000001</v>
      </c>
      <c r="M171" s="45">
        <v>1.2500000000000001E-2</v>
      </c>
      <c r="N171" s="45">
        <v>1.4232</v>
      </c>
      <c r="O171" s="45">
        <v>1.5271999999999999</v>
      </c>
      <c r="P171" s="45">
        <v>3.1124999999999998</v>
      </c>
    </row>
    <row r="172" spans="1:16">
      <c r="A172" s="8">
        <v>45444</v>
      </c>
      <c r="B172" s="45">
        <v>7.5144000000000002</v>
      </c>
      <c r="C172" s="45">
        <v>2.6284000000000001</v>
      </c>
      <c r="D172" s="45">
        <v>7.8019999999999996</v>
      </c>
      <c r="E172" s="45">
        <v>9.6472999999999995</v>
      </c>
      <c r="F172" s="45">
        <v>14.0998</v>
      </c>
      <c r="G172" s="45">
        <v>11.576000000000001</v>
      </c>
      <c r="H172" s="45">
        <v>4.1886000000000001</v>
      </c>
      <c r="I172" s="45">
        <v>12.503500000000001</v>
      </c>
      <c r="J172" s="45">
        <v>11.835000000000001</v>
      </c>
      <c r="K172" s="45">
        <v>14.829499999999999</v>
      </c>
      <c r="L172" s="45">
        <v>1.3692</v>
      </c>
      <c r="M172" s="45">
        <v>1.18E-2</v>
      </c>
      <c r="N172" s="45">
        <v>1.5078</v>
      </c>
      <c r="O172" s="45">
        <v>1.4523999999999999</v>
      </c>
      <c r="P172" s="45">
        <v>3.3477000000000001</v>
      </c>
    </row>
    <row r="173" spans="1:16">
      <c r="A173" s="8">
        <v>45474</v>
      </c>
      <c r="B173" s="45">
        <v>7.5989000000000004</v>
      </c>
      <c r="C173" s="45">
        <v>2.6890000000000001</v>
      </c>
      <c r="D173" s="45">
        <v>7.9846000000000004</v>
      </c>
      <c r="E173" s="45">
        <v>9.2195</v>
      </c>
      <c r="F173" s="45">
        <v>13.033899999999999</v>
      </c>
      <c r="G173" s="45">
        <v>11.3461</v>
      </c>
      <c r="H173" s="45">
        <v>4.4885999999999999</v>
      </c>
      <c r="I173" s="45">
        <v>12.183199999999999</v>
      </c>
      <c r="J173" s="45">
        <v>11.408300000000001</v>
      </c>
      <c r="K173" s="45">
        <v>14.8028</v>
      </c>
      <c r="L173" s="45">
        <v>1.2621</v>
      </c>
      <c r="M173" s="45">
        <v>1.1299999999999999E-2</v>
      </c>
      <c r="N173" s="45">
        <v>1.4289000000000001</v>
      </c>
      <c r="O173" s="45">
        <v>1.2202</v>
      </c>
      <c r="P173" s="45">
        <v>2.1631999999999998</v>
      </c>
    </row>
    <row r="174" spans="1:16">
      <c r="A174" s="8">
        <v>45505</v>
      </c>
      <c r="B174" s="45">
        <v>7.0662000000000003</v>
      </c>
      <c r="C174" s="45">
        <v>2.9790000000000001</v>
      </c>
      <c r="D174" s="45">
        <v>7.2205000000000004</v>
      </c>
      <c r="E174" s="45">
        <v>9.5288000000000004</v>
      </c>
      <c r="F174" s="45">
        <v>12.0661</v>
      </c>
      <c r="G174" s="45">
        <v>11.136799999999999</v>
      </c>
      <c r="H174" s="45">
        <v>4.3639000000000001</v>
      </c>
      <c r="I174" s="45">
        <v>12.0686</v>
      </c>
      <c r="J174" s="45">
        <v>11.6175</v>
      </c>
      <c r="K174" s="45">
        <v>14.4495</v>
      </c>
      <c r="L174" s="45">
        <v>1.3449</v>
      </c>
      <c r="M174" s="45">
        <v>1.43E-2</v>
      </c>
      <c r="N174" s="45">
        <v>1.4461999999999999</v>
      </c>
      <c r="O174" s="45">
        <v>1.5295000000000001</v>
      </c>
      <c r="P174" s="45">
        <v>2.1019999999999999</v>
      </c>
    </row>
    <row r="175" spans="1:16">
      <c r="A175" s="8">
        <v>45536</v>
      </c>
      <c r="B175" s="45">
        <v>7.4104000000000001</v>
      </c>
      <c r="C175" s="45">
        <v>3.1185999999999998</v>
      </c>
      <c r="D175" s="45">
        <v>7.7664999999999997</v>
      </c>
      <c r="E175" s="45">
        <v>9.4026999999999994</v>
      </c>
      <c r="F175" s="45">
        <v>13.4133</v>
      </c>
      <c r="G175" s="45">
        <v>11.0677</v>
      </c>
      <c r="H175" s="45">
        <v>4.5368000000000004</v>
      </c>
      <c r="I175" s="45">
        <v>12.100899999999999</v>
      </c>
      <c r="J175" s="45">
        <v>11.4803</v>
      </c>
      <c r="K175" s="45">
        <v>14.121700000000001</v>
      </c>
      <c r="L175" s="45">
        <v>1.2737000000000001</v>
      </c>
      <c r="M175" s="45">
        <v>0.02</v>
      </c>
      <c r="N175" s="45">
        <v>1.3955</v>
      </c>
      <c r="O175" s="45">
        <v>1.5812999999999999</v>
      </c>
      <c r="P175" s="45">
        <v>3.4016999999999999</v>
      </c>
    </row>
    <row r="176" spans="1:16">
      <c r="A176" s="8">
        <v>45566</v>
      </c>
      <c r="B176" s="45">
        <v>7.0380000000000003</v>
      </c>
      <c r="C176" s="45">
        <v>3.1665000000000001</v>
      </c>
      <c r="D176" s="45">
        <v>7.2367999999999997</v>
      </c>
      <c r="E176" s="45">
        <v>10.1295</v>
      </c>
      <c r="F176" s="45">
        <v>6.5445000000000002</v>
      </c>
      <c r="G176" s="45">
        <v>10.801399999999999</v>
      </c>
      <c r="H176" s="45">
        <v>4.5608000000000004</v>
      </c>
      <c r="I176" s="45">
        <v>11.928599999999999</v>
      </c>
      <c r="J176" s="45">
        <v>11.8833</v>
      </c>
      <c r="K176" s="45">
        <v>13.564500000000001</v>
      </c>
      <c r="L176" s="45">
        <v>1.2524999999999999</v>
      </c>
      <c r="M176" s="45">
        <v>1.7899999999999999E-2</v>
      </c>
      <c r="N176" s="45">
        <v>1.3895</v>
      </c>
      <c r="O176" s="45">
        <v>1.4613</v>
      </c>
      <c r="P176" s="45">
        <v>1.9812000000000001</v>
      </c>
    </row>
    <row r="177" spans="1:16">
      <c r="A177" s="8">
        <v>45597</v>
      </c>
      <c r="B177" s="45">
        <v>6.9554</v>
      </c>
      <c r="C177" s="45">
        <v>3.3212999999999999</v>
      </c>
      <c r="D177" s="45">
        <v>7.0160999999999998</v>
      </c>
      <c r="E177" s="45">
        <v>9.1466999999999992</v>
      </c>
      <c r="F177" s="45">
        <v>11.6282</v>
      </c>
      <c r="G177" s="45">
        <v>11.406599999999999</v>
      </c>
      <c r="H177" s="45">
        <v>4.6694000000000004</v>
      </c>
      <c r="I177" s="45">
        <v>12.101800000000001</v>
      </c>
      <c r="J177" s="45">
        <v>11.424300000000001</v>
      </c>
      <c r="K177" s="45">
        <v>13.3461</v>
      </c>
      <c r="L177" s="45">
        <v>1.2809999999999999</v>
      </c>
      <c r="M177" s="45">
        <v>1.9199999999999998E-2</v>
      </c>
      <c r="N177" s="45">
        <v>1.3434999999999999</v>
      </c>
      <c r="O177" s="45">
        <v>1.3307</v>
      </c>
      <c r="P177" s="45">
        <v>1.0789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hidden="1" outlineLevel="1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 hidden="1" outlineLevel="1" collapsed="1">
      <c r="A159" s="48">
        <v>45047</v>
      </c>
      <c r="B159" s="147">
        <v>2</v>
      </c>
      <c r="C159" s="147">
        <v>3</v>
      </c>
      <c r="D159" s="19">
        <v>407</v>
      </c>
    </row>
    <row r="160" spans="1:4" hidden="1" outlineLevel="1" collapsed="1">
      <c r="A160" s="48">
        <v>45078</v>
      </c>
      <c r="B160" s="147">
        <v>2</v>
      </c>
      <c r="C160" s="147">
        <v>3</v>
      </c>
      <c r="D160" s="19">
        <v>405</v>
      </c>
    </row>
    <row r="161" spans="1:4" hidden="1" outlineLevel="1" collapsed="1">
      <c r="A161" s="48">
        <v>45108</v>
      </c>
      <c r="B161" s="147">
        <v>2</v>
      </c>
      <c r="C161" s="147">
        <v>3</v>
      </c>
      <c r="D161" s="19">
        <v>405</v>
      </c>
    </row>
    <row r="162" spans="1:4" hidden="1" outlineLevel="1" collapsed="1">
      <c r="A162" s="48">
        <v>45139</v>
      </c>
      <c r="B162" s="147">
        <v>2</v>
      </c>
      <c r="C162" s="147">
        <v>3</v>
      </c>
      <c r="D162" s="19">
        <v>405</v>
      </c>
    </row>
    <row r="163" spans="1:4" hidden="1" outlineLevel="1" collapsed="1">
      <c r="A163" s="48">
        <v>45170</v>
      </c>
      <c r="B163" s="147">
        <v>2</v>
      </c>
      <c r="C163" s="147">
        <v>3</v>
      </c>
      <c r="D163" s="19">
        <v>399</v>
      </c>
    </row>
    <row r="164" spans="1:4" hidden="1" outlineLevel="1" collapsed="1">
      <c r="A164" s="48">
        <v>45200</v>
      </c>
      <c r="B164" s="147">
        <v>2</v>
      </c>
      <c r="C164" s="147">
        <v>3</v>
      </c>
      <c r="D164" s="19">
        <v>399</v>
      </c>
    </row>
    <row r="165" spans="1:4" collapsed="1">
      <c r="A165" s="48">
        <v>45231</v>
      </c>
      <c r="B165" s="147">
        <v>2</v>
      </c>
      <c r="C165" s="147">
        <v>3</v>
      </c>
      <c r="D165" s="19">
        <v>399</v>
      </c>
    </row>
    <row r="166" spans="1:4">
      <c r="A166" s="48">
        <v>45261</v>
      </c>
      <c r="B166" s="147">
        <v>2</v>
      </c>
      <c r="C166" s="147">
        <v>3</v>
      </c>
      <c r="D166" s="19">
        <v>400</v>
      </c>
    </row>
    <row r="167" spans="1:4">
      <c r="A167" s="48">
        <v>45292</v>
      </c>
      <c r="B167" s="147">
        <v>2</v>
      </c>
      <c r="C167" s="147">
        <v>3</v>
      </c>
      <c r="D167" s="19">
        <v>400</v>
      </c>
    </row>
    <row r="168" spans="1:4">
      <c r="A168" s="48">
        <v>45323</v>
      </c>
      <c r="B168" s="147">
        <v>2</v>
      </c>
      <c r="C168" s="147">
        <v>3</v>
      </c>
      <c r="D168" s="19">
        <v>400</v>
      </c>
    </row>
    <row r="169" spans="1:4">
      <c r="A169" s="48">
        <v>45352</v>
      </c>
      <c r="B169" s="147">
        <v>2</v>
      </c>
      <c r="C169" s="147">
        <v>3</v>
      </c>
      <c r="D169" s="19">
        <v>393</v>
      </c>
    </row>
    <row r="170" spans="1:4">
      <c r="A170" s="48">
        <v>45383</v>
      </c>
      <c r="B170" s="147">
        <v>2</v>
      </c>
      <c r="C170" s="147">
        <v>3</v>
      </c>
      <c r="D170" s="19">
        <v>393</v>
      </c>
    </row>
    <row r="171" spans="1:4">
      <c r="A171" s="48">
        <v>45413</v>
      </c>
      <c r="B171" s="147">
        <v>2</v>
      </c>
      <c r="C171" s="147">
        <v>3</v>
      </c>
      <c r="D171" s="19">
        <v>393</v>
      </c>
    </row>
    <row r="172" spans="1:4">
      <c r="A172" s="48">
        <v>45444</v>
      </c>
      <c r="B172" s="147">
        <v>2</v>
      </c>
      <c r="C172" s="147">
        <v>3</v>
      </c>
      <c r="D172" s="19">
        <v>391</v>
      </c>
    </row>
    <row r="173" spans="1:4">
      <c r="A173" s="48">
        <v>45474</v>
      </c>
      <c r="B173" s="147">
        <v>2</v>
      </c>
      <c r="C173" s="147">
        <v>3</v>
      </c>
      <c r="D173" s="19">
        <v>391</v>
      </c>
    </row>
    <row r="174" spans="1:4">
      <c r="A174" s="48">
        <v>45505</v>
      </c>
      <c r="B174" s="147">
        <v>2</v>
      </c>
      <c r="C174" s="147">
        <v>3</v>
      </c>
      <c r="D174" s="19">
        <v>391</v>
      </c>
    </row>
    <row r="175" spans="1:4">
      <c r="A175" s="48">
        <v>45536</v>
      </c>
      <c r="B175" s="147">
        <v>2</v>
      </c>
      <c r="C175" s="147">
        <v>3</v>
      </c>
      <c r="D175" s="19">
        <v>391</v>
      </c>
    </row>
    <row r="176" spans="1:4">
      <c r="A176" s="48">
        <v>45566</v>
      </c>
      <c r="B176" s="147">
        <v>2</v>
      </c>
      <c r="C176" s="147">
        <v>3</v>
      </c>
      <c r="D176" s="19">
        <v>391</v>
      </c>
    </row>
    <row r="177" spans="1:4">
      <c r="A177" s="48">
        <v>45597</v>
      </c>
      <c r="B177" s="147">
        <v>2</v>
      </c>
      <c r="C177" s="147">
        <v>3</v>
      </c>
      <c r="D177" s="19">
        <v>391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176</v>
      </c>
      <c r="B1" s="51">
        <v>2024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45597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229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2024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790365.05647554004</v>
      </c>
      <c r="C11" s="77">
        <f>IF(ISERROR(VLOOKUP($A$6,'Кредити НФК'!$A$10:$M$200,2,0)),"–",VLOOKUP($A$6,'Кредити НФК'!$A$10:$M$200,2,0))</f>
        <v>31845.854322710002</v>
      </c>
      <c r="D11" s="78">
        <f t="shared" ref="D11:D16" si="0">IF(ISERROR(C11/B11*100),"–",C11/B11*100)</f>
        <v>4.029258892684302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14.427860257213013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12.790522102508703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1.384294182244588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541765.38331952004</v>
      </c>
      <c r="C12" s="77">
        <f>IF(ISERROR(VLOOKUP($A$6,'Кредити НФК'!$A$10:$M$200,6,0)),"–",VLOOKUP($A$6,'Кредити НФК'!$A$10:$M$200,6,0))</f>
        <v>21911.419519169998</v>
      </c>
      <c r="D12" s="78">
        <f t="shared" si="0"/>
        <v>4.0444480570009356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10.926465979278774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10.953336545586609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0.71280093920779564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248599.67315602</v>
      </c>
      <c r="C13" s="77">
        <f>IF(ISERROR(VLOOKUP($A$6,'Кредити НФК'!$A$10:$M$200,10,0)),"–",VLOOKUP($A$6,'Кредити НФК'!$A$10:$M$200,10,0))</f>
        <v>9934.4348035399998</v>
      </c>
      <c r="D13" s="78">
        <f t="shared" si="0"/>
        <v>3.9961576286165084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22.990438238137472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17.065858174113387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2.8974686811011026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294951.96018507</v>
      </c>
      <c r="C14" s="77">
        <f>IF(ISERROR(VLOOKUP($A$6,'Кредити ДГ'!$A$10:$M$200,2,0)),"–",VLOOKUP($A$6,'Кредити ДГ'!$A$10:$M$200,2,0))</f>
        <v>11178.17935233</v>
      </c>
      <c r="D14" s="78">
        <f t="shared" si="0"/>
        <v>3.7898305016573417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13.696947454000565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15.57585404413706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1.6722040860440046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283020.02369826002</v>
      </c>
      <c r="C15" s="77">
        <f>IF(ISERROR(VLOOKUP($A$6,'Кредити ДГ'!$A$10:$M$200,6,0)),"–",VLOOKUP($A$6,'Кредити ДГ'!$A$10:$M$200,6,0))</f>
        <v>10320.84178311</v>
      </c>
      <c r="D15" s="78">
        <f t="shared" si="0"/>
        <v>3.6466825379512722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17.699798447352549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20.345133699254319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1.90745938573194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11931.93648681</v>
      </c>
      <c r="C16" s="84">
        <f>IF(ISERROR(VLOOKUP($A$6,'Кредити ДГ'!$A$10:$M$200,10,0)),"–",VLOOKUP($A$6,'Кредити ДГ'!$A$10:$M$200,10,0))</f>
        <v>857.33756921999998</v>
      </c>
      <c r="D16" s="85">
        <f t="shared" si="0"/>
        <v>7.1852340998272357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-19.330031900180799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-21.753614395923691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-1.0769199588999214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1122636.2761193402</v>
      </c>
      <c r="C18" s="77">
        <f>IF(ISERROR(VLOOKUP($A$6,'Депозити НФК'!$A$10:$S$200,2,0)),"–",VLOOKUP($A$6,'Депозити НФК'!$A$10:$S$200,2,0))</f>
        <v>46098.2318266</v>
      </c>
      <c r="D18" s="78">
        <f>IF(ISERROR(C18/B18*100),"–",C18/B18*100)</f>
        <v>4.1062481951812142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13.402716102724568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3.0623590098879845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-1.6258999530314213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796924.23882835999</v>
      </c>
      <c r="C19" s="77">
        <f>IF(ISERROR(VLOOKUP($A$6,'Депозити НФК'!$A$10:$S$200,8,0)),"–",VLOOKUP($A$6,'Депозити НФК'!$A$10:$S$200,8,0))</f>
        <v>26392.3581786</v>
      </c>
      <c r="D19" s="78">
        <f t="shared" ref="D19:D23" si="1">IF(ISERROR(C19/B19*100),"–",C19/B19*100)</f>
        <v>3.3117775683924622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7.7249228134431434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-4.304830802944565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-1.1875006079189632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325712.03729097999</v>
      </c>
      <c r="C20" s="77">
        <f>IF(ISERROR(VLOOKUP($A$6,'Депозити НФК'!$A$10:$S$200,14,0)),"–",VLOOKUP($A$6,'Депозити НФК'!$A$10:$S$200,14,0))</f>
        <v>19705.873648000001</v>
      </c>
      <c r="D20" s="78">
        <f t="shared" si="1"/>
        <v>6.0500906911203431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22.015870043683037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14.910617057092196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-2.2069965064069379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1335915.8534340903</v>
      </c>
      <c r="C21" s="77">
        <f>IF(ISERROR(VLOOKUP($A$6,'Депозити ДГ'!$A$10:$S$200,2,0)),"–",VLOOKUP($A$6,'Депозити ДГ'!$A$10:$S$200,2,0))</f>
        <v>61260.273224329998</v>
      </c>
      <c r="D21" s="78">
        <f t="shared" si="1"/>
        <v>4.58563861390334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8.3393363862291068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4.0997247628525457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0.88536619821790907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862312.94666867994</v>
      </c>
      <c r="C22" s="77">
        <f>IF(ISERROR(VLOOKUP($A$6,'Депозити ДГ'!$A$10:$S$200,8,0)),"–",VLOOKUP($A$6,'Депозити ДГ'!$A$10:$S$200,8,0))</f>
        <v>32664.688881320002</v>
      </c>
      <c r="D22" s="78">
        <f t="shared" si="1"/>
        <v>3.7880318285271568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11.319476459503889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6.1588056337671446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1.2403784715050392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473602.90676540998</v>
      </c>
      <c r="C23" s="84">
        <f>IF(ISERROR(VLOOKUP($A$6,'Депозити ДГ'!$A$10:$S$200,14,0)),"–",VLOOKUP($A$6,'Депозити ДГ'!$A$10:$S$200,14,0))</f>
        <v>28595.584343009999</v>
      </c>
      <c r="D23" s="85">
        <f t="shared" si="1"/>
        <v>6.0378819332657239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5.1245708165965453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1.843256607962644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0.48287054812861641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13.357699999999999</v>
      </c>
      <c r="F28" s="79">
        <f>IF(ISERROR(VLOOKUP($A$6,'% ставки за кредитами НФК'!$A$10:$S$200,2,0)),"–",VLOOKUP($A$6,'% ставки за кредитами НФК'!$A$10:$S$200,2,0))</f>
        <v>16.269500000000001</v>
      </c>
      <c r="G28" s="79">
        <f>IF(ISERROR(IF(F28=0,"–",F28-E28)),"–",IF(F28=0,"–",F28-E28))</f>
        <v>2.9118000000000013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14.8018</v>
      </c>
      <c r="F29" s="79">
        <f>IF(ISERROR(VLOOKUP($A$6,'% ставки за кредитами НФК'!$A$10:$S$200,8,0)),"–",VLOOKUP($A$6,'% ставки за кредитами НФК'!$A$10:$S$200,8,0))</f>
        <v>17.7818</v>
      </c>
      <c r="G29" s="79">
        <f t="shared" ref="G29:G37" si="2">IF(ISERROR(IF(F29=0,"–",F29-E29)),"–",IF(F29=0,"–",F29-E29))</f>
        <v>2.9800000000000004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14.244999999999999</v>
      </c>
      <c r="F30" s="79">
        <f>IF(ISERROR(VLOOKUP($A$6,'% ставки за кредитами НФК'!$A$10:$S$200,10,0)),"–",VLOOKUP($A$6,'% ставки за кредитами НФК'!$A$10:$S$200,10,0))</f>
        <v>17.8583</v>
      </c>
      <c r="G30" s="79">
        <f t="shared" si="2"/>
        <v>3.6133000000000006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6.2431999999999999</v>
      </c>
      <c r="F31" s="79">
        <f>IF(ISERROR(VLOOKUP($A$6,'% ставки за кредитами НФК'!$A$10:$S$200,14,0)),"–",VLOOKUP($A$6,'% ставки за кредитами НФК'!$A$10:$S$200,14,0))</f>
        <v>6.3872</v>
      </c>
      <c r="G31" s="79">
        <f t="shared" si="2"/>
        <v>0.14400000000000013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6.2439999999999998</v>
      </c>
      <c r="F32" s="79">
        <f>IF(ISERROR(VLOOKUP($A$6,'% ставки за кредитами НФК'!$A$10:$S$200,16,0)),"–",VLOOKUP($A$6,'% ставки за кредитами НФК'!$A$10:$S$200,16,0))</f>
        <v>6.3872</v>
      </c>
      <c r="G32" s="79">
        <f t="shared" si="2"/>
        <v>0.14320000000000022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27.1934</v>
      </c>
      <c r="F33" s="79">
        <f>IF(ISERROR(VLOOKUP($A$6,'% ставки за кредитами ДГ'!$A$10:$S$200,2,0)),"–",VLOOKUP($A$6,'% ставки за кредитами ДГ'!$A$10:$S$200,2,0))</f>
        <v>35.718499999999999</v>
      </c>
      <c r="G33" s="79">
        <f t="shared" si="2"/>
        <v>8.5250999999999983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27.206199999999999</v>
      </c>
      <c r="F34" s="79">
        <f>IF(ISERROR(VLOOKUP($A$6,'% ставки за кредитами ДГ'!$A$10:$S$200,8,0)),"–",VLOOKUP($A$6,'% ставки за кредитами ДГ'!$A$10:$S$200,8,0))</f>
        <v>35.719700000000003</v>
      </c>
      <c r="G34" s="79">
        <f t="shared" si="2"/>
        <v>8.5135000000000041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32.665700000000001</v>
      </c>
      <c r="F35" s="79">
        <f>IF(ISERROR(VLOOKUP($A$6,'% ставки за кредитами ДГ'!$A$10:$S$200,10,0)),"–",VLOOKUP($A$6,'% ставки за кредитами ДГ'!$A$10:$S$200,10,0))</f>
        <v>35.465299999999999</v>
      </c>
      <c r="G35" s="79">
        <f t="shared" si="2"/>
        <v>2.7995999999999981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13.254200000000001</v>
      </c>
      <c r="F36" s="79">
        <f>IF(ISERROR(VLOOKUP($A$6,'% ставки за кредитами ДГ'!$A$10:$S$200,14,0)),"–",VLOOKUP($A$6,'% ставки за кредитами ДГ'!$A$10:$S$200,14,0))</f>
        <v>34.593200000000003</v>
      </c>
      <c r="G36" s="79">
        <f t="shared" si="2"/>
        <v>21.339000000000002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7.1087999999999996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7.4573</v>
      </c>
      <c r="F39" s="79">
        <f>IF(ISERROR(VLOOKUP($A$6,'% ставки за депозитами НФК'!$A$10:$P$200,2,0)),"–",VLOOKUP($A$6,'% ставки за депозитами НФК'!$A$10:$P$200,2,0))</f>
        <v>7.0401999999999996</v>
      </c>
      <c r="G39" s="79">
        <f>IF(ISERROR(IF(F39=0,"–",F39-E39)),"–",IF(F39=0,"–",F39-E39))</f>
        <v>-0.41710000000000047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8.4356000000000009</v>
      </c>
      <c r="F40" s="79">
        <f>IF(ISERROR(VLOOKUP($A$6,'% ставки за депозитами НФК'!$A$10:$P$200,7,0)),"–",VLOOKUP($A$6,'% ставки за депозитами НФК'!$A$10:$P$200,7,0))</f>
        <v>8.8521000000000001</v>
      </c>
      <c r="G40" s="79">
        <f t="shared" ref="G40:G44" si="3">IF(ISERROR(IF(F40=0,"–",F40-E40)),"–",IF(F40=0,"–",F40-E40))</f>
        <v>0.4164999999999992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0.83550000000000002</v>
      </c>
      <c r="F41" s="79">
        <f>IF(ISERROR(VLOOKUP($A$6,'% ставки за депозитами НФК'!$A$10:$P$200,12,0)),"–",VLOOKUP($A$6,'% ставки за депозитами НФК'!$A$10:$P$200,12,0))</f>
        <v>1.0739000000000001</v>
      </c>
      <c r="G41" s="79">
        <f t="shared" si="3"/>
        <v>0.23840000000000006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7.6212</v>
      </c>
      <c r="F42" s="79">
        <f>IF(ISERROR(VLOOKUP($A$6,'% ставки за депозитами ДГ'!$A$10:$P$200,2,0)),"–",VLOOKUP($A$6,'% ставки за депозитами ДГ'!$A$10:$P$200,2,0))</f>
        <v>6.9554</v>
      </c>
      <c r="G42" s="79">
        <f t="shared" si="3"/>
        <v>-0.66579999999999995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10.256500000000001</v>
      </c>
      <c r="F43" s="79">
        <f>IF(ISERROR(VLOOKUP($A$6,'% ставки за депозитами ДГ'!$A$10:$P$200,7,0)),"–",VLOOKUP($A$6,'% ставки за депозитами ДГ'!$A$10:$P$200,7,0))</f>
        <v>11.406599999999999</v>
      </c>
      <c r="G43" s="79">
        <f t="shared" si="3"/>
        <v>1.1500999999999983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1.0646</v>
      </c>
      <c r="F44" s="86">
        <f>IF(ISERROR(VLOOKUP($A$6,'% ставки за депозитами ДГ'!$A$10:$P$200,12,0)),"–",VLOOKUP($A$6,'% ставки за депозитами ДГ'!$A$10:$P$200,12,0))</f>
        <v>1.2809999999999999</v>
      </c>
      <c r="G44" s="86">
        <f t="shared" si="3"/>
        <v>0.21639999999999993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391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269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47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1163</v>
      </c>
      <c r="E11" s="163">
        <v>79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33</v>
      </c>
      <c r="E12" s="163">
        <v>4</v>
      </c>
    </row>
    <row r="13" spans="1:16" s="1" customFormat="1">
      <c r="A13" s="154">
        <v>36</v>
      </c>
      <c r="B13" s="156" t="s">
        <v>266</v>
      </c>
      <c r="C13" s="161">
        <v>300335</v>
      </c>
      <c r="D13" s="162">
        <v>330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258</v>
      </c>
      <c r="C15" s="161">
        <v>305299</v>
      </c>
      <c r="D15" s="162">
        <v>1113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16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96</v>
      </c>
      <c r="E17" s="163">
        <v>5</v>
      </c>
    </row>
    <row r="18" spans="1:5" s="1" customFormat="1">
      <c r="A18" s="154">
        <v>72</v>
      </c>
      <c r="B18" s="156" t="s">
        <v>231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251</v>
      </c>
      <c r="C19" s="161">
        <v>325365</v>
      </c>
      <c r="D19" s="162">
        <v>65</v>
      </c>
      <c r="E19" s="163">
        <v>2</v>
      </c>
    </row>
    <row r="20" spans="1:5" s="1" customFormat="1">
      <c r="A20" s="154">
        <v>91</v>
      </c>
      <c r="B20" s="156" t="s">
        <v>257</v>
      </c>
      <c r="C20" s="161">
        <v>325268</v>
      </c>
      <c r="D20" s="162">
        <v>19</v>
      </c>
      <c r="E20" s="163">
        <v>0</v>
      </c>
    </row>
    <row r="21" spans="1:5" s="1" customFormat="1">
      <c r="A21" s="154">
        <v>95</v>
      </c>
      <c r="B21" s="156" t="s">
        <v>252</v>
      </c>
      <c r="C21" s="161">
        <v>325990</v>
      </c>
      <c r="D21" s="162">
        <v>10</v>
      </c>
      <c r="E21" s="163">
        <v>0</v>
      </c>
    </row>
    <row r="22" spans="1:5" s="1" customFormat="1">
      <c r="A22" s="154">
        <v>96</v>
      </c>
      <c r="B22" s="156" t="s">
        <v>232</v>
      </c>
      <c r="C22" s="161">
        <v>307770</v>
      </c>
      <c r="D22" s="162">
        <v>197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26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47</v>
      </c>
      <c r="E24" s="163">
        <v>24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47</v>
      </c>
      <c r="E25" s="163">
        <v>17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73</v>
      </c>
      <c r="E26" s="163">
        <v>2</v>
      </c>
    </row>
    <row r="27" spans="1:5" s="1" customFormat="1">
      <c r="A27" s="154">
        <v>115</v>
      </c>
      <c r="B27" s="156" t="s">
        <v>238</v>
      </c>
      <c r="C27" s="161">
        <v>334851</v>
      </c>
      <c r="D27" s="162">
        <v>223</v>
      </c>
      <c r="E27" s="163">
        <v>18</v>
      </c>
    </row>
    <row r="28" spans="1:5" s="1" customFormat="1">
      <c r="A28" s="154">
        <v>123</v>
      </c>
      <c r="B28" s="156" t="s">
        <v>233</v>
      </c>
      <c r="C28" s="161">
        <v>351607</v>
      </c>
      <c r="D28" s="162">
        <v>16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234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47</v>
      </c>
      <c r="E31" s="163">
        <v>3</v>
      </c>
    </row>
    <row r="32" spans="1:5" s="1" customFormat="1">
      <c r="A32" s="154">
        <v>136</v>
      </c>
      <c r="B32" s="156" t="s">
        <v>239</v>
      </c>
      <c r="C32" s="161">
        <v>351005</v>
      </c>
      <c r="D32" s="162">
        <v>220</v>
      </c>
      <c r="E32" s="163">
        <v>21</v>
      </c>
    </row>
    <row r="33" spans="1:5" s="1" customFormat="1">
      <c r="A33" s="154">
        <v>142</v>
      </c>
      <c r="B33" s="156" t="s">
        <v>240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143</v>
      </c>
      <c r="B34" s="156" t="s">
        <v>222</v>
      </c>
      <c r="C34" s="161">
        <v>312248</v>
      </c>
      <c r="D34" s="162">
        <v>38</v>
      </c>
      <c r="E34" s="163">
        <v>1</v>
      </c>
    </row>
    <row r="35" spans="1:5" s="1" customFormat="1">
      <c r="A35" s="154">
        <v>146</v>
      </c>
      <c r="B35" s="156" t="s">
        <v>263</v>
      </c>
      <c r="C35" s="161">
        <v>320371</v>
      </c>
      <c r="D35" s="162">
        <v>13</v>
      </c>
      <c r="E35" s="163">
        <v>1</v>
      </c>
    </row>
    <row r="36" spans="1:5" s="1" customFormat="1">
      <c r="A36" s="154">
        <v>153</v>
      </c>
      <c r="B36" s="156" t="s">
        <v>223</v>
      </c>
      <c r="C36" s="161">
        <v>380838</v>
      </c>
      <c r="D36" s="162">
        <v>39</v>
      </c>
      <c r="E36" s="163">
        <v>1</v>
      </c>
    </row>
    <row r="37" spans="1:5" s="1" customFormat="1">
      <c r="A37" s="154">
        <v>171</v>
      </c>
      <c r="B37" s="156" t="s">
        <v>253</v>
      </c>
      <c r="C37" s="161">
        <v>300614</v>
      </c>
      <c r="D37" s="162">
        <v>126</v>
      </c>
      <c r="E37" s="163">
        <v>5</v>
      </c>
    </row>
    <row r="38" spans="1:5" s="1" customFormat="1">
      <c r="A38" s="154">
        <v>205</v>
      </c>
      <c r="B38" s="156" t="s">
        <v>207</v>
      </c>
      <c r="C38" s="161">
        <v>313582</v>
      </c>
      <c r="D38" s="162">
        <v>24</v>
      </c>
      <c r="E38" s="163">
        <v>0</v>
      </c>
    </row>
    <row r="39" spans="1:5" s="1" customFormat="1">
      <c r="A39" s="154">
        <v>231</v>
      </c>
      <c r="B39" s="156" t="s">
        <v>235</v>
      </c>
      <c r="C39" s="161">
        <v>322539</v>
      </c>
      <c r="D39" s="162">
        <v>19</v>
      </c>
      <c r="E39" s="163">
        <v>1</v>
      </c>
    </row>
    <row r="40" spans="1:5" s="1" customFormat="1">
      <c r="A40" s="154">
        <v>240</v>
      </c>
      <c r="B40" s="156" t="s">
        <v>264</v>
      </c>
      <c r="C40" s="161">
        <v>322540</v>
      </c>
      <c r="D40" s="162">
        <v>56</v>
      </c>
      <c r="E40" s="163">
        <v>1</v>
      </c>
    </row>
    <row r="41" spans="1:5" s="1" customFormat="1">
      <c r="A41" s="154">
        <v>242</v>
      </c>
      <c r="B41" s="156" t="s">
        <v>254</v>
      </c>
      <c r="C41" s="161">
        <v>322001</v>
      </c>
      <c r="D41" s="162">
        <v>13</v>
      </c>
      <c r="E41" s="163">
        <v>0</v>
      </c>
    </row>
    <row r="42" spans="1:5" s="1" customFormat="1">
      <c r="A42" s="154">
        <v>251</v>
      </c>
      <c r="B42" s="156" t="s">
        <v>208</v>
      </c>
      <c r="C42" s="161">
        <v>300658</v>
      </c>
      <c r="D42" s="162">
        <v>15</v>
      </c>
      <c r="E42" s="163">
        <v>1</v>
      </c>
    </row>
    <row r="43" spans="1:5" s="1" customFormat="1">
      <c r="A43" s="154">
        <v>270</v>
      </c>
      <c r="B43" s="156" t="s">
        <v>236</v>
      </c>
      <c r="C43" s="161">
        <v>305749</v>
      </c>
      <c r="D43" s="162">
        <v>33</v>
      </c>
      <c r="E43" s="163">
        <v>1</v>
      </c>
    </row>
    <row r="44" spans="1:5" s="1" customFormat="1">
      <c r="A44" s="154">
        <v>272</v>
      </c>
      <c r="B44" s="156" t="s">
        <v>265</v>
      </c>
      <c r="C44" s="161">
        <v>300346</v>
      </c>
      <c r="D44" s="162">
        <v>138</v>
      </c>
      <c r="E44" s="163">
        <v>12</v>
      </c>
    </row>
    <row r="45" spans="1:5" s="1" customFormat="1">
      <c r="A45" s="154">
        <v>274</v>
      </c>
      <c r="B45" s="156" t="s">
        <v>209</v>
      </c>
      <c r="C45" s="161">
        <v>320478</v>
      </c>
      <c r="D45" s="162">
        <v>215</v>
      </c>
      <c r="E45" s="163">
        <v>16</v>
      </c>
    </row>
    <row r="46" spans="1:5" s="1" customFormat="1">
      <c r="A46" s="154">
        <v>286</v>
      </c>
      <c r="B46" s="156" t="s">
        <v>241</v>
      </c>
      <c r="C46" s="161">
        <v>306500</v>
      </c>
      <c r="D46" s="162">
        <v>30</v>
      </c>
      <c r="E46" s="163">
        <v>2</v>
      </c>
    </row>
    <row r="47" spans="1:5" s="1" customFormat="1">
      <c r="A47" s="154">
        <v>288</v>
      </c>
      <c r="B47" s="156" t="s">
        <v>210</v>
      </c>
      <c r="C47" s="161">
        <v>300647</v>
      </c>
      <c r="D47" s="162">
        <v>3</v>
      </c>
      <c r="E47" s="163">
        <v>1</v>
      </c>
    </row>
    <row r="48" spans="1:5" s="1" customFormat="1">
      <c r="A48" s="154">
        <v>290</v>
      </c>
      <c r="B48" s="156" t="s">
        <v>224</v>
      </c>
      <c r="C48" s="161">
        <v>300506</v>
      </c>
      <c r="D48" s="162">
        <v>11</v>
      </c>
      <c r="E48" s="163">
        <v>3</v>
      </c>
    </row>
    <row r="49" spans="1:5" s="1" customFormat="1">
      <c r="A49" s="154">
        <v>295</v>
      </c>
      <c r="B49" s="156" t="s">
        <v>242</v>
      </c>
      <c r="C49" s="161">
        <v>300539</v>
      </c>
      <c r="D49" s="162">
        <v>0</v>
      </c>
      <c r="E49" s="163">
        <v>0</v>
      </c>
    </row>
    <row r="50" spans="1:5" s="1" customFormat="1">
      <c r="A50" s="154">
        <v>296</v>
      </c>
      <c r="B50" s="156" t="s">
        <v>211</v>
      </c>
      <c r="C50" s="161">
        <v>300528</v>
      </c>
      <c r="D50" s="162">
        <v>69</v>
      </c>
      <c r="E50" s="163">
        <v>6</v>
      </c>
    </row>
    <row r="51" spans="1:5" s="1" customFormat="1">
      <c r="A51" s="154">
        <v>297</v>
      </c>
      <c r="B51" s="156" t="s">
        <v>225</v>
      </c>
      <c r="C51" s="161">
        <v>300584</v>
      </c>
      <c r="D51" s="162">
        <v>0</v>
      </c>
      <c r="E51" s="163">
        <v>0</v>
      </c>
    </row>
    <row r="52" spans="1:5" s="1" customFormat="1">
      <c r="A52" s="154">
        <v>298</v>
      </c>
      <c r="B52" s="156" t="s">
        <v>212</v>
      </c>
      <c r="C52" s="161">
        <v>320984</v>
      </c>
      <c r="D52" s="162">
        <v>4</v>
      </c>
      <c r="E52" s="163">
        <v>1</v>
      </c>
    </row>
    <row r="53" spans="1:5" s="1" customFormat="1">
      <c r="A53" s="154">
        <v>305</v>
      </c>
      <c r="B53" s="156" t="s">
        <v>213</v>
      </c>
      <c r="C53" s="161">
        <v>307123</v>
      </c>
      <c r="D53" s="162">
        <v>34</v>
      </c>
      <c r="E53" s="163">
        <v>15</v>
      </c>
    </row>
    <row r="54" spans="1:5" s="1" customFormat="1">
      <c r="A54" s="154">
        <v>311</v>
      </c>
      <c r="B54" s="156" t="s">
        <v>243</v>
      </c>
      <c r="C54" s="161">
        <v>380106</v>
      </c>
      <c r="D54" s="162">
        <v>0</v>
      </c>
      <c r="E54" s="163">
        <v>0</v>
      </c>
    </row>
    <row r="55" spans="1:5" s="1" customFormat="1" ht="28.8">
      <c r="A55" s="154">
        <v>313</v>
      </c>
      <c r="B55" s="156" t="s">
        <v>244</v>
      </c>
      <c r="C55" s="161">
        <v>380883</v>
      </c>
      <c r="D55" s="162">
        <v>0</v>
      </c>
      <c r="E55" s="163">
        <v>0</v>
      </c>
    </row>
    <row r="56" spans="1:5" s="1" customFormat="1" ht="28.8">
      <c r="A56" s="154">
        <v>320</v>
      </c>
      <c r="B56" s="156" t="s">
        <v>259</v>
      </c>
      <c r="C56" s="161">
        <v>380281</v>
      </c>
      <c r="D56" s="162">
        <v>29</v>
      </c>
      <c r="E56" s="163">
        <v>1</v>
      </c>
    </row>
    <row r="57" spans="1:5" s="1" customFormat="1">
      <c r="A57" s="154">
        <v>329</v>
      </c>
      <c r="B57" s="156" t="s">
        <v>245</v>
      </c>
      <c r="C57" s="161">
        <v>380366</v>
      </c>
      <c r="D57" s="162">
        <v>1</v>
      </c>
      <c r="E57" s="163">
        <v>0</v>
      </c>
    </row>
    <row r="58" spans="1:5" s="1" customFormat="1">
      <c r="A58" s="154">
        <v>331</v>
      </c>
      <c r="B58" s="156" t="s">
        <v>246</v>
      </c>
      <c r="C58" s="161">
        <v>380441</v>
      </c>
      <c r="D58" s="162">
        <v>0</v>
      </c>
      <c r="E58" s="163">
        <v>0</v>
      </c>
    </row>
    <row r="59" spans="1:5" s="1" customFormat="1">
      <c r="A59" s="154">
        <v>381</v>
      </c>
      <c r="B59" s="156" t="s">
        <v>226</v>
      </c>
      <c r="C59" s="161">
        <v>313009</v>
      </c>
      <c r="D59" s="162">
        <v>8</v>
      </c>
      <c r="E59" s="163">
        <v>0</v>
      </c>
    </row>
    <row r="60" spans="1:5" s="1" customFormat="1">
      <c r="A60" s="154">
        <v>386</v>
      </c>
      <c r="B60" s="156" t="s">
        <v>255</v>
      </c>
      <c r="C60" s="161">
        <v>380526</v>
      </c>
      <c r="D60" s="162">
        <v>31</v>
      </c>
      <c r="E60" s="163">
        <v>1</v>
      </c>
    </row>
    <row r="61" spans="1:5" s="1" customFormat="1">
      <c r="A61" s="154">
        <v>387</v>
      </c>
      <c r="B61" s="156" t="s">
        <v>267</v>
      </c>
      <c r="C61" s="161">
        <v>380548</v>
      </c>
      <c r="D61" s="162">
        <v>6</v>
      </c>
      <c r="E61" s="163">
        <v>0</v>
      </c>
    </row>
    <row r="62" spans="1:5" s="1" customFormat="1">
      <c r="A62" s="154">
        <v>389</v>
      </c>
      <c r="B62" s="156" t="s">
        <v>227</v>
      </c>
      <c r="C62" s="161">
        <v>380582</v>
      </c>
      <c r="D62" s="162">
        <v>14</v>
      </c>
      <c r="E62" s="163">
        <v>2</v>
      </c>
    </row>
    <row r="63" spans="1:5" s="1" customFormat="1">
      <c r="A63" s="154">
        <v>392</v>
      </c>
      <c r="B63" s="156" t="s">
        <v>214</v>
      </c>
      <c r="C63" s="161">
        <v>380634</v>
      </c>
      <c r="D63" s="162">
        <v>150</v>
      </c>
      <c r="E63" s="163">
        <v>15</v>
      </c>
    </row>
    <row r="64" spans="1:5" s="1" customFormat="1">
      <c r="A64" s="154">
        <v>394</v>
      </c>
      <c r="B64" s="156" t="s">
        <v>247</v>
      </c>
      <c r="C64" s="161">
        <v>380645</v>
      </c>
      <c r="D64" s="162">
        <v>5</v>
      </c>
      <c r="E64" s="163">
        <v>0</v>
      </c>
    </row>
    <row r="65" spans="1:5" s="1" customFormat="1">
      <c r="A65" s="154">
        <v>395</v>
      </c>
      <c r="B65" s="156" t="s">
        <v>237</v>
      </c>
      <c r="C65" s="161">
        <v>377090</v>
      </c>
      <c r="D65" s="162">
        <v>4</v>
      </c>
      <c r="E65" s="163">
        <v>0</v>
      </c>
    </row>
    <row r="66" spans="1:5" s="1" customFormat="1">
      <c r="A66" s="154">
        <v>407</v>
      </c>
      <c r="B66" s="156" t="s">
        <v>248</v>
      </c>
      <c r="C66" s="161">
        <v>380731</v>
      </c>
      <c r="D66" s="162">
        <v>0</v>
      </c>
      <c r="E66" s="163">
        <v>0</v>
      </c>
    </row>
    <row r="67" spans="1:5" s="1" customFormat="1">
      <c r="A67" s="154">
        <v>455</v>
      </c>
      <c r="B67" s="156" t="s">
        <v>249</v>
      </c>
      <c r="C67" s="161">
        <v>380797</v>
      </c>
      <c r="D67" s="162">
        <v>0</v>
      </c>
      <c r="E67" s="163">
        <v>0</v>
      </c>
    </row>
    <row r="68" spans="1:5" s="1" customFormat="1">
      <c r="A68" s="154">
        <v>553</v>
      </c>
      <c r="B68" s="156" t="s">
        <v>217</v>
      </c>
      <c r="C68" s="161">
        <v>380946</v>
      </c>
      <c r="D68" s="162">
        <v>0</v>
      </c>
      <c r="E68" s="163">
        <v>0</v>
      </c>
    </row>
    <row r="69" spans="1:5" s="1" customFormat="1">
      <c r="A69" s="154">
        <v>634</v>
      </c>
      <c r="B69" s="156" t="s">
        <v>256</v>
      </c>
      <c r="C69" s="161">
        <v>339016</v>
      </c>
      <c r="D69" s="162">
        <v>0</v>
      </c>
      <c r="E69" s="163">
        <v>0</v>
      </c>
    </row>
    <row r="70" spans="1:5" s="1" customFormat="1">
      <c r="A70" s="154">
        <v>694</v>
      </c>
      <c r="B70" s="156" t="s">
        <v>228</v>
      </c>
      <c r="C70" s="161">
        <v>339050</v>
      </c>
      <c r="D70" s="162">
        <v>42</v>
      </c>
      <c r="E70" s="163">
        <v>3</v>
      </c>
    </row>
    <row r="71" spans="1:5" s="1" customFormat="1">
      <c r="A71" s="154">
        <v>774</v>
      </c>
      <c r="B71" s="156" t="s">
        <v>250</v>
      </c>
      <c r="C71" s="161">
        <v>339072</v>
      </c>
      <c r="D71" s="162">
        <v>15</v>
      </c>
      <c r="E71" s="163">
        <v>1</v>
      </c>
    </row>
    <row r="72" spans="1:5" s="1" customFormat="1">
      <c r="A72" s="154"/>
      <c r="B72" s="167" t="s">
        <v>268</v>
      </c>
      <c r="C72" s="168"/>
      <c r="D72" s="169">
        <v>5053</v>
      </c>
      <c r="E72" s="170">
        <v>391</v>
      </c>
    </row>
    <row r="73" spans="1:5" s="1" customFormat="1">
      <c r="A73" s="154"/>
      <c r="B73" s="167"/>
      <c r="C73" s="168"/>
      <c r="D73" s="169"/>
      <c r="E73" s="170"/>
    </row>
    <row r="74" spans="1:5" s="1" customFormat="1">
      <c r="A74" s="154"/>
      <c r="B74" s="156"/>
      <c r="C74" s="161"/>
      <c r="D74" s="162"/>
      <c r="E74" s="163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56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B79" s="149"/>
      <c r="C79" s="161"/>
      <c r="D79" s="162"/>
      <c r="E79" s="163"/>
    </row>
    <row r="80" spans="1:5" s="1" customFormat="1">
      <c r="A80" s="154"/>
      <c r="B80" s="156"/>
      <c r="C80" s="161"/>
      <c r="D80" s="162"/>
      <c r="E80" s="163"/>
    </row>
    <row r="81" spans="1:5" s="1" customFormat="1">
      <c r="A81" s="154"/>
      <c r="C81" s="161"/>
      <c r="D81" s="162"/>
      <c r="E81" s="163"/>
    </row>
    <row r="82" spans="1:5" s="1" customFormat="1">
      <c r="A82" s="154"/>
      <c r="C82" s="164"/>
      <c r="D82" s="161"/>
      <c r="E82" s="161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 hidden="1" outlineLevel="1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 hidden="1" outlineLevel="1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 hidden="1" outlineLevel="1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 hidden="1" outlineLevel="1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 hidden="1" outlineLevel="1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 hidden="1" outlineLevel="1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 hidden="1" outlineLevel="1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  <row r="171" spans="1:19">
      <c r="A171" s="8">
        <v>45413</v>
      </c>
      <c r="B171" s="128">
        <v>39186.036717100003</v>
      </c>
      <c r="C171" s="128">
        <v>876.82090285000004</v>
      </c>
      <c r="D171" s="128">
        <v>0</v>
      </c>
      <c r="E171" s="128">
        <v>876.82090285000004</v>
      </c>
      <c r="F171" s="128">
        <v>0</v>
      </c>
      <c r="G171" s="128">
        <v>0</v>
      </c>
      <c r="H171" s="128">
        <v>0</v>
      </c>
      <c r="I171" s="128">
        <v>27859.281482729999</v>
      </c>
      <c r="J171" s="128">
        <v>93.080598089999995</v>
      </c>
      <c r="K171" s="128">
        <v>27766.200884639999</v>
      </c>
      <c r="L171" s="128">
        <v>10449.93433152</v>
      </c>
      <c r="M171" s="128">
        <v>10443.03838502</v>
      </c>
      <c r="N171" s="128">
        <v>6.8959465</v>
      </c>
      <c r="O171" s="128">
        <v>0</v>
      </c>
      <c r="P171" s="128">
        <v>5631.02817564</v>
      </c>
      <c r="Q171" s="128"/>
      <c r="R171" s="128"/>
      <c r="S171" s="128"/>
    </row>
    <row r="172" spans="1:19">
      <c r="A172" s="8">
        <v>45444</v>
      </c>
      <c r="B172" s="128">
        <v>40126.285674450002</v>
      </c>
      <c r="C172" s="128">
        <v>1086.87020568</v>
      </c>
      <c r="D172" s="128">
        <v>0</v>
      </c>
      <c r="E172" s="128">
        <v>1086.87020568</v>
      </c>
      <c r="F172" s="128">
        <v>0</v>
      </c>
      <c r="G172" s="128">
        <v>0</v>
      </c>
      <c r="H172" s="128">
        <v>0</v>
      </c>
      <c r="I172" s="128">
        <v>28535.76702838</v>
      </c>
      <c r="J172" s="128">
        <v>61.461205679999999</v>
      </c>
      <c r="K172" s="128">
        <v>28474.3058227</v>
      </c>
      <c r="L172" s="128">
        <v>10503.648440389999</v>
      </c>
      <c r="M172" s="128">
        <v>10496.867165809999</v>
      </c>
      <c r="N172" s="128">
        <v>6.7812745799999998</v>
      </c>
      <c r="O172" s="128">
        <v>0</v>
      </c>
      <c r="P172" s="128">
        <v>4550.2684925100002</v>
      </c>
      <c r="Q172" s="128"/>
      <c r="R172" s="128"/>
      <c r="S172" s="128"/>
    </row>
    <row r="173" spans="1:19">
      <c r="A173" s="8">
        <v>45474</v>
      </c>
      <c r="B173" s="128">
        <v>40370.323468909999</v>
      </c>
      <c r="C173" s="128">
        <v>1159.22263262</v>
      </c>
      <c r="D173" s="128">
        <v>0</v>
      </c>
      <c r="E173" s="128">
        <v>1159.22263262</v>
      </c>
      <c r="F173" s="128">
        <v>0</v>
      </c>
      <c r="G173" s="128">
        <v>0</v>
      </c>
      <c r="H173" s="128">
        <v>0</v>
      </c>
      <c r="I173" s="128">
        <v>28487.793438209999</v>
      </c>
      <c r="J173" s="128">
        <v>61.424093710000001</v>
      </c>
      <c r="K173" s="128">
        <v>28426.369344499999</v>
      </c>
      <c r="L173" s="128">
        <v>10723.30739808</v>
      </c>
      <c r="M173" s="128">
        <v>10716.751418010001</v>
      </c>
      <c r="N173" s="128">
        <v>6.5559800700000004</v>
      </c>
      <c r="O173" s="128">
        <v>82.733564639999997</v>
      </c>
      <c r="P173" s="128">
        <v>6251.6849463899998</v>
      </c>
      <c r="Q173" s="128"/>
      <c r="R173" s="128"/>
      <c r="S173" s="128"/>
    </row>
    <row r="174" spans="1:19">
      <c r="A174" s="8">
        <v>45505</v>
      </c>
      <c r="B174" s="128">
        <v>41014.517208199999</v>
      </c>
      <c r="C174" s="128">
        <v>1092.01184018</v>
      </c>
      <c r="D174" s="128">
        <v>0</v>
      </c>
      <c r="E174" s="128">
        <v>1092.01184018</v>
      </c>
      <c r="F174" s="128">
        <v>0</v>
      </c>
      <c r="G174" s="128">
        <v>0</v>
      </c>
      <c r="H174" s="128">
        <v>0</v>
      </c>
      <c r="I174" s="128">
        <v>29088.67969361</v>
      </c>
      <c r="J174" s="128">
        <v>60.485231829999996</v>
      </c>
      <c r="K174" s="128">
        <v>29028.19446178</v>
      </c>
      <c r="L174" s="128">
        <v>10833.82567441</v>
      </c>
      <c r="M174" s="128">
        <v>10827.66584989</v>
      </c>
      <c r="N174" s="128">
        <v>6.1598245199999999</v>
      </c>
      <c r="O174" s="128">
        <v>82.733564639999997</v>
      </c>
      <c r="P174" s="128">
        <v>6362.7269413399999</v>
      </c>
      <c r="Q174" s="128"/>
      <c r="R174" s="128"/>
      <c r="S174" s="128"/>
    </row>
    <row r="175" spans="1:19">
      <c r="A175" s="8">
        <v>45536</v>
      </c>
      <c r="B175" s="128">
        <v>42369.99069798</v>
      </c>
      <c r="C175" s="128">
        <v>1106.0549007499999</v>
      </c>
      <c r="D175" s="128">
        <v>0</v>
      </c>
      <c r="E175" s="128">
        <v>1106.0549007499999</v>
      </c>
      <c r="F175" s="128">
        <v>0</v>
      </c>
      <c r="G175" s="128">
        <v>0</v>
      </c>
      <c r="H175" s="128">
        <v>0</v>
      </c>
      <c r="I175" s="128">
        <v>30265.274545259999</v>
      </c>
      <c r="J175" s="128">
        <v>58.232417720000001</v>
      </c>
      <c r="K175" s="128">
        <v>30207.04212754</v>
      </c>
      <c r="L175" s="128">
        <v>10998.661251969999</v>
      </c>
      <c r="M175" s="128">
        <v>10992.5740178</v>
      </c>
      <c r="N175" s="128">
        <v>6.0872341700000003</v>
      </c>
      <c r="O175" s="128">
        <v>42.432783960000002</v>
      </c>
      <c r="P175" s="128">
        <v>6490.7221112099996</v>
      </c>
      <c r="Q175" s="128"/>
      <c r="R175" s="128"/>
      <c r="S175" s="128"/>
    </row>
    <row r="176" spans="1:19">
      <c r="A176" s="8">
        <v>45566</v>
      </c>
      <c r="B176" s="128">
        <v>43553.000826089999</v>
      </c>
      <c r="C176" s="128">
        <v>1142.3983206099999</v>
      </c>
      <c r="D176" s="128">
        <v>0</v>
      </c>
      <c r="E176" s="128">
        <v>1142.3983206099999</v>
      </c>
      <c r="F176" s="128">
        <v>0</v>
      </c>
      <c r="G176" s="128">
        <v>0</v>
      </c>
      <c r="H176" s="128">
        <v>0</v>
      </c>
      <c r="I176" s="128">
        <v>31411.033217299999</v>
      </c>
      <c r="J176" s="128">
        <v>57.550140259999999</v>
      </c>
      <c r="K176" s="128">
        <v>31353.48307704</v>
      </c>
      <c r="L176" s="128">
        <v>10999.569288180001</v>
      </c>
      <c r="M176" s="128">
        <v>10994.331688599999</v>
      </c>
      <c r="N176" s="128">
        <v>5.2375995800000004</v>
      </c>
      <c r="O176" s="128">
        <v>39.836143829999997</v>
      </c>
      <c r="P176" s="128">
        <v>6431.5155910900003</v>
      </c>
      <c r="Q176" s="128"/>
      <c r="R176" s="128"/>
      <c r="S176" s="128"/>
    </row>
    <row r="177" spans="1:19">
      <c r="A177" s="8">
        <v>45597</v>
      </c>
      <c r="B177" s="128">
        <v>44226.306170980002</v>
      </c>
      <c r="C177" s="128">
        <v>1197.3082002000001</v>
      </c>
      <c r="D177" s="128">
        <v>0</v>
      </c>
      <c r="E177" s="128">
        <v>1197.3082002000001</v>
      </c>
      <c r="F177" s="128">
        <v>0</v>
      </c>
      <c r="G177" s="128">
        <v>0</v>
      </c>
      <c r="H177" s="128">
        <v>0</v>
      </c>
      <c r="I177" s="128">
        <v>31845.854322710002</v>
      </c>
      <c r="J177" s="128">
        <v>52.481098660000001</v>
      </c>
      <c r="K177" s="128">
        <v>31793.373224049999</v>
      </c>
      <c r="L177" s="128">
        <v>11183.143648069999</v>
      </c>
      <c r="M177" s="128">
        <v>11178.17935233</v>
      </c>
      <c r="N177" s="128">
        <v>4.9642957399999998</v>
      </c>
      <c r="O177" s="128">
        <v>39.836143829999997</v>
      </c>
      <c r="P177" s="128">
        <v>6814.4324631099998</v>
      </c>
      <c r="Q177" s="128"/>
      <c r="R177" s="128"/>
      <c r="S177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 collapsed="1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  <row r="171" spans="1:17">
      <c r="A171" s="8">
        <v>45413</v>
      </c>
      <c r="B171" s="43">
        <v>27859.281482729999</v>
      </c>
      <c r="C171" s="43">
        <f t="shared" ref="C171" si="313">G171+K171</f>
        <v>13653.344325489999</v>
      </c>
      <c r="D171" s="43">
        <f t="shared" ref="D171" si="314">H171+L171</f>
        <v>11682.25127203</v>
      </c>
      <c r="E171" s="43">
        <f t="shared" ref="E171" si="315">I171+M171</f>
        <v>2523.6858852099999</v>
      </c>
      <c r="F171" s="43">
        <v>18341.864241980002</v>
      </c>
      <c r="G171" s="43">
        <v>10680.62064087</v>
      </c>
      <c r="H171" s="43">
        <v>7282.8165363400003</v>
      </c>
      <c r="I171" s="43">
        <v>378.42706477000002</v>
      </c>
      <c r="J171" s="43">
        <v>9517.4172407499991</v>
      </c>
      <c r="K171" s="43">
        <v>2972.7236846199999</v>
      </c>
      <c r="L171" s="43">
        <v>4399.4347356899998</v>
      </c>
      <c r="M171" s="43">
        <v>2145.2588204399999</v>
      </c>
      <c r="N171" s="43"/>
      <c r="O171" s="43"/>
      <c r="P171" s="43"/>
      <c r="Q171" s="43"/>
    </row>
    <row r="172" spans="1:17">
      <c r="A172" s="8">
        <v>45444</v>
      </c>
      <c r="B172" s="43">
        <v>28535.76702838</v>
      </c>
      <c r="C172" s="43">
        <f t="shared" ref="C172" si="316">G172+K172</f>
        <v>14086.804868069999</v>
      </c>
      <c r="D172" s="43">
        <f t="shared" ref="D172" si="317">H172+L172</f>
        <v>9916.8422559999999</v>
      </c>
      <c r="E172" s="43">
        <f t="shared" ref="E172" si="318">I172+M172</f>
        <v>4532.1199043099996</v>
      </c>
      <c r="F172" s="43">
        <v>19268.46979028</v>
      </c>
      <c r="G172" s="43">
        <v>11410.14759658</v>
      </c>
      <c r="H172" s="43">
        <v>7465.0999445799998</v>
      </c>
      <c r="I172" s="43">
        <v>393.22224912000001</v>
      </c>
      <c r="J172" s="43">
        <v>9267.2972381</v>
      </c>
      <c r="K172" s="43">
        <v>2676.6572714899999</v>
      </c>
      <c r="L172" s="43">
        <v>2451.7423114200001</v>
      </c>
      <c r="M172" s="43">
        <v>4138.8976551899996</v>
      </c>
      <c r="N172" s="43"/>
      <c r="O172" s="43"/>
      <c r="P172" s="43"/>
      <c r="Q172" s="43"/>
    </row>
    <row r="173" spans="1:17">
      <c r="A173" s="8">
        <v>45474</v>
      </c>
      <c r="B173" s="43">
        <v>28487.793438209999</v>
      </c>
      <c r="C173" s="43">
        <f t="shared" ref="C173" si="319">G173+K173</f>
        <v>13496.50651304</v>
      </c>
      <c r="D173" s="43">
        <f t="shared" ref="D173" si="320">H173+L173</f>
        <v>10488.87792497</v>
      </c>
      <c r="E173" s="43">
        <f t="shared" ref="E173" si="321">I173+M173</f>
        <v>4502.4090001999994</v>
      </c>
      <c r="F173" s="43">
        <v>19464.883239070001</v>
      </c>
      <c r="G173" s="43">
        <v>11332.03914393</v>
      </c>
      <c r="H173" s="43">
        <v>7731.0584324000001</v>
      </c>
      <c r="I173" s="43">
        <v>401.78566274000002</v>
      </c>
      <c r="J173" s="43">
        <v>9022.9101991400003</v>
      </c>
      <c r="K173" s="43">
        <v>2164.4673691100002</v>
      </c>
      <c r="L173" s="43">
        <v>2757.81949257</v>
      </c>
      <c r="M173" s="43">
        <v>4100.6233374599997</v>
      </c>
      <c r="N173" s="43"/>
      <c r="O173" s="43"/>
      <c r="P173" s="43"/>
      <c r="Q173" s="43"/>
    </row>
    <row r="174" spans="1:17">
      <c r="A174" s="8">
        <v>45505</v>
      </c>
      <c r="B174" s="43">
        <v>29088.67969361</v>
      </c>
      <c r="C174" s="43">
        <f t="shared" ref="C174" si="322">G174+K174</f>
        <v>13750.542655140001</v>
      </c>
      <c r="D174" s="43">
        <f t="shared" ref="D174" si="323">H174+L174</f>
        <v>10776.00001043</v>
      </c>
      <c r="E174" s="43">
        <f t="shared" ref="E174" si="324">I174+M174</f>
        <v>4562.1370280399997</v>
      </c>
      <c r="F174" s="43">
        <v>19928.03867794</v>
      </c>
      <c r="G174" s="43">
        <v>11500.75816506</v>
      </c>
      <c r="H174" s="43">
        <v>7998.8606206900004</v>
      </c>
      <c r="I174" s="43">
        <v>428.41989218999998</v>
      </c>
      <c r="J174" s="43">
        <v>9160.6410156700003</v>
      </c>
      <c r="K174" s="43">
        <v>2249.7844900800001</v>
      </c>
      <c r="L174" s="43">
        <v>2777.1393897399998</v>
      </c>
      <c r="M174" s="43">
        <v>4133.71713585</v>
      </c>
      <c r="N174" s="43"/>
      <c r="O174" s="43"/>
      <c r="P174" s="43"/>
      <c r="Q174" s="43"/>
    </row>
    <row r="175" spans="1:17">
      <c r="A175" s="8">
        <v>45536</v>
      </c>
      <c r="B175" s="43">
        <v>30265.274545259999</v>
      </c>
      <c r="C175" s="43">
        <f t="shared" ref="C175" si="325">G175+K175</f>
        <v>14584.18336108</v>
      </c>
      <c r="D175" s="43">
        <f t="shared" ref="D175" si="326">H175+L175</f>
        <v>11074.911814999999</v>
      </c>
      <c r="E175" s="43">
        <f t="shared" ref="E175" si="327">I175+M175</f>
        <v>4606.1793691800003</v>
      </c>
      <c r="F175" s="43">
        <v>20620.797382109999</v>
      </c>
      <c r="G175" s="43">
        <v>11719.712497730001</v>
      </c>
      <c r="H175" s="43">
        <v>8442.8460505099993</v>
      </c>
      <c r="I175" s="43">
        <v>458.23883387000001</v>
      </c>
      <c r="J175" s="43">
        <v>9644.4771631500007</v>
      </c>
      <c r="K175" s="43">
        <v>2864.4708633499999</v>
      </c>
      <c r="L175" s="43">
        <v>2632.0657644900002</v>
      </c>
      <c r="M175" s="43">
        <v>4147.9405353100001</v>
      </c>
      <c r="N175" s="43"/>
      <c r="O175" s="43"/>
      <c r="P175" s="43"/>
      <c r="Q175" s="43"/>
    </row>
    <row r="176" spans="1:17">
      <c r="A176" s="8">
        <v>45566</v>
      </c>
      <c r="B176" s="43">
        <v>31411.033217299999</v>
      </c>
      <c r="C176" s="43">
        <f t="shared" ref="C176" si="328">G176+K176</f>
        <v>15466.579141490001</v>
      </c>
      <c r="D176" s="43">
        <f t="shared" ref="D176" si="329">H176+L176</f>
        <v>11270.698345160001</v>
      </c>
      <c r="E176" s="43">
        <f t="shared" ref="E176" si="330">I176+M176</f>
        <v>4673.7557306500003</v>
      </c>
      <c r="F176" s="43">
        <v>21756.34012244</v>
      </c>
      <c r="G176" s="43">
        <v>12660.099336650001</v>
      </c>
      <c r="H176" s="43">
        <v>8587.9904496500003</v>
      </c>
      <c r="I176" s="43">
        <v>508.25033614</v>
      </c>
      <c r="J176" s="43">
        <v>9654.6930948600002</v>
      </c>
      <c r="K176" s="43">
        <v>2806.4798048399998</v>
      </c>
      <c r="L176" s="43">
        <v>2682.7078955100001</v>
      </c>
      <c r="M176" s="43">
        <v>4165.5053945099999</v>
      </c>
      <c r="N176" s="43"/>
      <c r="O176" s="43"/>
      <c r="P176" s="43"/>
      <c r="Q176" s="43"/>
    </row>
    <row r="177" spans="1:17">
      <c r="A177" s="8">
        <v>45597</v>
      </c>
      <c r="B177" s="43">
        <v>31845.854322710002</v>
      </c>
      <c r="C177" s="43">
        <f t="shared" ref="C177" si="331">G177+K177</f>
        <v>15632.49754382</v>
      </c>
      <c r="D177" s="43">
        <f t="shared" ref="D177" si="332">H177+L177</f>
        <v>11568.701113429999</v>
      </c>
      <c r="E177" s="43">
        <f t="shared" ref="E177" si="333">I177+M177</f>
        <v>4644.6556654599999</v>
      </c>
      <c r="F177" s="43">
        <v>21911.419519169998</v>
      </c>
      <c r="G177" s="43">
        <v>12609.71423714</v>
      </c>
      <c r="H177" s="43">
        <v>8867.3067012499996</v>
      </c>
      <c r="I177" s="43">
        <v>434.39858077999997</v>
      </c>
      <c r="J177" s="43">
        <v>9934.4348035399998</v>
      </c>
      <c r="K177" s="43">
        <v>3022.7833066799999</v>
      </c>
      <c r="L177" s="43">
        <v>2701.39441218</v>
      </c>
      <c r="M177" s="43">
        <v>4210.2570846799999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 collapsed="1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  <row r="171" spans="1:17">
      <c r="A171" s="8">
        <v>45413</v>
      </c>
      <c r="B171" s="43">
        <v>10443.03838502</v>
      </c>
      <c r="C171" s="43">
        <f t="shared" ref="C171" si="313">G171+K171</f>
        <v>4930.5085266300002</v>
      </c>
      <c r="D171" s="43">
        <f t="shared" ref="D171" si="314">H171+L171</f>
        <v>2727.1564353499998</v>
      </c>
      <c r="E171" s="43">
        <f t="shared" ref="E171" si="315">I171+M171</f>
        <v>2785.37342304</v>
      </c>
      <c r="F171" s="43">
        <v>9335.72374064</v>
      </c>
      <c r="G171" s="43">
        <v>4788.4194442799999</v>
      </c>
      <c r="H171" s="43">
        <v>2569.01954234</v>
      </c>
      <c r="I171" s="43">
        <v>1978.28475402</v>
      </c>
      <c r="J171" s="43">
        <v>1107.3146443799999</v>
      </c>
      <c r="K171" s="43">
        <v>142.08908235000001</v>
      </c>
      <c r="L171" s="43">
        <v>158.13689300999999</v>
      </c>
      <c r="M171" s="43">
        <v>807.08866902</v>
      </c>
      <c r="N171" s="43"/>
      <c r="O171" s="43"/>
      <c r="P171" s="43"/>
      <c r="Q171" s="43"/>
    </row>
    <row r="172" spans="1:17">
      <c r="A172" s="8">
        <v>45444</v>
      </c>
      <c r="B172" s="43">
        <v>10496.867165809999</v>
      </c>
      <c r="C172" s="43">
        <f t="shared" ref="C172" si="316">G172+K172</f>
        <v>4919.3882862</v>
      </c>
      <c r="D172" s="43">
        <f t="shared" ref="D172" si="317">H172+L172</f>
        <v>2783.9566301199998</v>
      </c>
      <c r="E172" s="43">
        <f t="shared" ref="E172" si="318">I172+M172</f>
        <v>2793.5222494899999</v>
      </c>
      <c r="F172" s="43">
        <v>9458.1738269100006</v>
      </c>
      <c r="G172" s="43">
        <v>4839.4280778100001</v>
      </c>
      <c r="H172" s="43">
        <v>2626.9737821799999</v>
      </c>
      <c r="I172" s="43">
        <v>1991.7719669200001</v>
      </c>
      <c r="J172" s="43">
        <v>1038.6933389000001</v>
      </c>
      <c r="K172" s="43">
        <v>79.960208390000005</v>
      </c>
      <c r="L172" s="43">
        <v>156.98284794</v>
      </c>
      <c r="M172" s="43">
        <v>801.75028256999997</v>
      </c>
      <c r="N172" s="43"/>
      <c r="O172" s="43"/>
      <c r="P172" s="43"/>
      <c r="Q172" s="43"/>
    </row>
    <row r="173" spans="1:17">
      <c r="A173" s="8">
        <v>45474</v>
      </c>
      <c r="B173" s="43">
        <v>10716.751418010001</v>
      </c>
      <c r="C173" s="43">
        <f t="shared" ref="C173" si="319">G173+K173</f>
        <v>5099.0868713899999</v>
      </c>
      <c r="D173" s="43">
        <f t="shared" ref="D173" si="320">H173+L173</f>
        <v>2798.30006847</v>
      </c>
      <c r="E173" s="43">
        <f t="shared" ref="E173" si="321">I173+M173</f>
        <v>2819.3644781499997</v>
      </c>
      <c r="F173" s="43">
        <v>9666.2458209100005</v>
      </c>
      <c r="G173" s="43">
        <v>5017.5647907299999</v>
      </c>
      <c r="H173" s="43">
        <v>2639.3489989700001</v>
      </c>
      <c r="I173" s="43">
        <v>2009.33203121</v>
      </c>
      <c r="J173" s="43">
        <v>1050.5055970999999</v>
      </c>
      <c r="K173" s="43">
        <v>81.52208066</v>
      </c>
      <c r="L173" s="43">
        <v>158.95106949999999</v>
      </c>
      <c r="M173" s="43">
        <v>810.03244694</v>
      </c>
      <c r="N173" s="43"/>
      <c r="O173" s="43"/>
      <c r="P173" s="43"/>
      <c r="Q173" s="43"/>
    </row>
    <row r="174" spans="1:17">
      <c r="A174" s="8">
        <v>45505</v>
      </c>
      <c r="B174" s="43">
        <v>10827.66584989</v>
      </c>
      <c r="C174" s="43">
        <f t="shared" ref="C174" si="322">G174+K174</f>
        <v>5086.3221887999998</v>
      </c>
      <c r="D174" s="43">
        <f t="shared" ref="D174" si="323">H174+L174</f>
        <v>2902.4372440299999</v>
      </c>
      <c r="E174" s="43">
        <f t="shared" ref="E174" si="324">I174+M174</f>
        <v>2838.90641706</v>
      </c>
      <c r="F174" s="43">
        <v>9781.61831428</v>
      </c>
      <c r="G174" s="43">
        <v>5004.5115662799999</v>
      </c>
      <c r="H174" s="43">
        <v>2742.06939805</v>
      </c>
      <c r="I174" s="43">
        <v>2035.0373499499999</v>
      </c>
      <c r="J174" s="43">
        <v>1046.0475356100001</v>
      </c>
      <c r="K174" s="43">
        <v>81.810622519999995</v>
      </c>
      <c r="L174" s="43">
        <v>160.36784598</v>
      </c>
      <c r="M174" s="43">
        <v>803.86906710999995</v>
      </c>
      <c r="N174" s="43"/>
      <c r="O174" s="43"/>
      <c r="P174" s="43"/>
      <c r="Q174" s="43"/>
    </row>
    <row r="175" spans="1:17">
      <c r="A175" s="8">
        <v>45536</v>
      </c>
      <c r="B175" s="43">
        <v>10992.5740178</v>
      </c>
      <c r="C175" s="43">
        <f t="shared" ref="C175" si="325">G175+K175</f>
        <v>5154.1871731499996</v>
      </c>
      <c r="D175" s="43">
        <f t="shared" ref="D175" si="326">H175+L175</f>
        <v>2977.9268296599998</v>
      </c>
      <c r="E175" s="43">
        <f t="shared" ref="E175" si="327">I175+M175</f>
        <v>2860.4600149899998</v>
      </c>
      <c r="F175" s="43">
        <v>9953.0351556700007</v>
      </c>
      <c r="G175" s="43">
        <v>5072.5902111699997</v>
      </c>
      <c r="H175" s="43">
        <v>2818.79927778</v>
      </c>
      <c r="I175" s="43">
        <v>2061.64566672</v>
      </c>
      <c r="J175" s="43">
        <v>1039.5388621300001</v>
      </c>
      <c r="K175" s="43">
        <v>81.596961980000003</v>
      </c>
      <c r="L175" s="43">
        <v>159.12755188</v>
      </c>
      <c r="M175" s="43">
        <v>798.81434826999998</v>
      </c>
      <c r="N175" s="43"/>
      <c r="O175" s="43"/>
      <c r="P175" s="43"/>
      <c r="Q175" s="43"/>
    </row>
    <row r="176" spans="1:17">
      <c r="A176" s="8">
        <v>45566</v>
      </c>
      <c r="B176" s="43">
        <v>10994.331688599999</v>
      </c>
      <c r="C176" s="43">
        <f t="shared" ref="C176" si="328">G176+K176</f>
        <v>5253.84871449</v>
      </c>
      <c r="D176" s="43">
        <f t="shared" ref="D176" si="329">H176+L176</f>
        <v>3010.48946252</v>
      </c>
      <c r="E176" s="43">
        <f t="shared" ref="E176" si="330">I176+M176</f>
        <v>2729.9935115899998</v>
      </c>
      <c r="F176" s="43">
        <v>10127.660767249999</v>
      </c>
      <c r="G176" s="43">
        <v>5171.9407419099998</v>
      </c>
      <c r="H176" s="43">
        <v>2855.4101983599999</v>
      </c>
      <c r="I176" s="43">
        <v>2100.3098269799998</v>
      </c>
      <c r="J176" s="43">
        <v>866.67092134999996</v>
      </c>
      <c r="K176" s="43">
        <v>81.907972580000006</v>
      </c>
      <c r="L176" s="43">
        <v>155.07926416000001</v>
      </c>
      <c r="M176" s="43">
        <v>629.68368461</v>
      </c>
      <c r="N176" s="43"/>
      <c r="O176" s="43"/>
      <c r="P176" s="43"/>
      <c r="Q176" s="43"/>
    </row>
    <row r="177" spans="1:17">
      <c r="A177" s="8">
        <v>45597</v>
      </c>
      <c r="B177" s="43">
        <v>11178.17935233</v>
      </c>
      <c r="C177" s="43">
        <f t="shared" ref="C177" si="331">G177+K177</f>
        <v>5335.5110679700001</v>
      </c>
      <c r="D177" s="43">
        <f t="shared" ref="D177" si="332">H177+L177</f>
        <v>3111.2824774200003</v>
      </c>
      <c r="E177" s="43">
        <f t="shared" ref="E177" si="333">I177+M177</f>
        <v>2731.3858069400003</v>
      </c>
      <c r="F177" s="43">
        <v>10320.84178311</v>
      </c>
      <c r="G177" s="43">
        <v>5253.1796709299997</v>
      </c>
      <c r="H177" s="43">
        <v>2957.0370429700001</v>
      </c>
      <c r="I177" s="43">
        <v>2110.6250692100002</v>
      </c>
      <c r="J177" s="43">
        <v>857.33756921999998</v>
      </c>
      <c r="K177" s="43">
        <v>82.331397039999999</v>
      </c>
      <c r="L177" s="43">
        <v>154.24543445</v>
      </c>
      <c r="M177" s="43">
        <v>620.76073772999996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230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260</v>
      </c>
      <c r="D7" s="214" t="s">
        <v>261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262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>
      <c r="A171" s="8">
        <v>45413</v>
      </c>
      <c r="B171" s="129">
        <v>27859.281482729999</v>
      </c>
      <c r="C171" s="129">
        <v>7422.4085818800004</v>
      </c>
      <c r="D171" s="129">
        <v>1.6087418899999999</v>
      </c>
      <c r="E171" s="129">
        <v>3827.4571077400001</v>
      </c>
      <c r="F171" s="129">
        <v>1185.0533412899999</v>
      </c>
      <c r="G171" s="129">
        <v>14.497690520000001</v>
      </c>
      <c r="H171" s="129">
        <v>537.89343095000004</v>
      </c>
      <c r="I171" s="129">
        <v>8067.5034416500002</v>
      </c>
      <c r="J171" s="129">
        <v>2370.8564962400001</v>
      </c>
      <c r="K171" s="129">
        <v>301.86764031000001</v>
      </c>
      <c r="L171" s="129">
        <v>56.805931749999999</v>
      </c>
      <c r="M171" s="129">
        <v>3.3046758500000002</v>
      </c>
      <c r="N171" s="129">
        <v>2655.2783966000002</v>
      </c>
      <c r="O171" s="129">
        <v>45.634403540000001</v>
      </c>
      <c r="P171" s="129">
        <v>866.75122905000001</v>
      </c>
      <c r="Q171" s="129">
        <v>8.7978000000000004E-4</v>
      </c>
      <c r="R171" s="129">
        <v>500.61952317999999</v>
      </c>
      <c r="S171" s="129">
        <v>5.7999999999999995E-7</v>
      </c>
      <c r="T171" s="129">
        <v>1.73996993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>
      <c r="A172" s="8">
        <v>45444</v>
      </c>
      <c r="B172" s="129">
        <v>28535.76702838</v>
      </c>
      <c r="C172" s="129">
        <v>7661.23052654</v>
      </c>
      <c r="D172" s="129">
        <v>1.5748540099999999</v>
      </c>
      <c r="E172" s="129">
        <v>3891.5837340899998</v>
      </c>
      <c r="F172" s="129">
        <v>1164.5079389499999</v>
      </c>
      <c r="G172" s="129">
        <v>13.056609180000001</v>
      </c>
      <c r="H172" s="129">
        <v>581.44687587999999</v>
      </c>
      <c r="I172" s="129">
        <v>8277.3752229799993</v>
      </c>
      <c r="J172" s="129">
        <v>2357.6506997299998</v>
      </c>
      <c r="K172" s="129">
        <v>301.67931720000001</v>
      </c>
      <c r="L172" s="129">
        <v>55.379264120000002</v>
      </c>
      <c r="M172" s="129">
        <v>0</v>
      </c>
      <c r="N172" s="129">
        <v>2702.0559652400002</v>
      </c>
      <c r="O172" s="129">
        <v>44.851430290000003</v>
      </c>
      <c r="P172" s="129">
        <v>987.76466051</v>
      </c>
      <c r="Q172" s="129">
        <v>4.664509E-2</v>
      </c>
      <c r="R172" s="129">
        <v>493.87538555999998</v>
      </c>
      <c r="S172" s="129">
        <v>5.7999999999999995E-7</v>
      </c>
      <c r="T172" s="129">
        <v>1.6878984299999999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>
      <c r="A173" s="8">
        <v>45474</v>
      </c>
      <c r="B173" s="129">
        <v>28487.793438209999</v>
      </c>
      <c r="C173" s="129">
        <v>7516.0143099200004</v>
      </c>
      <c r="D173" s="129">
        <v>1.5409866000000001</v>
      </c>
      <c r="E173" s="129">
        <v>3691.3635162199998</v>
      </c>
      <c r="F173" s="129">
        <v>1158.64027022</v>
      </c>
      <c r="G173" s="129">
        <v>11.692089989999999</v>
      </c>
      <c r="H173" s="129">
        <v>590.84167447000004</v>
      </c>
      <c r="I173" s="129">
        <v>8117.0737101499999</v>
      </c>
      <c r="J173" s="129">
        <v>2610.0282694399998</v>
      </c>
      <c r="K173" s="129">
        <v>305.1346092</v>
      </c>
      <c r="L173" s="129">
        <v>52.631080650000001</v>
      </c>
      <c r="M173" s="129">
        <v>0</v>
      </c>
      <c r="N173" s="129">
        <v>2731.9836973000001</v>
      </c>
      <c r="O173" s="129">
        <v>42.902405309999999</v>
      </c>
      <c r="P173" s="129">
        <v>1164.69205369</v>
      </c>
      <c r="Q173" s="129">
        <v>6.6982429999999996E-2</v>
      </c>
      <c r="R173" s="129">
        <v>491.60367982999998</v>
      </c>
      <c r="S173" s="129">
        <v>5.7999999999999995E-7</v>
      </c>
      <c r="T173" s="129">
        <v>1.58410221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>
      <c r="A174" s="8">
        <v>45505</v>
      </c>
      <c r="B174" s="129">
        <v>29088.67969361</v>
      </c>
      <c r="C174" s="129">
        <v>7416.4313823299999</v>
      </c>
      <c r="D174" s="129">
        <v>1.50711711</v>
      </c>
      <c r="E174" s="129">
        <v>4088.99384461</v>
      </c>
      <c r="F174" s="129">
        <v>1161.1473975900001</v>
      </c>
      <c r="G174" s="129">
        <v>15.614907820000001</v>
      </c>
      <c r="H174" s="129">
        <v>454.96568010999999</v>
      </c>
      <c r="I174" s="129">
        <v>8331.8643034399993</v>
      </c>
      <c r="J174" s="129">
        <v>3048.8488088600002</v>
      </c>
      <c r="K174" s="129">
        <v>303.37592196999998</v>
      </c>
      <c r="L174" s="129">
        <v>49.984699650000003</v>
      </c>
      <c r="M174" s="129">
        <v>0</v>
      </c>
      <c r="N174" s="129">
        <v>2504.93487013</v>
      </c>
      <c r="O174" s="129">
        <v>43.128800609999999</v>
      </c>
      <c r="P174" s="129">
        <v>1178.1066009199999</v>
      </c>
      <c r="Q174" s="129">
        <v>7.1703000000000001E-4</v>
      </c>
      <c r="R174" s="129">
        <v>488.26975534000002</v>
      </c>
      <c r="S174" s="129">
        <v>5.7999999999999995E-7</v>
      </c>
      <c r="T174" s="129">
        <v>1.50488551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>
      <c r="A175" s="8">
        <v>45536</v>
      </c>
      <c r="B175" s="129">
        <v>30265.274545259999</v>
      </c>
      <c r="C175" s="129">
        <v>7665.2850967599998</v>
      </c>
      <c r="D175" s="129">
        <v>1.4732052499999999</v>
      </c>
      <c r="E175" s="129">
        <v>4531.4383144100002</v>
      </c>
      <c r="F175" s="129">
        <v>1183.13809163</v>
      </c>
      <c r="G175" s="129">
        <v>14.866361639999999</v>
      </c>
      <c r="H175" s="129">
        <v>1066.68684831</v>
      </c>
      <c r="I175" s="129">
        <v>8793.7001961400001</v>
      </c>
      <c r="J175" s="129">
        <v>3000.1467449800002</v>
      </c>
      <c r="K175" s="129">
        <v>302.49838433999997</v>
      </c>
      <c r="L175" s="129">
        <v>59.56689703</v>
      </c>
      <c r="M175" s="129">
        <v>0</v>
      </c>
      <c r="N175" s="129">
        <v>2484.6775102500001</v>
      </c>
      <c r="O175" s="129">
        <v>38.761896980000003</v>
      </c>
      <c r="P175" s="129">
        <v>632.87794082000005</v>
      </c>
      <c r="Q175" s="129">
        <v>3.7598999999999998E-4</v>
      </c>
      <c r="R175" s="129">
        <v>488.76509419000001</v>
      </c>
      <c r="S175" s="129">
        <v>5.7999999999999995E-7</v>
      </c>
      <c r="T175" s="129">
        <v>1.39158596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>
      <c r="A176" s="8">
        <v>45566</v>
      </c>
      <c r="B176" s="129">
        <v>31411.033217299999</v>
      </c>
      <c r="C176" s="129">
        <v>7728.9095851700004</v>
      </c>
      <c r="D176" s="129">
        <v>1.4393144600000001</v>
      </c>
      <c r="E176" s="129">
        <v>4844.9175937099999</v>
      </c>
      <c r="F176" s="129">
        <v>1208.80845067</v>
      </c>
      <c r="G176" s="129">
        <v>15.602447550000001</v>
      </c>
      <c r="H176" s="129">
        <v>1137.7294905000001</v>
      </c>
      <c r="I176" s="129">
        <v>9311.5823622600001</v>
      </c>
      <c r="J176" s="129">
        <v>3091.4669798800001</v>
      </c>
      <c r="K176" s="129">
        <v>322.50007770000002</v>
      </c>
      <c r="L176" s="129">
        <v>62.222096409999999</v>
      </c>
      <c r="M176" s="129">
        <v>0</v>
      </c>
      <c r="N176" s="129">
        <v>2472.5177201800002</v>
      </c>
      <c r="O176" s="129">
        <v>34.176670950000002</v>
      </c>
      <c r="P176" s="129">
        <v>688.76155997000001</v>
      </c>
      <c r="Q176" s="129">
        <v>4.3253999999999998E-4</v>
      </c>
      <c r="R176" s="129">
        <v>489.09503352000002</v>
      </c>
      <c r="S176" s="129">
        <v>5.7999999999999995E-7</v>
      </c>
      <c r="T176" s="129">
        <v>1.3034012500000001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>
      <c r="A177" s="8">
        <v>45597</v>
      </c>
      <c r="B177" s="129">
        <v>31845.854322710002</v>
      </c>
      <c r="C177" s="129">
        <v>7546.5841646500003</v>
      </c>
      <c r="D177" s="129">
        <v>1.4053902300000001</v>
      </c>
      <c r="E177" s="129">
        <v>5254.8252654799999</v>
      </c>
      <c r="F177" s="129">
        <v>1185.1451307699999</v>
      </c>
      <c r="G177" s="129">
        <v>16.09942672</v>
      </c>
      <c r="H177" s="129">
        <v>1241.52732642</v>
      </c>
      <c r="I177" s="129">
        <v>9445.2688087200004</v>
      </c>
      <c r="J177" s="129">
        <v>3060.1916170099998</v>
      </c>
      <c r="K177" s="129">
        <v>324.84588954999998</v>
      </c>
      <c r="L177" s="129">
        <v>61.137225720000004</v>
      </c>
      <c r="M177" s="129">
        <v>0</v>
      </c>
      <c r="N177" s="129">
        <v>2486.57507205</v>
      </c>
      <c r="O177" s="129">
        <v>37.345972760000002</v>
      </c>
      <c r="P177" s="129">
        <v>691.61541</v>
      </c>
      <c r="Q177" s="129">
        <v>4.6014999999999999E-4</v>
      </c>
      <c r="R177" s="129">
        <v>492.54567111</v>
      </c>
      <c r="S177" s="129">
        <v>5.7999999999999995E-7</v>
      </c>
      <c r="T177" s="129">
        <v>0.74149078999999996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  <row r="171" spans="1:20">
      <c r="A171" s="8">
        <v>45413</v>
      </c>
      <c r="B171" s="129">
        <v>27859.281482729999</v>
      </c>
      <c r="C171" s="129">
        <v>1486.0723732500001</v>
      </c>
      <c r="D171" s="129">
        <v>36.048204509999998</v>
      </c>
      <c r="E171" s="129">
        <v>0</v>
      </c>
      <c r="F171" s="129">
        <v>14.66753776</v>
      </c>
      <c r="G171" s="129">
        <v>21.38066675</v>
      </c>
      <c r="H171" s="129">
        <v>1450.0241687400001</v>
      </c>
      <c r="I171" s="129">
        <v>35.629464419999998</v>
      </c>
      <c r="J171" s="129">
        <v>240.35391329000001</v>
      </c>
      <c r="K171" s="129">
        <v>1174.04079103</v>
      </c>
      <c r="L171" s="129">
        <v>26373.209109480002</v>
      </c>
      <c r="M171" s="129">
        <v>6079.3662569899998</v>
      </c>
      <c r="N171" s="129"/>
      <c r="O171" s="129"/>
      <c r="P171" s="129"/>
      <c r="Q171" s="129"/>
      <c r="R171" s="129"/>
      <c r="S171" s="129"/>
      <c r="T171" s="129"/>
    </row>
    <row r="172" spans="1:20">
      <c r="A172" s="8">
        <v>45444</v>
      </c>
      <c r="B172" s="129">
        <v>28535.76702838</v>
      </c>
      <c r="C172" s="129">
        <v>1505.31647742</v>
      </c>
      <c r="D172" s="129">
        <v>49.094869250000002</v>
      </c>
      <c r="E172" s="129">
        <v>0</v>
      </c>
      <c r="F172" s="129">
        <v>26.942952729999998</v>
      </c>
      <c r="G172" s="129">
        <v>22.15191652</v>
      </c>
      <c r="H172" s="129">
        <v>1456.2216081700001</v>
      </c>
      <c r="I172" s="129">
        <v>35.795683560000001</v>
      </c>
      <c r="J172" s="129">
        <v>237.90087095000001</v>
      </c>
      <c r="K172" s="129">
        <v>1182.5250536599999</v>
      </c>
      <c r="L172" s="129">
        <v>27030.450550959999</v>
      </c>
      <c r="M172" s="129">
        <v>6614.6874339400001</v>
      </c>
      <c r="N172" s="129"/>
      <c r="O172" s="129"/>
      <c r="P172" s="129"/>
      <c r="Q172" s="129"/>
      <c r="R172" s="129"/>
      <c r="S172" s="129"/>
      <c r="T172" s="129"/>
    </row>
    <row r="173" spans="1:20">
      <c r="A173" s="8">
        <v>45474</v>
      </c>
      <c r="B173" s="129">
        <v>28487.793438209999</v>
      </c>
      <c r="C173" s="129">
        <v>1542.43862087</v>
      </c>
      <c r="D173" s="129">
        <v>45.382017179999998</v>
      </c>
      <c r="E173" s="129">
        <v>0</v>
      </c>
      <c r="F173" s="129">
        <v>25.636054089999998</v>
      </c>
      <c r="G173" s="129">
        <v>19.74596309</v>
      </c>
      <c r="H173" s="129">
        <v>1497.05660369</v>
      </c>
      <c r="I173" s="129">
        <v>36.387308050000001</v>
      </c>
      <c r="J173" s="129">
        <v>257.12242214000003</v>
      </c>
      <c r="K173" s="129">
        <v>1203.5468734999999</v>
      </c>
      <c r="L173" s="129">
        <v>26945.354817340001</v>
      </c>
      <c r="M173" s="129">
        <v>6453.3235539099996</v>
      </c>
      <c r="N173" s="129"/>
      <c r="O173" s="129"/>
      <c r="P173" s="129"/>
      <c r="Q173" s="129"/>
      <c r="R173" s="129"/>
      <c r="S173" s="129"/>
      <c r="T173" s="129"/>
    </row>
    <row r="174" spans="1:20">
      <c r="A174" s="8">
        <v>45505</v>
      </c>
      <c r="B174" s="129">
        <v>29088.67969361</v>
      </c>
      <c r="C174" s="129">
        <v>1559.75604069</v>
      </c>
      <c r="D174" s="129">
        <v>43.870283739999998</v>
      </c>
      <c r="E174" s="129">
        <v>0</v>
      </c>
      <c r="F174" s="129">
        <v>18.793158779999999</v>
      </c>
      <c r="G174" s="129">
        <v>25.077124959999999</v>
      </c>
      <c r="H174" s="129">
        <v>1515.8857569500001</v>
      </c>
      <c r="I174" s="129">
        <v>36.664671810000002</v>
      </c>
      <c r="J174" s="129">
        <v>264.17177542000002</v>
      </c>
      <c r="K174" s="129">
        <v>1215.0493097200001</v>
      </c>
      <c r="L174" s="129">
        <v>27528.923652919999</v>
      </c>
      <c r="M174" s="129">
        <v>6231.1175593899998</v>
      </c>
      <c r="N174" s="129"/>
      <c r="O174" s="129"/>
      <c r="P174" s="129"/>
      <c r="Q174" s="129"/>
      <c r="R174" s="129"/>
      <c r="S174" s="129"/>
      <c r="T174" s="129"/>
    </row>
    <row r="175" spans="1:20">
      <c r="A175" s="8">
        <v>45536</v>
      </c>
      <c r="B175" s="129">
        <v>30265.274545259999</v>
      </c>
      <c r="C175" s="129">
        <v>1565.9389958899999</v>
      </c>
      <c r="D175" s="129">
        <v>42.824893979999999</v>
      </c>
      <c r="E175" s="129">
        <v>0</v>
      </c>
      <c r="F175" s="129">
        <v>17.697250489999998</v>
      </c>
      <c r="G175" s="129">
        <v>25.127643490000001</v>
      </c>
      <c r="H175" s="129">
        <v>1523.11410191</v>
      </c>
      <c r="I175" s="129">
        <v>36.783125650000002</v>
      </c>
      <c r="J175" s="129">
        <v>265.00560067999999</v>
      </c>
      <c r="K175" s="129">
        <v>1221.3253755799999</v>
      </c>
      <c r="L175" s="129">
        <v>28699.33554937</v>
      </c>
      <c r="M175" s="129">
        <v>6258.5271144899998</v>
      </c>
      <c r="N175" s="129"/>
      <c r="O175" s="129"/>
      <c r="P175" s="129"/>
      <c r="Q175" s="129"/>
      <c r="R175" s="129"/>
      <c r="S175" s="129"/>
      <c r="T175" s="129"/>
    </row>
    <row r="176" spans="1:20">
      <c r="A176" s="8">
        <v>45566</v>
      </c>
      <c r="B176" s="129">
        <v>31411.033217299999</v>
      </c>
      <c r="C176" s="129">
        <v>1542.0339824299999</v>
      </c>
      <c r="D176" s="129">
        <v>41.745389639999999</v>
      </c>
      <c r="E176" s="129">
        <v>0</v>
      </c>
      <c r="F176" s="129">
        <v>16.557879960000001</v>
      </c>
      <c r="G176" s="129">
        <v>25.187509680000002</v>
      </c>
      <c r="H176" s="129">
        <v>1500.2885927899999</v>
      </c>
      <c r="I176" s="129">
        <v>6.2293858200000001</v>
      </c>
      <c r="J176" s="129">
        <v>262.24726608999998</v>
      </c>
      <c r="K176" s="129">
        <v>1231.8119408800001</v>
      </c>
      <c r="L176" s="129">
        <v>29868.99923487</v>
      </c>
      <c r="M176" s="129">
        <v>6510.9652946899996</v>
      </c>
      <c r="N176" s="129"/>
      <c r="O176" s="129"/>
      <c r="P176" s="129"/>
      <c r="Q176" s="129"/>
      <c r="R176" s="129"/>
      <c r="S176" s="129"/>
      <c r="T176" s="129"/>
    </row>
    <row r="177" spans="1:20">
      <c r="A177" s="8">
        <v>45597</v>
      </c>
      <c r="B177" s="129">
        <v>31845.854322710002</v>
      </c>
      <c r="C177" s="129">
        <v>1612.5291447100001</v>
      </c>
      <c r="D177" s="129">
        <v>91.302578249999996</v>
      </c>
      <c r="E177" s="129">
        <v>50.017578919999998</v>
      </c>
      <c r="F177" s="129">
        <v>16.02676013</v>
      </c>
      <c r="G177" s="129">
        <v>25.258239199999998</v>
      </c>
      <c r="H177" s="129">
        <v>1521.22656646</v>
      </c>
      <c r="I177" s="129">
        <v>6.33886912</v>
      </c>
      <c r="J177" s="129">
        <v>266.16881525000002</v>
      </c>
      <c r="K177" s="129">
        <v>1248.7188820900001</v>
      </c>
      <c r="L177" s="129">
        <v>30233.325177999999</v>
      </c>
      <c r="M177" s="129">
        <v>6962.3274572800001</v>
      </c>
      <c r="N177" s="129"/>
      <c r="O177" s="129"/>
      <c r="P177" s="129"/>
      <c r="Q177" s="129"/>
      <c r="R177" s="129"/>
      <c r="S177" s="129"/>
      <c r="T177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  <row r="171" spans="1:28">
      <c r="A171" s="8">
        <v>45413</v>
      </c>
      <c r="B171" s="129">
        <v>10443.03838502</v>
      </c>
      <c r="C171" s="129">
        <v>7937.0941219300003</v>
      </c>
      <c r="D171" s="129">
        <v>7373.2615494199999</v>
      </c>
      <c r="E171" s="129">
        <v>4746.5383644499998</v>
      </c>
      <c r="F171" s="129">
        <v>1921.4650991000001</v>
      </c>
      <c r="G171" s="129">
        <v>705.25808586999995</v>
      </c>
      <c r="H171" s="129">
        <v>563.83257250999998</v>
      </c>
      <c r="I171" s="129">
        <v>82.112266259999998</v>
      </c>
      <c r="J171" s="129">
        <v>136.26603975</v>
      </c>
      <c r="K171" s="129">
        <v>345.45426650000002</v>
      </c>
      <c r="L171" s="129">
        <v>1842.0677653299999</v>
      </c>
      <c r="M171" s="129">
        <v>1299.03665327</v>
      </c>
      <c r="N171" s="129">
        <v>0.1586523</v>
      </c>
      <c r="O171" s="129">
        <v>37.329963909999996</v>
      </c>
      <c r="P171" s="129">
        <v>1261.5480370600001</v>
      </c>
      <c r="Q171" s="129">
        <v>543.03111206000005</v>
      </c>
      <c r="R171" s="129">
        <v>59.976798559999999</v>
      </c>
      <c r="S171" s="129">
        <v>21.870853260000001</v>
      </c>
      <c r="T171" s="129">
        <v>461.18346023999999</v>
      </c>
      <c r="U171" s="129">
        <v>663.87649776000001</v>
      </c>
      <c r="V171" s="129">
        <v>1870.3990374099999</v>
      </c>
      <c r="W171" s="129"/>
      <c r="X171" s="129"/>
      <c r="Y171" s="129"/>
      <c r="Z171" s="129"/>
      <c r="AA171" s="129"/>
      <c r="AB171" s="129"/>
    </row>
    <row r="172" spans="1:28">
      <c r="A172" s="8">
        <v>45444</v>
      </c>
      <c r="B172" s="129">
        <v>10496.867165809999</v>
      </c>
      <c r="C172" s="129">
        <v>7958.8416283500001</v>
      </c>
      <c r="D172" s="129">
        <v>7459.8942655999999</v>
      </c>
      <c r="E172" s="129">
        <v>4790.4309168199998</v>
      </c>
      <c r="F172" s="129">
        <v>1968.06889688</v>
      </c>
      <c r="G172" s="129">
        <v>701.39445190000004</v>
      </c>
      <c r="H172" s="129">
        <v>498.94736275000002</v>
      </c>
      <c r="I172" s="129">
        <v>20.007752750000002</v>
      </c>
      <c r="J172" s="129">
        <v>135.12640647000001</v>
      </c>
      <c r="K172" s="129">
        <v>343.81320353000001</v>
      </c>
      <c r="L172" s="129">
        <v>1855.9353476399999</v>
      </c>
      <c r="M172" s="129">
        <v>1316.4821223599999</v>
      </c>
      <c r="N172" s="129">
        <v>0.15544814000000001</v>
      </c>
      <c r="O172" s="129">
        <v>37.172097379999997</v>
      </c>
      <c r="P172" s="129">
        <v>1279.1545768399999</v>
      </c>
      <c r="Q172" s="129">
        <v>539.45322527999997</v>
      </c>
      <c r="R172" s="129">
        <v>59.952438299999997</v>
      </c>
      <c r="S172" s="129">
        <v>21.85644147</v>
      </c>
      <c r="T172" s="129">
        <v>457.64434550999999</v>
      </c>
      <c r="U172" s="129">
        <v>682.09018981999998</v>
      </c>
      <c r="V172" s="129">
        <v>1828.1867131900001</v>
      </c>
      <c r="W172" s="129"/>
      <c r="X172" s="129"/>
      <c r="Y172" s="129"/>
      <c r="Z172" s="129"/>
      <c r="AA172" s="129"/>
      <c r="AB172" s="129"/>
    </row>
    <row r="173" spans="1:28">
      <c r="A173" s="8">
        <v>45474</v>
      </c>
      <c r="B173" s="129">
        <v>10716.751418010001</v>
      </c>
      <c r="C173" s="129">
        <v>8133.66355011</v>
      </c>
      <c r="D173" s="129">
        <v>7627.5637305399996</v>
      </c>
      <c r="E173" s="129">
        <v>4961.4499421299997</v>
      </c>
      <c r="F173" s="129">
        <v>1971.77476596</v>
      </c>
      <c r="G173" s="129">
        <v>694.33902245000002</v>
      </c>
      <c r="H173" s="129">
        <v>506.09981957000002</v>
      </c>
      <c r="I173" s="129">
        <v>20.879738110000002</v>
      </c>
      <c r="J173" s="129">
        <v>136.86438261999999</v>
      </c>
      <c r="K173" s="129">
        <v>348.35569884</v>
      </c>
      <c r="L173" s="129">
        <v>1885.62833454</v>
      </c>
      <c r="M173" s="129">
        <v>1341.27200788</v>
      </c>
      <c r="N173" s="129">
        <v>0.15225</v>
      </c>
      <c r="O173" s="129">
        <v>36.211545139999998</v>
      </c>
      <c r="P173" s="129">
        <v>1304.90821274</v>
      </c>
      <c r="Q173" s="129">
        <v>544.35632666000004</v>
      </c>
      <c r="R173" s="129">
        <v>60.642324780000003</v>
      </c>
      <c r="S173" s="129">
        <v>22.086686879999998</v>
      </c>
      <c r="T173" s="129">
        <v>461.62731500000001</v>
      </c>
      <c r="U173" s="129">
        <v>697.45953336000002</v>
      </c>
      <c r="V173" s="129">
        <v>1849.75443855</v>
      </c>
      <c r="W173" s="129"/>
      <c r="X173" s="129"/>
      <c r="Y173" s="129"/>
      <c r="Z173" s="129"/>
      <c r="AA173" s="129"/>
      <c r="AB173" s="129"/>
    </row>
    <row r="174" spans="1:28">
      <c r="A174" s="8">
        <v>45505</v>
      </c>
      <c r="B174" s="129">
        <v>10827.66584989</v>
      </c>
      <c r="C174" s="129">
        <v>8220.1401853999996</v>
      </c>
      <c r="D174" s="129">
        <v>7710.3480386499996</v>
      </c>
      <c r="E174" s="129">
        <v>4953.5973716600001</v>
      </c>
      <c r="F174" s="129">
        <v>2064.4074482800002</v>
      </c>
      <c r="G174" s="129">
        <v>692.34321870999997</v>
      </c>
      <c r="H174" s="129">
        <v>509.79214674999997</v>
      </c>
      <c r="I174" s="129">
        <v>21.185718550000001</v>
      </c>
      <c r="J174" s="129">
        <v>138.23612059000001</v>
      </c>
      <c r="K174" s="129">
        <v>350.37030761</v>
      </c>
      <c r="L174" s="129">
        <v>1905.04309384</v>
      </c>
      <c r="M174" s="129">
        <v>1368.83774395</v>
      </c>
      <c r="N174" s="129">
        <v>0.14899876000000001</v>
      </c>
      <c r="O174" s="129">
        <v>37.543533779999997</v>
      </c>
      <c r="P174" s="129">
        <v>1331.14521141</v>
      </c>
      <c r="Q174" s="129">
        <v>536.20534988999998</v>
      </c>
      <c r="R174" s="129">
        <v>60.624903969999998</v>
      </c>
      <c r="S174" s="129">
        <v>22.13172539</v>
      </c>
      <c r="T174" s="129">
        <v>453.44872053</v>
      </c>
      <c r="U174" s="129">
        <v>702.48257064999996</v>
      </c>
      <c r="V174" s="129">
        <v>1872.34760553</v>
      </c>
      <c r="W174" s="129"/>
      <c r="X174" s="129"/>
      <c r="Y174" s="129"/>
      <c r="Z174" s="129"/>
      <c r="AA174" s="129"/>
      <c r="AB174" s="129"/>
    </row>
    <row r="175" spans="1:28">
      <c r="A175" s="8">
        <v>45536</v>
      </c>
      <c r="B175" s="129">
        <v>10992.5740178</v>
      </c>
      <c r="C175" s="129">
        <v>8330.9129253600004</v>
      </c>
      <c r="D175" s="129">
        <v>7822.0453336999999</v>
      </c>
      <c r="E175" s="129">
        <v>5018.52870231</v>
      </c>
      <c r="F175" s="129">
        <v>2116.9143359599998</v>
      </c>
      <c r="G175" s="129">
        <v>686.60229543000003</v>
      </c>
      <c r="H175" s="129">
        <v>508.86759166000002</v>
      </c>
      <c r="I175" s="129">
        <v>20.642650310000001</v>
      </c>
      <c r="J175" s="129">
        <v>137.94865068999999</v>
      </c>
      <c r="K175" s="129">
        <v>350.27629065999997</v>
      </c>
      <c r="L175" s="129">
        <v>1925.54169703</v>
      </c>
      <c r="M175" s="129">
        <v>1394.9187406799999</v>
      </c>
      <c r="N175" s="129">
        <v>0.14563704</v>
      </c>
      <c r="O175" s="129">
        <v>33.992918770000003</v>
      </c>
      <c r="P175" s="129">
        <v>1360.7801848700001</v>
      </c>
      <c r="Q175" s="129">
        <v>530.62295634999998</v>
      </c>
      <c r="R175" s="129">
        <v>60.954311670000003</v>
      </c>
      <c r="S175" s="129">
        <v>21.178901190000001</v>
      </c>
      <c r="T175" s="129">
        <v>448.48974349000002</v>
      </c>
      <c r="U175" s="129">
        <v>736.11939541000004</v>
      </c>
      <c r="V175" s="129">
        <v>1889.2293552199999</v>
      </c>
      <c r="W175" s="129"/>
      <c r="X175" s="129"/>
      <c r="Y175" s="129"/>
      <c r="Z175" s="129"/>
      <c r="AA175" s="129"/>
      <c r="AB175" s="129"/>
    </row>
    <row r="176" spans="1:28">
      <c r="A176" s="8">
        <v>45566</v>
      </c>
      <c r="B176" s="129">
        <v>10994.331688599999</v>
      </c>
      <c r="C176" s="129">
        <v>8289.7425450600003</v>
      </c>
      <c r="D176" s="129">
        <v>7934.5791878399996</v>
      </c>
      <c r="E176" s="129">
        <v>5117.1147803000003</v>
      </c>
      <c r="F176" s="129">
        <v>2141.01228614</v>
      </c>
      <c r="G176" s="129">
        <v>676.45212140000001</v>
      </c>
      <c r="H176" s="129">
        <v>355.16335722000002</v>
      </c>
      <c r="I176" s="129">
        <v>20.66943388</v>
      </c>
      <c r="J176" s="129">
        <v>134.01213619000001</v>
      </c>
      <c r="K176" s="129">
        <v>200.48178715</v>
      </c>
      <c r="L176" s="129">
        <v>1941.19247894</v>
      </c>
      <c r="M176" s="129">
        <v>1429.73167401</v>
      </c>
      <c r="N176" s="129">
        <v>0.79148220000000002</v>
      </c>
      <c r="O176" s="129">
        <v>32.09896183</v>
      </c>
      <c r="P176" s="129">
        <v>1396.84122998</v>
      </c>
      <c r="Q176" s="129">
        <v>511.46080492999999</v>
      </c>
      <c r="R176" s="129">
        <v>61.238515579999998</v>
      </c>
      <c r="S176" s="129">
        <v>21.067127970000001</v>
      </c>
      <c r="T176" s="129">
        <v>429.15516137999998</v>
      </c>
      <c r="U176" s="129">
        <v>763.39666460000001</v>
      </c>
      <c r="V176" s="129">
        <v>1754.75723453</v>
      </c>
      <c r="W176" s="129"/>
      <c r="X176" s="129"/>
      <c r="Y176" s="129"/>
      <c r="Z176" s="129"/>
      <c r="AA176" s="129"/>
      <c r="AB176" s="129"/>
    </row>
    <row r="177" spans="1:28">
      <c r="A177" s="8">
        <v>45597</v>
      </c>
      <c r="B177" s="129">
        <v>11178.17935233</v>
      </c>
      <c r="C177" s="129">
        <v>8419.54795878</v>
      </c>
      <c r="D177" s="129">
        <v>8067.1285262600004</v>
      </c>
      <c r="E177" s="129">
        <v>5194.6778218099998</v>
      </c>
      <c r="F177" s="129">
        <v>2196.7829832799998</v>
      </c>
      <c r="G177" s="129">
        <v>675.66772117000005</v>
      </c>
      <c r="H177" s="129">
        <v>352.41943251999999</v>
      </c>
      <c r="I177" s="129">
        <v>20.848050959999998</v>
      </c>
      <c r="J177" s="129">
        <v>133.16059016</v>
      </c>
      <c r="K177" s="129">
        <v>198.41079139999999</v>
      </c>
      <c r="L177" s="129">
        <v>1936.0871525499999</v>
      </c>
      <c r="M177" s="129">
        <v>1431.2155080800001</v>
      </c>
      <c r="N177" s="129">
        <v>0.64815073999999995</v>
      </c>
      <c r="O177" s="129">
        <v>22.458285</v>
      </c>
      <c r="P177" s="129">
        <v>1408.10907234</v>
      </c>
      <c r="Q177" s="129">
        <v>504.87164446999998</v>
      </c>
      <c r="R177" s="129">
        <v>61.483322790000003</v>
      </c>
      <c r="S177" s="129">
        <v>21.084844289999999</v>
      </c>
      <c r="T177" s="129">
        <v>422.30347739000001</v>
      </c>
      <c r="U177" s="129">
        <v>822.54424100000006</v>
      </c>
      <c r="V177" s="129">
        <v>1758.4018846199999</v>
      </c>
      <c r="W177" s="129"/>
      <c r="X177" s="129"/>
      <c r="Y177" s="129"/>
      <c r="Z177" s="129"/>
      <c r="AA177" s="129"/>
      <c r="AB177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230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30">
        <v>108350.77199181</v>
      </c>
      <c r="C171" s="41">
        <v>616.80002463000005</v>
      </c>
      <c r="D171" s="130">
        <v>199.75277626000002</v>
      </c>
      <c r="E171" s="130">
        <v>417.04724837000003</v>
      </c>
      <c r="F171" s="130">
        <v>648.72110812000005</v>
      </c>
      <c r="G171" s="130">
        <v>512.19132910999997</v>
      </c>
      <c r="H171" s="130">
        <v>136.52977901</v>
      </c>
      <c r="I171" s="130">
        <v>47230.041105719996</v>
      </c>
      <c r="J171" s="130">
        <v>9063.3216315099999</v>
      </c>
      <c r="K171" s="130">
        <v>38166.719474209996</v>
      </c>
      <c r="L171" s="130">
        <v>59855.209753340008</v>
      </c>
      <c r="M171" s="130">
        <v>58079.489560050002</v>
      </c>
      <c r="N171" s="130">
        <v>1775.72019329</v>
      </c>
      <c r="O171" s="130">
        <v>703.1889794299999</v>
      </c>
      <c r="P171" s="130">
        <v>1549.69641346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30">
        <v>109211.99289712</v>
      </c>
      <c r="C172" s="41">
        <v>850.92281930000001</v>
      </c>
      <c r="D172" s="130">
        <v>203.10073216000001</v>
      </c>
      <c r="E172" s="130">
        <v>647.82208714000001</v>
      </c>
      <c r="F172" s="130">
        <v>610.80472970000005</v>
      </c>
      <c r="G172" s="130">
        <v>473.33023761999999</v>
      </c>
      <c r="H172" s="130">
        <v>137.47449208</v>
      </c>
      <c r="I172" s="130">
        <v>46125.211924509997</v>
      </c>
      <c r="J172" s="130">
        <v>9180.8711842800003</v>
      </c>
      <c r="K172" s="130">
        <v>36944.34074023</v>
      </c>
      <c r="L172" s="130">
        <v>61625.053423610007</v>
      </c>
      <c r="M172" s="130">
        <v>59971.101141270003</v>
      </c>
      <c r="N172" s="130">
        <v>1653.9522823400002</v>
      </c>
      <c r="O172" s="130">
        <v>618.47900959000003</v>
      </c>
      <c r="P172" s="130">
        <v>1203.04536072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30">
        <v>110424.29748494001</v>
      </c>
      <c r="C173" s="41">
        <v>632.7792005</v>
      </c>
      <c r="D173" s="130">
        <v>200.76555945999996</v>
      </c>
      <c r="E173" s="130">
        <v>432.01364103999998</v>
      </c>
      <c r="F173" s="130">
        <v>621.81888302000004</v>
      </c>
      <c r="G173" s="130">
        <v>480.98009891999999</v>
      </c>
      <c r="H173" s="130">
        <v>140.8387841</v>
      </c>
      <c r="I173" s="130">
        <v>47999.087312250005</v>
      </c>
      <c r="J173" s="130">
        <v>9324.7498219999998</v>
      </c>
      <c r="K173" s="130">
        <v>38674.33749025</v>
      </c>
      <c r="L173" s="130">
        <v>61170.612089169997</v>
      </c>
      <c r="M173" s="130">
        <v>59485.924499469998</v>
      </c>
      <c r="N173" s="130">
        <v>1684.6875897</v>
      </c>
      <c r="O173" s="130">
        <v>929.75355729</v>
      </c>
      <c r="P173" s="130">
        <v>1173.41973102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30">
        <v>108495.69366942</v>
      </c>
      <c r="C174" s="41">
        <v>697.60210342000005</v>
      </c>
      <c r="D174" s="130">
        <v>206.82981910999999</v>
      </c>
      <c r="E174" s="130">
        <v>490.77228430999997</v>
      </c>
      <c r="F174" s="130">
        <v>653.00559366000005</v>
      </c>
      <c r="G174" s="130">
        <v>501.53486535000002</v>
      </c>
      <c r="H174" s="130">
        <v>151.47072831000003</v>
      </c>
      <c r="I174" s="130">
        <v>45269.579191829995</v>
      </c>
      <c r="J174" s="130">
        <v>8438.0576049400006</v>
      </c>
      <c r="K174" s="130">
        <v>36831.521586889998</v>
      </c>
      <c r="L174" s="130">
        <v>61875.506780510004</v>
      </c>
      <c r="M174" s="130">
        <v>60108.500488460006</v>
      </c>
      <c r="N174" s="130">
        <v>1767.00629205</v>
      </c>
      <c r="O174" s="130">
        <v>704.13113793000002</v>
      </c>
      <c r="P174" s="130">
        <v>1247.9693448599999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30">
        <v>108650.15765713999</v>
      </c>
      <c r="C175" s="41">
        <v>732.15561905000004</v>
      </c>
      <c r="D175" s="130">
        <v>224.73453905000002</v>
      </c>
      <c r="E175" s="130">
        <v>507.42108000000002</v>
      </c>
      <c r="F175" s="130">
        <v>660.01391692000004</v>
      </c>
      <c r="G175" s="130">
        <v>509.36635921000004</v>
      </c>
      <c r="H175" s="130">
        <v>150.64755771</v>
      </c>
      <c r="I175" s="130">
        <v>45149.700086409997</v>
      </c>
      <c r="J175" s="130">
        <v>8670.3860643200005</v>
      </c>
      <c r="K175" s="130">
        <v>36479.314022089995</v>
      </c>
      <c r="L175" s="130">
        <v>62108.28803476</v>
      </c>
      <c r="M175" s="130">
        <v>60287.49589649</v>
      </c>
      <c r="N175" s="130">
        <v>1820.7921382699997</v>
      </c>
      <c r="O175" s="130">
        <v>922.86361554000007</v>
      </c>
      <c r="P175" s="130">
        <v>1225.56076508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30">
        <v>110734.68611394</v>
      </c>
      <c r="C176" s="41">
        <v>829.13194910000004</v>
      </c>
      <c r="D176" s="130">
        <v>223.19711390000001</v>
      </c>
      <c r="E176" s="130">
        <v>605.93483520000007</v>
      </c>
      <c r="F176" s="130">
        <v>641.22034664000012</v>
      </c>
      <c r="G176" s="130">
        <v>495.82806718000001</v>
      </c>
      <c r="H176" s="130">
        <v>145.39227946</v>
      </c>
      <c r="I176" s="130">
        <v>46860.13066914001</v>
      </c>
      <c r="J176" s="130">
        <v>9157.0246165499993</v>
      </c>
      <c r="K176" s="130">
        <v>37703.106052590003</v>
      </c>
      <c r="L176" s="130">
        <v>62404.203149059998</v>
      </c>
      <c r="M176" s="130">
        <v>60722.655359119999</v>
      </c>
      <c r="N176" s="130">
        <v>1681.54778994</v>
      </c>
      <c r="O176" s="130">
        <v>790.21764446999998</v>
      </c>
      <c r="P176" s="130">
        <v>1391.0061303800001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30">
        <v>110467.10577497</v>
      </c>
      <c r="C177" s="41">
        <v>849.86450178999996</v>
      </c>
      <c r="D177" s="130">
        <v>228.30187906</v>
      </c>
      <c r="E177" s="130">
        <v>621.56262272999993</v>
      </c>
      <c r="F177" s="130">
        <v>671.16398069999991</v>
      </c>
      <c r="G177" s="130">
        <v>517.52258254999992</v>
      </c>
      <c r="H177" s="130">
        <v>153.64139814999999</v>
      </c>
      <c r="I177" s="130">
        <v>46098.2318266</v>
      </c>
      <c r="J177" s="130">
        <v>8780.9461821599998</v>
      </c>
      <c r="K177" s="130">
        <v>37317.285644439995</v>
      </c>
      <c r="L177" s="130">
        <v>62847.845465879996</v>
      </c>
      <c r="M177" s="130">
        <v>61260.273224329998</v>
      </c>
      <c r="N177" s="130">
        <v>1587.5722415499999</v>
      </c>
      <c r="O177" s="130">
        <v>938.90429612999992</v>
      </c>
      <c r="P177" s="130">
        <v>1254.1884510699999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2024-12-27T09:08:32Z</dcterms:modified>
</cp:coreProperties>
</file>