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F177" i="24"/>
  <c r="C177" i="24"/>
  <c r="P177" i="4"/>
  <c r="N177" i="4" s="1"/>
  <c r="J177" i="4"/>
  <c r="H177" i="4" s="1"/>
  <c r="G177" i="4"/>
  <c r="F177" i="4"/>
  <c r="E177" i="4"/>
  <c r="C177" i="4"/>
  <c r="E177" i="23"/>
  <c r="D177" i="23"/>
  <c r="C177" i="23"/>
  <c r="E177" i="5"/>
  <c r="D177" i="5"/>
  <c r="C177" i="5"/>
  <c r="D177" i="24" l="1"/>
  <c r="D177" i="4"/>
  <c r="P176" i="24"/>
  <c r="N176" i="24" s="1"/>
  <c r="G176" i="24"/>
  <c r="F176" i="24"/>
  <c r="E176" i="24"/>
  <c r="C176" i="24"/>
  <c r="P176" i="4"/>
  <c r="F176" i="4"/>
  <c r="G176" i="4"/>
  <c r="C176" i="4"/>
  <c r="E176" i="23"/>
  <c r="D176" i="23"/>
  <c r="C176" i="23"/>
  <c r="E176" i="5"/>
  <c r="D176" i="5"/>
  <c r="C176" i="5"/>
  <c r="J176" i="4" l="1"/>
  <c r="J176" i="24"/>
  <c r="D176" i="24" s="1"/>
  <c r="H176" i="24"/>
  <c r="N176" i="4"/>
  <c r="D176" i="4"/>
  <c r="H176" i="4"/>
  <c r="E176" i="4"/>
  <c r="E175" i="24"/>
  <c r="J175" i="24"/>
  <c r="H175" i="24" s="1"/>
  <c r="C175" i="24"/>
  <c r="G175" i="24"/>
  <c r="P175" i="4"/>
  <c r="N175" i="4" s="1"/>
  <c r="G175" i="4"/>
  <c r="F175" i="4"/>
  <c r="E175" i="4"/>
  <c r="C175" i="4"/>
  <c r="E175" i="23"/>
  <c r="D175" i="23"/>
  <c r="C175" i="23"/>
  <c r="E175" i="5"/>
  <c r="D175" i="5"/>
  <c r="C175" i="5"/>
  <c r="J175" i="4" l="1"/>
  <c r="D175" i="4" s="1"/>
  <c r="P175" i="24"/>
  <c r="N175" i="24" s="1"/>
  <c r="F175" i="24"/>
  <c r="D175" i="24"/>
  <c r="H175" i="4"/>
  <c r="F174" i="24"/>
  <c r="J174" i="24"/>
  <c r="C174" i="24"/>
  <c r="G174" i="24"/>
  <c r="G174" i="4"/>
  <c r="F174" i="4"/>
  <c r="C174" i="4"/>
  <c r="C174" i="23"/>
  <c r="E174" i="23"/>
  <c r="D174" i="23"/>
  <c r="C174" i="5"/>
  <c r="E174" i="5"/>
  <c r="D174" i="5"/>
  <c r="P174" i="24" l="1"/>
  <c r="J174" i="4"/>
  <c r="H174" i="4" s="1"/>
  <c r="P174" i="4"/>
  <c r="N174" i="4" s="1"/>
  <c r="H174" i="24"/>
  <c r="D174" i="24"/>
  <c r="N174" i="24"/>
  <c r="E174" i="24"/>
  <c r="E174" i="4"/>
  <c r="P173" i="24"/>
  <c r="N173" i="24" s="1"/>
  <c r="E173" i="24"/>
  <c r="C173" i="24"/>
  <c r="G173" i="4"/>
  <c r="J173" i="4"/>
  <c r="H173" i="4" s="1"/>
  <c r="E173" i="4"/>
  <c r="C173" i="4"/>
  <c r="E173" i="23"/>
  <c r="D173" i="23"/>
  <c r="C173" i="23"/>
  <c r="E173" i="5"/>
  <c r="C173" i="5"/>
  <c r="D173" i="5" l="1"/>
  <c r="D174" i="4"/>
  <c r="J173" i="24"/>
  <c r="D173" i="24" s="1"/>
  <c r="G173" i="24"/>
  <c r="F173" i="4"/>
  <c r="P173" i="4"/>
  <c r="N173" i="4" s="1"/>
  <c r="H173" i="24"/>
  <c r="F173" i="24"/>
  <c r="G172" i="24"/>
  <c r="C172" i="24"/>
  <c r="P172" i="4"/>
  <c r="N172" i="4" s="1"/>
  <c r="G172" i="4"/>
  <c r="E172" i="4"/>
  <c r="C172" i="4"/>
  <c r="D172" i="23"/>
  <c r="E172" i="23"/>
  <c r="C172" i="23"/>
  <c r="E172" i="5"/>
  <c r="D172" i="5"/>
  <c r="C172" i="5"/>
  <c r="D173" i="4" l="1"/>
  <c r="J172" i="24"/>
  <c r="H172" i="24" s="1"/>
  <c r="F172" i="24"/>
  <c r="E172" i="24"/>
  <c r="P172" i="24"/>
  <c r="N172" i="24" s="1"/>
  <c r="J172" i="4"/>
  <c r="D172" i="4" s="1"/>
  <c r="F172" i="4"/>
  <c r="P171" i="24"/>
  <c r="F171" i="24"/>
  <c r="C171" i="24"/>
  <c r="G171" i="24"/>
  <c r="F171" i="4"/>
  <c r="G171" i="4"/>
  <c r="C171" i="4"/>
  <c r="D171" i="23"/>
  <c r="C171" i="23"/>
  <c r="E171" i="23"/>
  <c r="E171" i="5"/>
  <c r="D171" i="5"/>
  <c r="C171" i="5"/>
  <c r="J171" i="24" l="1"/>
  <c r="D171" i="24" s="1"/>
  <c r="J171" i="4"/>
  <c r="H171" i="4" s="1"/>
  <c r="D172" i="24"/>
  <c r="P171" i="4"/>
  <c r="N171" i="4" s="1"/>
  <c r="H172" i="4"/>
  <c r="N171" i="24"/>
  <c r="H171" i="24"/>
  <c r="E171" i="24"/>
  <c r="E171" i="4"/>
  <c r="C170" i="24"/>
  <c r="F170" i="4"/>
  <c r="E170" i="23"/>
  <c r="D170" i="23"/>
  <c r="C170" i="5"/>
  <c r="D170" i="5"/>
  <c r="C170" i="23" l="1"/>
  <c r="E170" i="24"/>
  <c r="J170" i="24"/>
  <c r="D171" i="4"/>
  <c r="E170" i="5"/>
  <c r="J170" i="4"/>
  <c r="H170" i="4" s="1"/>
  <c r="P170" i="24"/>
  <c r="N170" i="24" s="1"/>
  <c r="P170" i="4"/>
  <c r="N170" i="4" s="1"/>
  <c r="G170" i="24"/>
  <c r="H170" i="24"/>
  <c r="D170" i="24"/>
  <c r="F170" i="24"/>
  <c r="E170" i="4"/>
  <c r="C170" i="4"/>
  <c r="G170" i="4"/>
  <c r="F169" i="24"/>
  <c r="E169" i="24"/>
  <c r="C169" i="24"/>
  <c r="G169" i="24"/>
  <c r="G169" i="4"/>
  <c r="E169" i="4"/>
  <c r="F169" i="4"/>
  <c r="D169" i="23"/>
  <c r="C169" i="23"/>
  <c r="C169" i="5"/>
  <c r="D169" i="5"/>
  <c r="E169" i="23" l="1"/>
  <c r="D170" i="4"/>
  <c r="P169" i="24"/>
  <c r="N169" i="24" s="1"/>
  <c r="E169" i="5"/>
  <c r="P169" i="4"/>
  <c r="N169" i="4" s="1"/>
  <c r="J169" i="24"/>
  <c r="H169" i="24" s="1"/>
  <c r="J169" i="4"/>
  <c r="D169" i="4" s="1"/>
  <c r="C169" i="4"/>
  <c r="P168" i="24"/>
  <c r="N168" i="24" s="1"/>
  <c r="E168" i="24"/>
  <c r="C168" i="24"/>
  <c r="G168" i="4"/>
  <c r="F168" i="4"/>
  <c r="C168" i="4"/>
  <c r="D168" i="23"/>
  <c r="C168" i="23"/>
  <c r="E168" i="23"/>
  <c r="E168" i="5"/>
  <c r="D168" i="5"/>
  <c r="C168" i="5"/>
  <c r="P168" i="4" l="1"/>
  <c r="G168" i="24"/>
  <c r="J168" i="24"/>
  <c r="D168" i="24" s="1"/>
  <c r="D169" i="24"/>
  <c r="J168" i="4"/>
  <c r="D168" i="4" s="1"/>
  <c r="H169" i="4"/>
  <c r="H168" i="24"/>
  <c r="F168" i="24"/>
  <c r="N168" i="4"/>
  <c r="H168" i="4"/>
  <c r="E168" i="4"/>
  <c r="G167" i="24"/>
  <c r="E167" i="24"/>
  <c r="C167" i="24"/>
  <c r="F167" i="24"/>
  <c r="G167" i="4"/>
  <c r="J167" i="4"/>
  <c r="H167" i="4" s="1"/>
  <c r="C167" i="4"/>
  <c r="E167" i="23"/>
  <c r="D167" i="23"/>
  <c r="C167" i="23"/>
  <c r="E167" i="5"/>
  <c r="D167" i="5"/>
  <c r="C167" i="5" l="1"/>
  <c r="P167" i="4"/>
  <c r="N167" i="4" s="1"/>
  <c r="E167" i="4"/>
  <c r="P167" i="24"/>
  <c r="N167" i="24" s="1"/>
  <c r="F167" i="4"/>
  <c r="J167" i="24"/>
  <c r="H167" i="24" s="1"/>
  <c r="D167" i="4"/>
  <c r="P166" i="24"/>
  <c r="N166" i="24" s="1"/>
  <c r="G166" i="24"/>
  <c r="E166" i="24"/>
  <c r="C166" i="24"/>
  <c r="P166" i="4"/>
  <c r="F166" i="4"/>
  <c r="J166" i="4"/>
  <c r="H166" i="4" s="1"/>
  <c r="C166" i="4"/>
  <c r="D166" i="23"/>
  <c r="E166" i="23"/>
  <c r="C166" i="23"/>
  <c r="E166" i="5"/>
  <c r="D166" i="5"/>
  <c r="C166" i="5"/>
  <c r="G166" i="4" l="1"/>
  <c r="D167" i="24"/>
  <c r="E166" i="4"/>
  <c r="J166" i="24"/>
  <c r="H166" i="24" s="1"/>
  <c r="D166" i="4"/>
  <c r="F166" i="24"/>
  <c r="N166" i="4"/>
  <c r="G165" i="24"/>
  <c r="P165" i="24"/>
  <c r="N165" i="24" s="1"/>
  <c r="E165" i="24"/>
  <c r="C165" i="24"/>
  <c r="F165" i="24"/>
  <c r="P165" i="4"/>
  <c r="N165" i="4" s="1"/>
  <c r="G165" i="4"/>
  <c r="E165" i="4"/>
  <c r="C165" i="4"/>
  <c r="E165" i="23"/>
  <c r="C165" i="23"/>
  <c r="D165" i="23"/>
  <c r="E165" i="5"/>
  <c r="C165" i="5"/>
  <c r="D165" i="5"/>
  <c r="D166" i="24" l="1"/>
  <c r="J165" i="4"/>
  <c r="H165" i="4" s="1"/>
  <c r="J165" i="24"/>
  <c r="H165" i="24" s="1"/>
  <c r="D165" i="4"/>
  <c r="F165" i="4"/>
  <c r="F164" i="24"/>
  <c r="C164" i="24"/>
  <c r="G164" i="24"/>
  <c r="P164" i="4"/>
  <c r="N164" i="4" s="1"/>
  <c r="F164" i="4"/>
  <c r="E164" i="4"/>
  <c r="G164" i="4"/>
  <c r="C164" i="4"/>
  <c r="D164" i="23"/>
  <c r="E164" i="23"/>
  <c r="C164" i="23"/>
  <c r="E164" i="5"/>
  <c r="D164" i="5"/>
  <c r="C164" i="5"/>
  <c r="P164" i="24" l="1"/>
  <c r="J164" i="4"/>
  <c r="H164" i="4" s="1"/>
  <c r="D165" i="24"/>
  <c r="J164" i="24"/>
  <c r="H164" i="24" s="1"/>
  <c r="N164" i="24"/>
  <c r="E164" i="24"/>
  <c r="P163" i="24"/>
  <c r="N163" i="24" s="1"/>
  <c r="G163" i="24"/>
  <c r="E163" i="24"/>
  <c r="C163" i="24"/>
  <c r="P163" i="4"/>
  <c r="N163" i="4" s="1"/>
  <c r="E163" i="4"/>
  <c r="C163" i="4"/>
  <c r="E163" i="23"/>
  <c r="D163" i="23"/>
  <c r="C163" i="23"/>
  <c r="E163" i="5"/>
  <c r="D163" i="5"/>
  <c r="G163" i="4" l="1"/>
  <c r="C163" i="5"/>
  <c r="J163" i="4"/>
  <c r="H163" i="4" s="1"/>
  <c r="D164" i="4"/>
  <c r="J163" i="24"/>
  <c r="H163" i="24" s="1"/>
  <c r="D164" i="24"/>
  <c r="D163" i="24"/>
  <c r="F163" i="24"/>
  <c r="F163" i="4"/>
  <c r="F162" i="24"/>
  <c r="C162" i="24"/>
  <c r="E162" i="4"/>
  <c r="C162" i="4"/>
  <c r="E162" i="23"/>
  <c r="D162" i="23"/>
  <c r="C162" i="5"/>
  <c r="E162" i="5"/>
  <c r="D162" i="5"/>
  <c r="C162" i="23" l="1"/>
  <c r="G162" i="24"/>
  <c r="D163" i="4"/>
  <c r="P162" i="24"/>
  <c r="N162" i="24" s="1"/>
  <c r="G162" i="4"/>
  <c r="J162" i="4"/>
  <c r="H162" i="4" s="1"/>
  <c r="J162" i="24"/>
  <c r="H162" i="24" s="1"/>
  <c r="P162" i="4"/>
  <c r="N162" i="4" s="1"/>
  <c r="E162" i="24"/>
  <c r="F162" i="4"/>
  <c r="G161" i="24"/>
  <c r="E161" i="24"/>
  <c r="C161" i="24"/>
  <c r="C161" i="23"/>
  <c r="E161" i="23"/>
  <c r="D161" i="23"/>
  <c r="E161" i="5"/>
  <c r="D161" i="5"/>
  <c r="C161" i="5"/>
  <c r="P161" i="24" l="1"/>
  <c r="N161" i="24" s="1"/>
  <c r="D162" i="24"/>
  <c r="D162" i="4"/>
  <c r="J161" i="4"/>
  <c r="H161" i="4" s="1"/>
  <c r="J161" i="24"/>
  <c r="D161" i="24" s="1"/>
  <c r="P161" i="4"/>
  <c r="N161" i="4" s="1"/>
  <c r="F161" i="4"/>
  <c r="F161" i="24"/>
  <c r="E161" i="4"/>
  <c r="C161" i="4"/>
  <c r="G161" i="4"/>
  <c r="F160" i="24"/>
  <c r="J160" i="24"/>
  <c r="H160" i="24" s="1"/>
  <c r="G160" i="24"/>
  <c r="C160" i="24"/>
  <c r="P160" i="4"/>
  <c r="N160" i="4" s="1"/>
  <c r="E160" i="4"/>
  <c r="C160" i="4"/>
  <c r="E160" i="23"/>
  <c r="D160" i="23"/>
  <c r="C160" i="23"/>
  <c r="D160" i="5"/>
  <c r="C160" i="5"/>
  <c r="E160" i="5" l="1"/>
  <c r="P160" i="24"/>
  <c r="N160" i="24" s="1"/>
  <c r="H161" i="24"/>
  <c r="D161" i="4"/>
  <c r="G160" i="4"/>
  <c r="E160" i="24"/>
  <c r="J160" i="4"/>
  <c r="D160" i="4" s="1"/>
  <c r="D160" i="24"/>
  <c r="F160" i="4"/>
  <c r="P159" i="24"/>
  <c r="F159" i="24"/>
  <c r="C159" i="24"/>
  <c r="G159" i="24"/>
  <c r="F159" i="4"/>
  <c r="C159" i="4"/>
  <c r="E159" i="23"/>
  <c r="D159" i="23"/>
  <c r="C159" i="23"/>
  <c r="E159" i="5"/>
  <c r="D159" i="5"/>
  <c r="C159" i="5"/>
  <c r="G159" i="4" l="1"/>
  <c r="J159" i="4"/>
  <c r="H159" i="4" s="1"/>
  <c r="H160" i="4"/>
  <c r="J159" i="24"/>
  <c r="D159" i="24" s="1"/>
  <c r="N159" i="24"/>
  <c r="E159" i="24"/>
  <c r="P159" i="4"/>
  <c r="N159" i="4" s="1"/>
  <c r="E159" i="4"/>
  <c r="P158" i="24"/>
  <c r="N158" i="24" s="1"/>
  <c r="E158" i="24"/>
  <c r="C158" i="24"/>
  <c r="G158" i="4"/>
  <c r="E158" i="4"/>
  <c r="C158" i="4"/>
  <c r="C158" i="23"/>
  <c r="E158" i="23"/>
  <c r="D158" i="23"/>
  <c r="C158" i="5"/>
  <c r="E158" i="5"/>
  <c r="D158" i="5"/>
  <c r="J158" i="4" l="1"/>
  <c r="G158" i="24"/>
  <c r="P158" i="4"/>
  <c r="N158" i="4" s="1"/>
  <c r="H159" i="24"/>
  <c r="J158" i="24"/>
  <c r="D158" i="24" s="1"/>
  <c r="D159" i="4"/>
  <c r="H158" i="24"/>
  <c r="F158" i="24"/>
  <c r="H158" i="4"/>
  <c r="F158" i="4"/>
  <c r="G157" i="24"/>
  <c r="E157" i="24"/>
  <c r="C157" i="24"/>
  <c r="P157" i="4"/>
  <c r="N157" i="4" s="1"/>
  <c r="E157" i="4"/>
  <c r="C157" i="4"/>
  <c r="D157" i="23"/>
  <c r="C157" i="23"/>
  <c r="E157" i="23"/>
  <c r="D157" i="5"/>
  <c r="E157" i="5"/>
  <c r="C157" i="5"/>
  <c r="J157" i="24" l="1"/>
  <c r="P157" i="24"/>
  <c r="N157" i="24" s="1"/>
  <c r="D158" i="4"/>
  <c r="G157" i="4"/>
  <c r="J157" i="4"/>
  <c r="D157" i="4" s="1"/>
  <c r="H157" i="24"/>
  <c r="D157" i="24"/>
  <c r="F157" i="24"/>
  <c r="H157" i="4"/>
  <c r="F157" i="4"/>
  <c r="E156" i="24"/>
  <c r="G156" i="24"/>
  <c r="F156" i="24"/>
  <c r="C156" i="24"/>
  <c r="G156" i="4"/>
  <c r="J156" i="4"/>
  <c r="H156" i="4" s="1"/>
  <c r="C156" i="4"/>
  <c r="E156" i="23"/>
  <c r="D156" i="23"/>
  <c r="C156" i="23"/>
  <c r="D156" i="5"/>
  <c r="C156" i="5"/>
  <c r="E156" i="5"/>
  <c r="P156" i="4" l="1"/>
  <c r="N156" i="4" s="1"/>
  <c r="F156" i="4"/>
  <c r="E156" i="4"/>
  <c r="J156" i="24"/>
  <c r="H156" i="24" s="1"/>
  <c r="P156" i="24"/>
  <c r="N156" i="24" s="1"/>
  <c r="C155" i="24"/>
  <c r="G155" i="24"/>
  <c r="E155" i="24"/>
  <c r="C155" i="4"/>
  <c r="G155" i="4"/>
  <c r="E155" i="4"/>
  <c r="D155" i="23"/>
  <c r="C155" i="23"/>
  <c r="E155" i="5"/>
  <c r="D155" i="5"/>
  <c r="C155" i="5"/>
  <c r="E155" i="23" l="1"/>
  <c r="P155" i="4"/>
  <c r="N155" i="4" s="1"/>
  <c r="P155" i="24"/>
  <c r="N155" i="24" s="1"/>
  <c r="D156" i="4"/>
  <c r="J155" i="4"/>
  <c r="D156" i="24"/>
  <c r="J155" i="24"/>
  <c r="H155" i="24" s="1"/>
  <c r="F155" i="24"/>
  <c r="H155" i="4"/>
  <c r="F155" i="4"/>
  <c r="P154" i="24"/>
  <c r="N154" i="24" s="1"/>
  <c r="G154" i="24"/>
  <c r="E154" i="24"/>
  <c r="C154" i="24"/>
  <c r="E154" i="4"/>
  <c r="C154" i="4"/>
  <c r="C154" i="23"/>
  <c r="E154" i="23"/>
  <c r="E154" i="5"/>
  <c r="D154" i="5"/>
  <c r="C154" i="5"/>
  <c r="D154" i="23" l="1"/>
  <c r="P154" i="4"/>
  <c r="N154" i="4" s="1"/>
  <c r="G154" i="4"/>
  <c r="D155" i="4"/>
  <c r="J154" i="4"/>
  <c r="D155" i="24"/>
  <c r="J154" i="24"/>
  <c r="D154" i="24" s="1"/>
  <c r="F154" i="24"/>
  <c r="H154" i="4"/>
  <c r="D154" i="4"/>
  <c r="F154" i="4"/>
  <c r="F153" i="24"/>
  <c r="G153" i="24"/>
  <c r="C153" i="24"/>
  <c r="P153" i="4"/>
  <c r="N153" i="4" s="1"/>
  <c r="F153" i="4"/>
  <c r="J153" i="4"/>
  <c r="H153" i="4" s="1"/>
  <c r="G153" i="4"/>
  <c r="C153" i="4"/>
  <c r="C153" i="23"/>
  <c r="E153" i="23"/>
  <c r="D153" i="23"/>
  <c r="E153" i="5"/>
  <c r="D153" i="5"/>
  <c r="C153" i="5"/>
  <c r="H154" i="24" l="1"/>
  <c r="E153" i="4"/>
  <c r="J153" i="24"/>
  <c r="H153" i="24" s="1"/>
  <c r="P153" i="24"/>
  <c r="N153" i="24" s="1"/>
  <c r="E153" i="24"/>
  <c r="D153" i="4"/>
  <c r="F152" i="24"/>
  <c r="C152" i="24"/>
  <c r="G152" i="24"/>
  <c r="F152" i="4"/>
  <c r="C152" i="4"/>
  <c r="G152" i="4"/>
  <c r="E152" i="23"/>
  <c r="D152" i="23"/>
  <c r="C152" i="23"/>
  <c r="C152" i="5"/>
  <c r="J152" i="4" l="1"/>
  <c r="D153" i="24"/>
  <c r="P152" i="4"/>
  <c r="N152" i="4" s="1"/>
  <c r="E152" i="5"/>
  <c r="D152" i="5"/>
  <c r="J152" i="24"/>
  <c r="H152" i="24" s="1"/>
  <c r="P152" i="24"/>
  <c r="N152" i="24" s="1"/>
  <c r="E152" i="24"/>
  <c r="H152" i="4"/>
  <c r="E152" i="4"/>
  <c r="F151" i="24"/>
  <c r="C151" i="24"/>
  <c r="G151" i="24"/>
  <c r="E151" i="4"/>
  <c r="G151" i="4"/>
  <c r="F151" i="4"/>
  <c r="C151" i="4"/>
  <c r="C151" i="23"/>
  <c r="E151" i="23"/>
  <c r="D151" i="23"/>
  <c r="C151" i="5"/>
  <c r="E151" i="5"/>
  <c r="D151" i="5"/>
  <c r="D152" i="24" l="1"/>
  <c r="D152" i="4"/>
  <c r="J151" i="4"/>
  <c r="H151" i="4" s="1"/>
  <c r="J151" i="24"/>
  <c r="H151" i="24" s="1"/>
  <c r="P151" i="4"/>
  <c r="N151" i="4" s="1"/>
  <c r="P151" i="24"/>
  <c r="N151" i="24" s="1"/>
  <c r="E151" i="24"/>
  <c r="P150" i="24"/>
  <c r="N150" i="24" s="1"/>
  <c r="G150" i="24"/>
  <c r="E150" i="24"/>
  <c r="C150" i="24"/>
  <c r="E150" i="4"/>
  <c r="G150" i="4"/>
  <c r="C150" i="4"/>
  <c r="E150" i="23"/>
  <c r="D150" i="23"/>
  <c r="C150" i="23"/>
  <c r="E150" i="5"/>
  <c r="D150" i="5"/>
  <c r="C150" i="5"/>
  <c r="D151" i="4" l="1"/>
  <c r="D151" i="24"/>
  <c r="J150" i="4"/>
  <c r="H150" i="4" s="1"/>
  <c r="J150" i="24"/>
  <c r="D150" i="24" s="1"/>
  <c r="P150" i="4"/>
  <c r="N150" i="4" s="1"/>
  <c r="F150" i="24"/>
  <c r="F150" i="4"/>
  <c r="E149" i="24"/>
  <c r="C149" i="2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P149" i="4"/>
  <c r="N149" i="4"/>
  <c r="G149" i="24"/>
  <c r="D150" i="4"/>
  <c r="H150" i="24"/>
  <c r="J149" i="24"/>
  <c r="H149" i="24" s="1"/>
  <c r="P149" i="24"/>
  <c r="N149" i="24" s="1"/>
  <c r="F149" i="24"/>
  <c r="D149" i="4"/>
  <c r="J148" i="24"/>
  <c r="C148" i="24"/>
  <c r="G148" i="24"/>
  <c r="E148" i="24"/>
  <c r="E148" i="4"/>
  <c r="C148" i="4"/>
  <c r="G148" i="4"/>
  <c r="E148" i="23"/>
  <c r="D148" i="23"/>
  <c r="C148" i="23"/>
  <c r="C148" i="5"/>
  <c r="E148" i="5"/>
  <c r="D148" i="5"/>
  <c r="P148" i="24" l="1"/>
  <c r="N148" i="24" s="1"/>
  <c r="P148" i="4"/>
  <c r="N148" i="4" s="1"/>
  <c r="J148" i="4"/>
  <c r="D148" i="4" s="1"/>
  <c r="D149" i="24"/>
  <c r="H148" i="24"/>
  <c r="D148" i="24"/>
  <c r="F148" i="24"/>
  <c r="H148" i="4"/>
  <c r="F148" i="4"/>
  <c r="F147" i="24"/>
  <c r="C147" i="24"/>
  <c r="G147" i="4"/>
  <c r="C147" i="4"/>
  <c r="F147" i="4"/>
  <c r="E147" i="23"/>
  <c r="D147" i="23"/>
  <c r="C147" i="23"/>
  <c r="E147" i="5"/>
  <c r="D147" i="5"/>
  <c r="J147" i="24" l="1"/>
  <c r="C147" i="5"/>
  <c r="J147" i="4"/>
  <c r="H147" i="4" s="1"/>
  <c r="P147" i="24"/>
  <c r="N147" i="24" s="1"/>
  <c r="P147" i="4"/>
  <c r="H147" i="24"/>
  <c r="G147" i="24"/>
  <c r="E147" i="24"/>
  <c r="E147" i="4"/>
  <c r="P146" i="24"/>
  <c r="N146" i="24" s="1"/>
  <c r="G146" i="24"/>
  <c r="E146" i="24"/>
  <c r="C146" i="24"/>
  <c r="G146" i="4"/>
  <c r="E146" i="4"/>
  <c r="J146" i="4"/>
  <c r="F146" i="4"/>
  <c r="C146" i="4"/>
  <c r="E146" i="23"/>
  <c r="D146" i="23"/>
  <c r="C146" i="23"/>
  <c r="E146" i="5"/>
  <c r="D146" i="5"/>
  <c r="C146" i="5"/>
  <c r="J146" i="24" l="1"/>
  <c r="H146" i="4"/>
  <c r="D147" i="4"/>
  <c r="D147" i="24"/>
  <c r="N147" i="4"/>
  <c r="P146" i="4"/>
  <c r="N146" i="4" s="1"/>
  <c r="D146" i="24"/>
  <c r="H146" i="24"/>
  <c r="F146" i="24"/>
  <c r="D146" i="4"/>
  <c r="E145" i="24"/>
  <c r="C145" i="24"/>
  <c r="G145" i="4"/>
  <c r="E145" i="4"/>
  <c r="E145" i="23"/>
  <c r="D145" i="23"/>
  <c r="C145" i="23"/>
  <c r="E145" i="5"/>
  <c r="D145" i="5"/>
  <c r="C145" i="5"/>
  <c r="C145" i="4" l="1"/>
  <c r="P145" i="4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E144" i="5"/>
  <c r="D144" i="5"/>
  <c r="C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C143" i="4"/>
  <c r="E143" i="23"/>
  <c r="D143" i="23"/>
  <c r="E143" i="5"/>
  <c r="D143" i="5"/>
  <c r="C143" i="5"/>
  <c r="E143" i="4" l="1"/>
  <c r="C143" i="23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5"/>
  <c r="E142" i="5"/>
  <c r="C142" i="23" l="1"/>
  <c r="D142" i="5"/>
  <c r="P142" i="24"/>
  <c r="N142" i="24" s="1"/>
  <c r="P142" i="4"/>
  <c r="D143" i="24"/>
  <c r="D143" i="4"/>
  <c r="E142" i="24"/>
  <c r="N142" i="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N141" i="4" s="1"/>
  <c r="D142" i="4"/>
  <c r="G141" i="24"/>
  <c r="E141" i="5"/>
  <c r="J141" i="4"/>
  <c r="H141" i="4" s="1"/>
  <c r="E141" i="4"/>
  <c r="F141" i="4"/>
  <c r="P141" i="24"/>
  <c r="N141" i="24" s="1"/>
  <c r="F141" i="2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C133" i="24"/>
  <c r="G133" i="24"/>
  <c r="F133" i="4"/>
  <c r="E133" i="4"/>
  <c r="C133" i="4"/>
  <c r="G133" i="4"/>
  <c r="E133" i="23"/>
  <c r="D133" i="23"/>
  <c r="C133" i="23"/>
  <c r="C133" i="5"/>
  <c r="E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D116" i="4" s="1"/>
  <c r="F116" i="24"/>
  <c r="F116" i="4"/>
  <c r="G115" i="24"/>
  <c r="E115" i="4"/>
  <c r="D115" i="23"/>
  <c r="E115" i="5"/>
  <c r="C115" i="24" l="1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<sst xmlns="http://schemas.openxmlformats.org/spreadsheetml/2006/main" count="2460" uniqueCount="268">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</sst>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227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hidden="1" outlineLevel="1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 hidden="1" outlineLevel="1" collapsed="1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 hidden="1" outlineLevel="1" collapsed="1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 hidden="1" outlineLevel="1" collapsed="1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 hidden="1" outlineLevel="1" collapsed="1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 hidden="1" outlineLevel="1" collapsed="1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 hidden="1" outlineLevel="1" collapsed="1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 collapsed="1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  <row r="171" spans="1:24">
      <c r="A171" s="9">
        <v>45413</v>
      </c>
      <c r="B171" s="21">
        <v>10958.063913370001</v>
      </c>
      <c r="C171" s="21">
        <f t="shared" ref="C171" si="936">I171+O171</f>
        <v>7629.5253206500001</v>
      </c>
      <c r="D171" s="21">
        <f t="shared" ref="D171" si="937">J171+P171</f>
        <v>3328.5385927200005</v>
      </c>
      <c r="E171" s="21">
        <f t="shared" ref="E171" si="938">K171+Q171</f>
        <v>3233.2469357</v>
      </c>
      <c r="F171" s="21">
        <f t="shared" ref="F171" si="939">L171+R171</f>
        <v>88.488488820000001</v>
      </c>
      <c r="G171" s="21">
        <f t="shared" ref="G171" si="940">M171+S171</f>
        <v>6.8031682</v>
      </c>
      <c r="H171" s="21">
        <f t="shared" ref="H171" si="941">SUM(I171:J171)</f>
        <v>8026.0916231700012</v>
      </c>
      <c r="I171" s="21">
        <v>5162.1154246900005</v>
      </c>
      <c r="J171" s="21">
        <f t="shared" ref="J171" si="942">SUM(K171:M171)</f>
        <v>2863.9761984800002</v>
      </c>
      <c r="K171" s="21">
        <v>2768.8143579500002</v>
      </c>
      <c r="L171" s="21">
        <v>88.358672330000005</v>
      </c>
      <c r="M171" s="21">
        <v>6.8031682</v>
      </c>
      <c r="N171" s="21">
        <f t="shared" ref="N171" si="943">SUM(O171:P171)</f>
        <v>2931.9722902000003</v>
      </c>
      <c r="O171" s="21">
        <v>2467.4098959600001</v>
      </c>
      <c r="P171" s="21">
        <f t="shared" ref="P171" si="944">SUM(Q171:S171)</f>
        <v>464.56239424</v>
      </c>
      <c r="Q171" s="21">
        <v>464.43257775000001</v>
      </c>
      <c r="R171" s="21">
        <v>0.12981649000000001</v>
      </c>
      <c r="S171" s="21">
        <v>0</v>
      </c>
      <c r="T171" s="21"/>
      <c r="U171" s="21"/>
      <c r="V171" s="21"/>
      <c r="W171" s="21"/>
      <c r="X171" s="21"/>
    </row>
    <row r="172" spans="1:24">
      <c r="A172" s="9">
        <v>45444</v>
      </c>
      <c r="B172" s="21">
        <v>10622.08160648</v>
      </c>
      <c r="C172" s="21">
        <f t="shared" ref="C172" si="945">I172+O172</f>
        <v>7097.1346404900005</v>
      </c>
      <c r="D172" s="21">
        <f t="shared" ref="D172" si="946">J172+P172</f>
        <v>3524.9469659900001</v>
      </c>
      <c r="E172" s="21">
        <f t="shared" ref="E172" si="947">K172+Q172</f>
        <v>3411.31169447</v>
      </c>
      <c r="F172" s="21">
        <f t="shared" ref="F172" si="948">L172+R172</f>
        <v>106.83633184</v>
      </c>
      <c r="G172" s="21">
        <f t="shared" ref="G172" si="949">M172+S172</f>
        <v>6.7989396800000002</v>
      </c>
      <c r="H172" s="21">
        <f t="shared" ref="H172" si="950">SUM(I172:J172)</f>
        <v>7922.8352690400006</v>
      </c>
      <c r="I172" s="21">
        <v>5059.0767458700002</v>
      </c>
      <c r="J172" s="21">
        <f t="shared" ref="J172" si="951">SUM(K172:M172)</f>
        <v>2863.75852317</v>
      </c>
      <c r="K172" s="21">
        <v>2750.25187551</v>
      </c>
      <c r="L172" s="21">
        <v>106.70770798</v>
      </c>
      <c r="M172" s="21">
        <v>6.7989396800000002</v>
      </c>
      <c r="N172" s="21">
        <f t="shared" ref="N172" si="952">SUM(O172:P172)</f>
        <v>2699.2463374399999</v>
      </c>
      <c r="O172" s="21">
        <v>2038.0578946200001</v>
      </c>
      <c r="P172" s="21">
        <f t="shared" ref="P172" si="953">SUM(Q172:S172)</f>
        <v>661.18844281999998</v>
      </c>
      <c r="Q172" s="21">
        <v>661.05981896000003</v>
      </c>
      <c r="R172" s="21">
        <v>0.12862386000000001</v>
      </c>
      <c r="S172" s="21">
        <v>0</v>
      </c>
      <c r="T172" s="21"/>
      <c r="U172" s="21"/>
      <c r="V172" s="21"/>
      <c r="W172" s="21"/>
      <c r="X172" s="21"/>
    </row>
    <row r="173" spans="1:24">
      <c r="A173" s="9">
        <v>45474</v>
      </c>
      <c r="B173" s="21">
        <v>11582.223176490001</v>
      </c>
      <c r="C173" s="21">
        <f t="shared" ref="C173" si="954">I173+O173</f>
        <v>8161.4253679100002</v>
      </c>
      <c r="D173" s="21">
        <f t="shared" ref="D173" si="955">J173+P173</f>
        <v>3420.79780858</v>
      </c>
      <c r="E173" s="21">
        <f t="shared" ref="E173" si="956">K173+Q173</f>
        <v>3276.2067206500001</v>
      </c>
      <c r="F173" s="21">
        <f t="shared" ref="F173" si="957">L173+R173</f>
        <v>137.79722243000001</v>
      </c>
      <c r="G173" s="21">
        <f t="shared" ref="G173" si="958">M173+S173</f>
        <v>6.7938654999999999</v>
      </c>
      <c r="H173" s="21">
        <f t="shared" ref="H173" si="959">SUM(I173:J173)</f>
        <v>8673.6053287199993</v>
      </c>
      <c r="I173" s="21">
        <v>5751.6390850799999</v>
      </c>
      <c r="J173" s="21">
        <f t="shared" ref="J173" si="960">SUM(K173:M173)</f>
        <v>2921.9662436399999</v>
      </c>
      <c r="K173" s="21">
        <v>2777.50712277</v>
      </c>
      <c r="L173" s="21">
        <v>137.66525537000001</v>
      </c>
      <c r="M173" s="21">
        <v>6.7938654999999999</v>
      </c>
      <c r="N173" s="21">
        <f t="shared" ref="N173" si="961">SUM(O173:P173)</f>
        <v>2908.61784777</v>
      </c>
      <c r="O173" s="21">
        <v>2409.7862828299999</v>
      </c>
      <c r="P173" s="21">
        <f t="shared" ref="P173" si="962">SUM(Q173:S173)</f>
        <v>498.83156494000002</v>
      </c>
      <c r="Q173" s="21">
        <v>498.69959788</v>
      </c>
      <c r="R173" s="21">
        <v>0.13196706</v>
      </c>
      <c r="S173" s="21">
        <v>0</v>
      </c>
      <c r="T173" s="21"/>
      <c r="U173" s="21"/>
      <c r="V173" s="21"/>
      <c r="W173" s="21"/>
      <c r="X173" s="21"/>
    </row>
    <row r="174" spans="1:24">
      <c r="A174" s="9">
        <v>45505</v>
      </c>
      <c r="B174" s="21">
        <v>11831.062583070001</v>
      </c>
      <c r="C174" s="21">
        <f t="shared" ref="C174" si="963">I174+O174</f>
        <v>8297.8971193600009</v>
      </c>
      <c r="D174" s="21">
        <f t="shared" ref="D174" si="964">J174+P174</f>
        <v>3533.16546371</v>
      </c>
      <c r="E174" s="21">
        <f t="shared" ref="E174" si="965">K174+Q174</f>
        <v>3306.7793858</v>
      </c>
      <c r="F174" s="21">
        <f t="shared" ref="F174" si="966">L174+R174</f>
        <v>219.60760391000002</v>
      </c>
      <c r="G174" s="21">
        <f t="shared" ref="G174" si="967">M174+S174</f>
        <v>6.7784740000000001</v>
      </c>
      <c r="H174" s="21">
        <f t="shared" ref="H174" si="968">SUM(I174:J174)</f>
        <v>8734.6738391100007</v>
      </c>
      <c r="I174" s="21">
        <v>5950.1767895700004</v>
      </c>
      <c r="J174" s="21">
        <f t="shared" ref="J174" si="969">SUM(K174:M174)</f>
        <v>2784.4970495400003</v>
      </c>
      <c r="K174" s="21">
        <v>2666.31065846</v>
      </c>
      <c r="L174" s="21">
        <v>111.40791708</v>
      </c>
      <c r="M174" s="21">
        <v>6.7784740000000001</v>
      </c>
      <c r="N174" s="21">
        <f t="shared" ref="N174" si="970">SUM(O174:P174)</f>
        <v>3096.3887439600003</v>
      </c>
      <c r="O174" s="21">
        <v>2347.7203297900001</v>
      </c>
      <c r="P174" s="21">
        <f t="shared" ref="P174" si="971">SUM(Q174:S174)</f>
        <v>748.66841417000001</v>
      </c>
      <c r="Q174" s="21">
        <v>640.46872733999999</v>
      </c>
      <c r="R174" s="21">
        <v>108.19968683</v>
      </c>
      <c r="S174" s="21">
        <v>0</v>
      </c>
      <c r="T174" s="21"/>
      <c r="U174" s="21"/>
      <c r="V174" s="21"/>
      <c r="W174" s="21"/>
      <c r="X174" s="21"/>
    </row>
    <row r="175" spans="1:24">
      <c r="A175" s="9">
        <v>45536</v>
      </c>
      <c r="B175" s="21">
        <v>10898.287413990001</v>
      </c>
      <c r="C175" s="21">
        <f t="shared" ref="C175" si="972">I175+O175</f>
        <v>7847.9898904199999</v>
      </c>
      <c r="D175" s="21">
        <f t="shared" ref="D175" si="973">J175+P175</f>
        <v>3050.2975235700001</v>
      </c>
      <c r="E175" s="21">
        <f t="shared" ref="E175" si="974">K175+Q175</f>
        <v>2924.6068012699998</v>
      </c>
      <c r="F175" s="21">
        <f t="shared" ref="F175" si="975">L175+R175</f>
        <v>118.91438857999999</v>
      </c>
      <c r="G175" s="21">
        <f t="shared" ref="G175" si="976">M175+S175</f>
        <v>6.7763337200000002</v>
      </c>
      <c r="H175" s="21">
        <f t="shared" ref="H175" si="977">SUM(I175:J175)</f>
        <v>7874.8693533100004</v>
      </c>
      <c r="I175" s="21">
        <v>5160.9060616100005</v>
      </c>
      <c r="J175" s="21">
        <f t="shared" ref="J175" si="978">SUM(K175:M175)</f>
        <v>2713.9632916999999</v>
      </c>
      <c r="K175" s="21">
        <v>2588.4094841299998</v>
      </c>
      <c r="L175" s="21">
        <v>118.77747384999999</v>
      </c>
      <c r="M175" s="21">
        <v>6.7763337200000002</v>
      </c>
      <c r="N175" s="21">
        <f t="shared" ref="N175" si="979">SUM(O175:P175)</f>
        <v>3023.4180606800001</v>
      </c>
      <c r="O175" s="21">
        <v>2687.0838288099999</v>
      </c>
      <c r="P175" s="21">
        <f t="shared" ref="P175" si="980">SUM(Q175:S175)</f>
        <v>336.33423187</v>
      </c>
      <c r="Q175" s="21">
        <v>336.19731714</v>
      </c>
      <c r="R175" s="21">
        <v>0.13691473000000001</v>
      </c>
      <c r="S175" s="21">
        <v>0</v>
      </c>
      <c r="T175" s="21"/>
      <c r="U175" s="21"/>
      <c r="V175" s="21"/>
      <c r="W175" s="21"/>
      <c r="X175" s="21"/>
    </row>
    <row r="176" spans="1:24">
      <c r="A176" s="9">
        <v>45566</v>
      </c>
      <c r="B176" s="21">
        <v>11419.178772260002</v>
      </c>
      <c r="C176" s="21">
        <f t="shared" ref="C176" si="981">I176+O176</f>
        <v>8293.3079147700009</v>
      </c>
      <c r="D176" s="21">
        <f t="shared" ref="D176" si="982">J176+P176</f>
        <v>3125.8708574900002</v>
      </c>
      <c r="E176" s="21">
        <f t="shared" ref="E176" si="983">K176+Q176</f>
        <v>3002.9270545600002</v>
      </c>
      <c r="F176" s="21">
        <f t="shared" ref="F176" si="984">L176+R176</f>
        <v>116.17132971000001</v>
      </c>
      <c r="G176" s="21">
        <f t="shared" ref="G176" si="985">M176+S176</f>
        <v>6.7724732200000002</v>
      </c>
      <c r="H176" s="21">
        <f t="shared" ref="H176" si="986">SUM(I176:J176)</f>
        <v>8217.4728584299992</v>
      </c>
      <c r="I176" s="21">
        <v>5466.74665981</v>
      </c>
      <c r="J176" s="21">
        <f t="shared" ref="J176" si="987">SUM(K176:M176)</f>
        <v>2750.7261986200001</v>
      </c>
      <c r="K176" s="21">
        <v>2627.7823956900002</v>
      </c>
      <c r="L176" s="21">
        <v>116.17132971000001</v>
      </c>
      <c r="M176" s="21">
        <v>6.7724732200000002</v>
      </c>
      <c r="N176" s="21">
        <f t="shared" ref="N176" si="988">SUM(O176:P176)</f>
        <v>3201.7059138300001</v>
      </c>
      <c r="O176" s="21">
        <v>2826.56125496</v>
      </c>
      <c r="P176" s="21">
        <f t="shared" ref="P176" si="989">SUM(Q176:S176)</f>
        <v>375.14465887</v>
      </c>
      <c r="Q176" s="21">
        <v>375.14465887</v>
      </c>
      <c r="R176" s="21">
        <v>0</v>
      </c>
      <c r="S176" s="21">
        <v>0</v>
      </c>
      <c r="T176" s="21"/>
      <c r="U176" s="21"/>
      <c r="V176" s="21"/>
      <c r="W176" s="21"/>
      <c r="X176" s="21"/>
    </row>
    <row r="177" spans="1:24">
      <c r="A177" s="9">
        <v>45597</v>
      </c>
      <c r="B177" s="21">
        <v>12596.475041170001</v>
      </c>
      <c r="C177" s="21">
        <f t="shared" ref="C177" si="990">I177+O177</f>
        <v>9304.450254469999</v>
      </c>
      <c r="D177" s="21">
        <f t="shared" ref="D177" si="991">J177+P177</f>
        <v>3292.0247866999998</v>
      </c>
      <c r="E177" s="21">
        <f t="shared" ref="E177" si="992">K177+Q177</f>
        <v>3145.41919211</v>
      </c>
      <c r="F177" s="21">
        <f t="shared" ref="F177" si="993">L177+R177</f>
        <v>139.83282611999999</v>
      </c>
      <c r="G177" s="21">
        <f t="shared" ref="G177" si="994">M177+S177</f>
        <v>6.7727684700000008</v>
      </c>
      <c r="H177" s="21">
        <f t="shared" ref="H177" si="995">SUM(I177:J177)</f>
        <v>8628.5972094199988</v>
      </c>
      <c r="I177" s="21">
        <v>5723.9904837199992</v>
      </c>
      <c r="J177" s="21">
        <f t="shared" ref="J177" si="996">SUM(K177:M177)</f>
        <v>2904.6067257</v>
      </c>
      <c r="K177" s="21">
        <v>2758.0011311100002</v>
      </c>
      <c r="L177" s="21">
        <v>139.83282611999999</v>
      </c>
      <c r="M177" s="21">
        <v>6.7727684700000008</v>
      </c>
      <c r="N177" s="21">
        <f t="shared" ref="N177" si="997">SUM(O177:P177)</f>
        <v>3967.8778317499996</v>
      </c>
      <c r="O177" s="21">
        <v>3580.4597707499997</v>
      </c>
      <c r="P177" s="21">
        <f t="shared" ref="P177" si="998">SUM(Q177:S177)</f>
        <v>387.41806099999997</v>
      </c>
      <c r="Q177" s="21">
        <v>387.41806099999997</v>
      </c>
      <c r="R177" s="21">
        <v>0</v>
      </c>
      <c r="S177" s="21">
        <v>0</v>
      </c>
      <c r="T177" s="21"/>
      <c r="U177" s="21"/>
      <c r="V177" s="21"/>
      <c r="W177" s="21"/>
      <c r="X177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227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hidden="1" outlineLevel="1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 hidden="1" outlineLevel="1" collapsed="1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 hidden="1" outlineLevel="1" collapsed="1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 hidden="1" outlineLevel="1" collapsed="1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 hidden="1" outlineLevel="1" collapsed="1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 hidden="1" outlineLevel="1" collapsed="1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 hidden="1" outlineLevel="1" collapsed="1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 collapsed="1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  <row r="171" spans="1:25">
      <c r="A171" s="9">
        <v>45413</v>
      </c>
      <c r="B171" s="21">
        <v>22292.207464450003</v>
      </c>
      <c r="C171" s="21">
        <f t="shared" ref="C171" si="936">I171+O171</f>
        <v>13099.681790269999</v>
      </c>
      <c r="D171" s="21">
        <f t="shared" ref="D171" si="937">J171+P171</f>
        <v>9192.5256741800004</v>
      </c>
      <c r="E171" s="21">
        <f t="shared" ref="E171" si="938">K171+Q171</f>
        <v>7898.7925904100002</v>
      </c>
      <c r="F171" s="21">
        <f t="shared" ref="F171" si="939">L171+R171</f>
        <v>1204.6037383299999</v>
      </c>
      <c r="G171" s="21">
        <f t="shared" ref="G171" si="940">M171+S171</f>
        <v>89.129345440000009</v>
      </c>
      <c r="H171" s="21">
        <f t="shared" ref="H171" si="941">SUM(I171:J171)</f>
        <v>17388.87082552</v>
      </c>
      <c r="I171" s="21">
        <v>10516.733647069999</v>
      </c>
      <c r="J171" s="21">
        <f t="shared" ref="J171" si="942">SUM(K171:M171)</f>
        <v>6872.1371784500006</v>
      </c>
      <c r="K171" s="21">
        <v>5939.1807192200004</v>
      </c>
      <c r="L171" s="21">
        <v>885.16390602000001</v>
      </c>
      <c r="M171" s="21">
        <v>47.792553210000001</v>
      </c>
      <c r="N171" s="21">
        <f t="shared" ref="N171" si="943">SUM(O171:P171)</f>
        <v>4903.3366389299999</v>
      </c>
      <c r="O171" s="21">
        <v>2582.9481431999998</v>
      </c>
      <c r="P171" s="21">
        <f t="shared" ref="P171" si="944">SUM(Q171:S171)</f>
        <v>2320.3884957300002</v>
      </c>
      <c r="Q171" s="21">
        <v>1959.6118711900001</v>
      </c>
      <c r="R171" s="21">
        <v>319.43983230999999</v>
      </c>
      <c r="S171" s="21">
        <v>41.33679223</v>
      </c>
      <c r="T171" s="21"/>
      <c r="U171" s="21"/>
      <c r="V171" s="21"/>
      <c r="W171" s="21"/>
      <c r="X171" s="21"/>
      <c r="Y171" s="21"/>
    </row>
    <row r="172" spans="1:25">
      <c r="A172" s="9">
        <v>45444</v>
      </c>
      <c r="B172" s="21">
        <v>23036.7274383</v>
      </c>
      <c r="C172" s="21">
        <f t="shared" ref="C172" si="945">I172+O172</f>
        <v>13837.119501429999</v>
      </c>
      <c r="D172" s="21">
        <f t="shared" ref="D172" si="946">J172+P172</f>
        <v>9199.6079368700011</v>
      </c>
      <c r="E172" s="21">
        <f t="shared" ref="E172" si="947">K172+Q172</f>
        <v>7908.3173267000002</v>
      </c>
      <c r="F172" s="21">
        <f t="shared" ref="F172" si="948">L172+R172</f>
        <v>1197.04056449</v>
      </c>
      <c r="G172" s="21">
        <f t="shared" ref="G172" si="949">M172+S172</f>
        <v>94.250045679999999</v>
      </c>
      <c r="H172" s="21">
        <f t="shared" ref="H172" si="950">SUM(I172:J172)</f>
        <v>18148.38204248</v>
      </c>
      <c r="I172" s="21">
        <v>11255.31995621</v>
      </c>
      <c r="J172" s="21">
        <f t="shared" ref="J172" si="951">SUM(K172:M172)</f>
        <v>6893.0620862700007</v>
      </c>
      <c r="K172" s="21">
        <v>5968.3461883600003</v>
      </c>
      <c r="L172" s="21">
        <v>873.20293077999997</v>
      </c>
      <c r="M172" s="21">
        <v>51.51296713</v>
      </c>
      <c r="N172" s="21">
        <f t="shared" ref="N172" si="952">SUM(O172:P172)</f>
        <v>4888.3453958199998</v>
      </c>
      <c r="O172" s="21">
        <v>2581.7995452199998</v>
      </c>
      <c r="P172" s="21">
        <f t="shared" ref="P172" si="953">SUM(Q172:S172)</f>
        <v>2306.5458506</v>
      </c>
      <c r="Q172" s="21">
        <v>1939.9711383399999</v>
      </c>
      <c r="R172" s="21">
        <v>323.83763370999998</v>
      </c>
      <c r="S172" s="21">
        <v>42.73707855</v>
      </c>
      <c r="T172" s="21"/>
      <c r="U172" s="21"/>
      <c r="V172" s="21"/>
      <c r="W172" s="21"/>
      <c r="X172" s="21"/>
      <c r="Y172" s="21"/>
    </row>
    <row r="173" spans="1:25">
      <c r="A173" s="9">
        <v>45474</v>
      </c>
      <c r="B173" s="21">
        <v>22857.783128589999</v>
      </c>
      <c r="C173" s="21">
        <f t="shared" ref="C173" si="954">I173+O173</f>
        <v>13601.24256409</v>
      </c>
      <c r="D173" s="21">
        <f t="shared" ref="D173" si="955">J173+P173</f>
        <v>9256.5405644999992</v>
      </c>
      <c r="E173" s="21">
        <f t="shared" ref="E173" si="956">K173+Q173</f>
        <v>7005.2716777699998</v>
      </c>
      <c r="F173" s="21">
        <f t="shared" ref="F173" si="957">L173+R173</f>
        <v>2159.89068056</v>
      </c>
      <c r="G173" s="21">
        <f t="shared" ref="G173" si="958">M173+S173</f>
        <v>91.378206169999999</v>
      </c>
      <c r="H173" s="21">
        <f t="shared" ref="H173" si="959">SUM(I173:J173)</f>
        <v>17859.717863239999</v>
      </c>
      <c r="I173" s="21">
        <v>10978.786045119999</v>
      </c>
      <c r="J173" s="21">
        <f t="shared" ref="J173" si="960">SUM(K173:M173)</f>
        <v>6880.9318181199997</v>
      </c>
      <c r="K173" s="21">
        <v>5242.1344618399999</v>
      </c>
      <c r="L173" s="21">
        <v>1587.57959585</v>
      </c>
      <c r="M173" s="21">
        <v>51.217760429999998</v>
      </c>
      <c r="N173" s="21">
        <f t="shared" ref="N173" si="961">SUM(O173:P173)</f>
        <v>4998.0652653500001</v>
      </c>
      <c r="O173" s="21">
        <v>2622.4565189700002</v>
      </c>
      <c r="P173" s="21">
        <f t="shared" ref="P173" si="962">SUM(Q173:S173)</f>
        <v>2375.60874638</v>
      </c>
      <c r="Q173" s="21">
        <v>1763.1372159299999</v>
      </c>
      <c r="R173" s="21">
        <v>572.31108471000005</v>
      </c>
      <c r="S173" s="21">
        <v>40.16044574</v>
      </c>
      <c r="T173" s="21"/>
      <c r="U173" s="21"/>
      <c r="V173" s="21"/>
      <c r="W173" s="21"/>
      <c r="X173" s="21"/>
      <c r="Y173" s="21"/>
    </row>
    <row r="174" spans="1:25">
      <c r="A174" s="9">
        <v>45505</v>
      </c>
      <c r="B174" s="21">
        <v>23440.48273385</v>
      </c>
      <c r="C174" s="21">
        <f t="shared" ref="C174" si="963">I174+O174</f>
        <v>14125.40184049</v>
      </c>
      <c r="D174" s="21">
        <f t="shared" ref="D174" si="964">J174+P174</f>
        <v>9315.0808933599983</v>
      </c>
      <c r="E174" s="21">
        <f t="shared" ref="E174" si="965">K174+Q174</f>
        <v>7025.3620325599995</v>
      </c>
      <c r="F174" s="21">
        <f t="shared" ref="F174" si="966">L174+R174</f>
        <v>2194.6274151299999</v>
      </c>
      <c r="G174" s="21">
        <f t="shared" ref="G174" si="967">M174+S174</f>
        <v>95.091445669999999</v>
      </c>
      <c r="H174" s="21">
        <f t="shared" ref="H174" si="968">SUM(I174:J174)</f>
        <v>18362.332361950001</v>
      </c>
      <c r="I174" s="21">
        <v>11420.2555128</v>
      </c>
      <c r="J174" s="21">
        <f t="shared" ref="J174" si="969">SUM(K174:M174)</f>
        <v>6942.0768491499994</v>
      </c>
      <c r="K174" s="21">
        <v>5276.7740957899996</v>
      </c>
      <c r="L174" s="21">
        <v>1613.19606305</v>
      </c>
      <c r="M174" s="21">
        <v>52.106690309999998</v>
      </c>
      <c r="N174" s="21">
        <f t="shared" ref="N174" si="970">SUM(O174:P174)</f>
        <v>5078.1503718999993</v>
      </c>
      <c r="O174" s="21">
        <v>2705.1463276899999</v>
      </c>
      <c r="P174" s="21">
        <f t="shared" ref="P174" si="971">SUM(Q174:S174)</f>
        <v>2373.0040442099998</v>
      </c>
      <c r="Q174" s="21">
        <v>1748.5879367699999</v>
      </c>
      <c r="R174" s="21">
        <v>581.43135208000001</v>
      </c>
      <c r="S174" s="21">
        <v>42.984755360000001</v>
      </c>
      <c r="T174" s="21"/>
      <c r="U174" s="21"/>
      <c r="V174" s="21"/>
      <c r="W174" s="21"/>
      <c r="X174" s="21"/>
      <c r="Y174" s="21"/>
    </row>
    <row r="175" spans="1:25">
      <c r="A175" s="9">
        <v>45536</v>
      </c>
      <c r="B175" s="21">
        <v>23745.801732619999</v>
      </c>
      <c r="C175" s="21">
        <f t="shared" ref="C175" si="972">I175+O175</f>
        <v>14289.054692970001</v>
      </c>
      <c r="D175" s="21">
        <f t="shared" ref="D175" si="973">J175+P175</f>
        <v>9456.7470396499994</v>
      </c>
      <c r="E175" s="21">
        <f t="shared" ref="E175" si="974">K175+Q175</f>
        <v>7221.5566188000003</v>
      </c>
      <c r="F175" s="21">
        <f t="shared" ref="F175" si="975">L175+R175</f>
        <v>2142.9486077800002</v>
      </c>
      <c r="G175" s="21">
        <f t="shared" ref="G175" si="976">M175+S175</f>
        <v>92.241813070000006</v>
      </c>
      <c r="H175" s="21">
        <f t="shared" ref="H175" si="977">SUM(I175:J175)</f>
        <v>18526.32004685</v>
      </c>
      <c r="I175" s="21">
        <v>11550.744248180001</v>
      </c>
      <c r="J175" s="21">
        <f t="shared" ref="J175" si="978">SUM(K175:M175)</f>
        <v>6975.57579867</v>
      </c>
      <c r="K175" s="21">
        <v>5337.3068454000004</v>
      </c>
      <c r="L175" s="21">
        <v>1584.63744557</v>
      </c>
      <c r="M175" s="21">
        <v>53.6315077</v>
      </c>
      <c r="N175" s="21">
        <f t="shared" ref="N175" si="979">SUM(O175:P175)</f>
        <v>5219.4816857700007</v>
      </c>
      <c r="O175" s="21">
        <v>2738.31044479</v>
      </c>
      <c r="P175" s="21">
        <f t="shared" ref="P175" si="980">SUM(Q175:S175)</f>
        <v>2481.1712409800002</v>
      </c>
      <c r="Q175" s="21">
        <v>1884.2497734000001</v>
      </c>
      <c r="R175" s="21">
        <v>558.31116221000002</v>
      </c>
      <c r="S175" s="21">
        <v>38.610305369999999</v>
      </c>
      <c r="T175" s="21"/>
      <c r="U175" s="21"/>
      <c r="V175" s="21"/>
      <c r="W175" s="21"/>
      <c r="X175" s="21"/>
      <c r="Y175" s="21"/>
    </row>
    <row r="176" spans="1:25">
      <c r="A176" s="9">
        <v>45566</v>
      </c>
      <c r="B176" s="21">
        <v>24416.908313219996</v>
      </c>
      <c r="C176" s="21">
        <f t="shared" ref="C176" si="981">I176+O176</f>
        <v>14545.051624569998</v>
      </c>
      <c r="D176" s="21">
        <f t="shared" ref="D176" si="982">J176+P176</f>
        <v>9871.8566886499993</v>
      </c>
      <c r="E176" s="21">
        <f t="shared" ref="E176" si="983">K176+Q176</f>
        <v>7551.2056495199995</v>
      </c>
      <c r="F176" s="21">
        <f t="shared" ref="F176" si="984">L176+R176</f>
        <v>2224.99665555</v>
      </c>
      <c r="G176" s="21">
        <f t="shared" ref="G176" si="985">M176+S176</f>
        <v>95.654383580000001</v>
      </c>
      <c r="H176" s="21">
        <f t="shared" ref="H176" si="986">SUM(I176:J176)</f>
        <v>19065.567938419998</v>
      </c>
      <c r="I176" s="21">
        <v>11701.494301209999</v>
      </c>
      <c r="J176" s="21">
        <f t="shared" ref="J176" si="987">SUM(K176:M176)</f>
        <v>7364.07363721</v>
      </c>
      <c r="K176" s="21">
        <v>5663.4665658399999</v>
      </c>
      <c r="L176" s="21">
        <v>1641.5632669399999</v>
      </c>
      <c r="M176" s="21">
        <v>59.043804430000002</v>
      </c>
      <c r="N176" s="21">
        <f t="shared" ref="N176" si="988">SUM(O176:P176)</f>
        <v>5351.3403748000001</v>
      </c>
      <c r="O176" s="21">
        <v>2843.5573233599998</v>
      </c>
      <c r="P176" s="21">
        <f t="shared" ref="P176" si="989">SUM(Q176:S176)</f>
        <v>2507.7830514399998</v>
      </c>
      <c r="Q176" s="21">
        <v>1887.73908368</v>
      </c>
      <c r="R176" s="21">
        <v>583.43338860999995</v>
      </c>
      <c r="S176" s="21">
        <v>36.61057915</v>
      </c>
      <c r="T176" s="21"/>
      <c r="U176" s="21"/>
      <c r="V176" s="21"/>
      <c r="W176" s="21"/>
      <c r="X176" s="21"/>
      <c r="Y176" s="21"/>
    </row>
    <row r="177" spans="1:25">
      <c r="A177" s="9">
        <v>45597</v>
      </c>
      <c r="B177" s="21">
        <v>24492.939012620001</v>
      </c>
      <c r="C177" s="21">
        <f t="shared" ref="C177" si="990">I177+O177</f>
        <v>14681.518449879999</v>
      </c>
      <c r="D177" s="21">
        <f t="shared" ref="D177" si="991">J177+P177</f>
        <v>9811.4205627400006</v>
      </c>
      <c r="E177" s="21">
        <f t="shared" ref="E177" si="992">K177+Q177</f>
        <v>7483.9057419400006</v>
      </c>
      <c r="F177" s="21">
        <f t="shared" ref="F177" si="993">L177+R177</f>
        <v>2206.17346714</v>
      </c>
      <c r="G177" s="21">
        <f t="shared" ref="G177" si="994">M177+S177</f>
        <v>121.34135366</v>
      </c>
      <c r="H177" s="21">
        <f t="shared" ref="H177" si="995">SUM(I177:J177)</f>
        <v>19153.639493179999</v>
      </c>
      <c r="I177" s="21">
        <v>11896.129010979999</v>
      </c>
      <c r="J177" s="21">
        <f t="shared" ref="J177" si="996">SUM(K177:M177)</f>
        <v>7257.5104822000003</v>
      </c>
      <c r="K177" s="21">
        <v>5549.8361964100004</v>
      </c>
      <c r="L177" s="21">
        <v>1637.05304361</v>
      </c>
      <c r="M177" s="21">
        <v>70.621242179999996</v>
      </c>
      <c r="N177" s="21">
        <f t="shared" ref="N177" si="997">SUM(O177:P177)</f>
        <v>5339.29951944</v>
      </c>
      <c r="O177" s="21">
        <v>2785.3894389000002</v>
      </c>
      <c r="P177" s="21">
        <f t="shared" ref="P177" si="998">SUM(Q177:S177)</f>
        <v>2553.9100805399999</v>
      </c>
      <c r="Q177" s="21">
        <v>1934.0695455299999</v>
      </c>
      <c r="R177" s="21">
        <v>569.12042353000004</v>
      </c>
      <c r="S177" s="21">
        <v>50.72011148</v>
      </c>
      <c r="T177" s="21"/>
      <c r="U177" s="21"/>
      <c r="V177" s="21"/>
      <c r="W177" s="21"/>
      <c r="X177" s="21"/>
      <c r="Y177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227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257</v>
      </c>
      <c r="D7" s="210" t="s">
        <v>258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259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 hidden="1" outlineLevel="1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 hidden="1" outlineLevel="1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 hidden="1" outlineLevel="1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 hidden="1" outlineLevel="1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 hidden="1" outlineLevel="1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 hidden="1" outlineLevel="1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 hidden="1" outlineLevel="1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  <row r="171" spans="1:22">
      <c r="A171" s="9">
        <v>45413</v>
      </c>
      <c r="B171" s="130">
        <v>10958.063913369999</v>
      </c>
      <c r="C171" s="130">
        <v>3290.7314769799996</v>
      </c>
      <c r="D171" s="130">
        <v>61.864562779999993</v>
      </c>
      <c r="E171" s="130">
        <v>3605.0950398999998</v>
      </c>
      <c r="F171" s="130">
        <v>516.77092398000002</v>
      </c>
      <c r="G171" s="130">
        <v>38.648725260000006</v>
      </c>
      <c r="H171" s="130">
        <v>438.51232761000006</v>
      </c>
      <c r="I171" s="130">
        <v>969.16393489999996</v>
      </c>
      <c r="J171" s="130">
        <v>324.47217274000002</v>
      </c>
      <c r="K171" s="130">
        <v>13.386071069999998</v>
      </c>
      <c r="L171" s="130">
        <v>73.581183569999993</v>
      </c>
      <c r="M171" s="130">
        <v>1.1224114900000002</v>
      </c>
      <c r="N171" s="130">
        <v>444.04109873999994</v>
      </c>
      <c r="O171" s="130">
        <v>89.462058429999999</v>
      </c>
      <c r="P171" s="130">
        <v>107.25348217999999</v>
      </c>
      <c r="Q171" s="130">
        <v>41.869472399999999</v>
      </c>
      <c r="R171" s="130">
        <v>922.65927288000012</v>
      </c>
      <c r="S171" s="130">
        <v>8.16947519</v>
      </c>
      <c r="T171" s="130">
        <v>11.260223270000001</v>
      </c>
      <c r="U171" s="130"/>
      <c r="V171" s="130"/>
    </row>
    <row r="172" spans="1:22">
      <c r="A172" s="9">
        <v>45444</v>
      </c>
      <c r="B172" s="130">
        <v>10622.081606479998</v>
      </c>
      <c r="C172" s="130">
        <v>2801.4328574900001</v>
      </c>
      <c r="D172" s="130">
        <v>62.337511760000005</v>
      </c>
      <c r="E172" s="130">
        <v>3757.58282074</v>
      </c>
      <c r="F172" s="130">
        <v>435.44741178999999</v>
      </c>
      <c r="G172" s="130">
        <v>43.87323438</v>
      </c>
      <c r="H172" s="130">
        <v>471.70214215999999</v>
      </c>
      <c r="I172" s="130">
        <v>976.88434784000003</v>
      </c>
      <c r="J172" s="130">
        <v>342.0714375</v>
      </c>
      <c r="K172" s="130">
        <v>14.571314109999998</v>
      </c>
      <c r="L172" s="130">
        <v>75.496814080000007</v>
      </c>
      <c r="M172" s="130">
        <v>1.0894894900000001</v>
      </c>
      <c r="N172" s="130">
        <v>465.90170218999998</v>
      </c>
      <c r="O172" s="130">
        <v>94.844795850000011</v>
      </c>
      <c r="P172" s="130">
        <v>82.973197889999994</v>
      </c>
      <c r="Q172" s="130">
        <v>41.221562489999997</v>
      </c>
      <c r="R172" s="130">
        <v>932.69203089999996</v>
      </c>
      <c r="S172" s="130">
        <v>6.89395164</v>
      </c>
      <c r="T172" s="130">
        <v>15.06498418</v>
      </c>
      <c r="U172" s="130"/>
      <c r="V172" s="130"/>
    </row>
    <row r="173" spans="1:22">
      <c r="A173" s="9">
        <v>45474</v>
      </c>
      <c r="B173" s="130">
        <v>11582.223176489999</v>
      </c>
      <c r="C173" s="130">
        <v>3368.0104076399994</v>
      </c>
      <c r="D173" s="130">
        <v>85.062041320000006</v>
      </c>
      <c r="E173" s="130">
        <v>4153.9356833900001</v>
      </c>
      <c r="F173" s="130">
        <v>414.61819804999999</v>
      </c>
      <c r="G173" s="130">
        <v>36.245299599999996</v>
      </c>
      <c r="H173" s="130">
        <v>481.88398707999994</v>
      </c>
      <c r="I173" s="130">
        <v>1019.80394701</v>
      </c>
      <c r="J173" s="130">
        <v>350.17414163999996</v>
      </c>
      <c r="K173" s="130">
        <v>14.79461367</v>
      </c>
      <c r="L173" s="130">
        <v>88.878845089999999</v>
      </c>
      <c r="M173" s="130">
        <v>1.10199735</v>
      </c>
      <c r="N173" s="130">
        <v>484.57642957000002</v>
      </c>
      <c r="O173" s="130">
        <v>91.327655949999993</v>
      </c>
      <c r="P173" s="130">
        <v>88.991874350000003</v>
      </c>
      <c r="Q173" s="130">
        <v>33.825869390000001</v>
      </c>
      <c r="R173" s="130">
        <v>849.55039346000001</v>
      </c>
      <c r="S173" s="130">
        <v>6.4476246999999995</v>
      </c>
      <c r="T173" s="130">
        <v>12.994167229999997</v>
      </c>
      <c r="U173" s="130"/>
      <c r="V173" s="130"/>
    </row>
    <row r="174" spans="1:22">
      <c r="A174" s="9">
        <v>45505</v>
      </c>
      <c r="B174" s="130">
        <v>11831.062583069997</v>
      </c>
      <c r="C174" s="130">
        <v>3269.1639501599998</v>
      </c>
      <c r="D174" s="130">
        <v>79.925962760000004</v>
      </c>
      <c r="E174" s="130">
        <v>4282.2175894199991</v>
      </c>
      <c r="F174" s="130">
        <v>404.30021327999998</v>
      </c>
      <c r="G174" s="130">
        <v>33.841294830000002</v>
      </c>
      <c r="H174" s="130">
        <v>556.70903081999995</v>
      </c>
      <c r="I174" s="130">
        <v>1084.3656686200002</v>
      </c>
      <c r="J174" s="130">
        <v>360.63386679000001</v>
      </c>
      <c r="K174" s="130">
        <v>15.647212469999999</v>
      </c>
      <c r="L174" s="130">
        <v>82.815152920000003</v>
      </c>
      <c r="M174" s="130">
        <v>1.1261864399999999</v>
      </c>
      <c r="N174" s="130">
        <v>547.91238104000001</v>
      </c>
      <c r="O174" s="130">
        <v>92.821884030000007</v>
      </c>
      <c r="P174" s="130">
        <v>110.33340271000002</v>
      </c>
      <c r="Q174" s="130">
        <v>57.72550897</v>
      </c>
      <c r="R174" s="130">
        <v>829.99166583999988</v>
      </c>
      <c r="S174" s="130">
        <v>4.4410523399999997</v>
      </c>
      <c r="T174" s="130">
        <v>17.090559629999998</v>
      </c>
      <c r="U174" s="130"/>
      <c r="V174" s="130"/>
    </row>
    <row r="175" spans="1:22">
      <c r="A175" s="9">
        <v>45536</v>
      </c>
      <c r="B175" s="130">
        <v>10898.287413990001</v>
      </c>
      <c r="C175" s="130">
        <v>2778.7192533799998</v>
      </c>
      <c r="D175" s="130">
        <v>82.927545409999993</v>
      </c>
      <c r="E175" s="130">
        <v>3840.9693875200001</v>
      </c>
      <c r="F175" s="130">
        <v>365.79547987000001</v>
      </c>
      <c r="G175" s="130">
        <v>30.939406099999999</v>
      </c>
      <c r="H175" s="130">
        <v>438.05261636000006</v>
      </c>
      <c r="I175" s="130">
        <v>1210.55724362</v>
      </c>
      <c r="J175" s="130">
        <v>320.31064423999999</v>
      </c>
      <c r="K175" s="130">
        <v>16.974048270000001</v>
      </c>
      <c r="L175" s="130">
        <v>84.356926950000002</v>
      </c>
      <c r="M175" s="130">
        <v>1.6342690599999998</v>
      </c>
      <c r="N175" s="130">
        <v>553.42461397</v>
      </c>
      <c r="O175" s="130">
        <v>99.63325085999999</v>
      </c>
      <c r="P175" s="130">
        <v>170.81386828999999</v>
      </c>
      <c r="Q175" s="130">
        <v>59.227982849999997</v>
      </c>
      <c r="R175" s="130">
        <v>820.76492794000001</v>
      </c>
      <c r="S175" s="130">
        <v>4.6883945900000006</v>
      </c>
      <c r="T175" s="130">
        <v>18.497554709999999</v>
      </c>
      <c r="U175" s="130"/>
      <c r="V175" s="130"/>
    </row>
    <row r="176" spans="1:22">
      <c r="A176" s="9">
        <v>45566</v>
      </c>
      <c r="B176" s="130">
        <v>11419.178772260004</v>
      </c>
      <c r="C176" s="130">
        <v>3254.8521413899994</v>
      </c>
      <c r="D176" s="130">
        <v>88.149581400000002</v>
      </c>
      <c r="E176" s="130">
        <v>3856.0632191999998</v>
      </c>
      <c r="F176" s="130">
        <v>387.30525836999993</v>
      </c>
      <c r="G176" s="130">
        <v>57.05750518</v>
      </c>
      <c r="H176" s="130">
        <v>460.42505365000005</v>
      </c>
      <c r="I176" s="130">
        <v>1245.93703482</v>
      </c>
      <c r="J176" s="130">
        <v>324.30712633000002</v>
      </c>
      <c r="K176" s="130">
        <v>50.877052429999999</v>
      </c>
      <c r="L176" s="130">
        <v>80.964948849999999</v>
      </c>
      <c r="M176" s="130">
        <v>1.43603762</v>
      </c>
      <c r="N176" s="130">
        <v>562.62543702999994</v>
      </c>
      <c r="O176" s="130">
        <v>98.716100340000011</v>
      </c>
      <c r="P176" s="130">
        <v>78.121781890000008</v>
      </c>
      <c r="Q176" s="130">
        <v>57.044668440000002</v>
      </c>
      <c r="R176" s="130">
        <v>796.45646657999998</v>
      </c>
      <c r="S176" s="130">
        <v>5.2692815600000005</v>
      </c>
      <c r="T176" s="130">
        <v>13.570077180000002</v>
      </c>
      <c r="U176" s="130"/>
      <c r="V176" s="130"/>
    </row>
    <row r="177" spans="1:22">
      <c r="A177" s="9">
        <v>45597</v>
      </c>
      <c r="B177" s="130">
        <v>12596.475041170001</v>
      </c>
      <c r="C177" s="130">
        <v>3861.03199365</v>
      </c>
      <c r="D177" s="130">
        <v>97.003548729999991</v>
      </c>
      <c r="E177" s="130">
        <v>4465.6403336799995</v>
      </c>
      <c r="F177" s="130">
        <v>432.01178717999989</v>
      </c>
      <c r="G177" s="130">
        <v>47.15885359</v>
      </c>
      <c r="H177" s="130">
        <v>477.7712851500001</v>
      </c>
      <c r="I177" s="130">
        <v>1186.3021022099999</v>
      </c>
      <c r="J177" s="130">
        <v>327.23651544000001</v>
      </c>
      <c r="K177" s="130">
        <v>68.032991200000012</v>
      </c>
      <c r="L177" s="130">
        <v>80.494948690000001</v>
      </c>
      <c r="M177" s="130">
        <v>1.5408838900000001</v>
      </c>
      <c r="N177" s="130">
        <v>540.68331418999992</v>
      </c>
      <c r="O177" s="130">
        <v>147.74782283000002</v>
      </c>
      <c r="P177" s="130">
        <v>87.552760830000011</v>
      </c>
      <c r="Q177" s="130">
        <v>45.081331579999997</v>
      </c>
      <c r="R177" s="130">
        <v>713.0664556700001</v>
      </c>
      <c r="S177" s="130">
        <v>5.1140986099999992</v>
      </c>
      <c r="T177" s="130">
        <v>13.004014049999999</v>
      </c>
      <c r="U177" s="130"/>
      <c r="V177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267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267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267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267</v>
      </c>
      <c r="S47" s="15" t="s">
        <v>267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267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267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267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267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267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267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267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267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267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267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267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267</v>
      </c>
      <c r="S61" s="15" t="s">
        <v>267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267</v>
      </c>
      <c r="Q62" s="15" t="s">
        <v>267</v>
      </c>
      <c r="R62" s="15" t="s">
        <v>267</v>
      </c>
      <c r="S62" s="15" t="s">
        <v>267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267</v>
      </c>
      <c r="R63" s="15" t="s">
        <v>267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267</v>
      </c>
      <c r="S64" s="15" t="s">
        <v>267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267</v>
      </c>
      <c r="R65" s="15" t="s">
        <v>267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267</v>
      </c>
      <c r="R66" s="15" t="s">
        <v>267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267</v>
      </c>
      <c r="R67" s="15">
        <v>15</v>
      </c>
      <c r="S67" s="15" t="s">
        <v>267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267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267</v>
      </c>
      <c r="Q69" s="15" t="s">
        <v>267</v>
      </c>
      <c r="R69" s="15" t="s">
        <v>267</v>
      </c>
      <c r="S69" s="15" t="s">
        <v>267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267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267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267</v>
      </c>
      <c r="Q73" s="15" t="s">
        <v>267</v>
      </c>
      <c r="R73" s="15" t="s">
        <v>267</v>
      </c>
      <c r="S73" s="15" t="s">
        <v>267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267</v>
      </c>
      <c r="Q74" s="15" t="s">
        <v>267</v>
      </c>
      <c r="R74" s="15" t="s">
        <v>267</v>
      </c>
      <c r="S74" s="15" t="s">
        <v>267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267</v>
      </c>
      <c r="S75" s="15" t="s">
        <v>267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267</v>
      </c>
      <c r="R76" s="15">
        <v>14.3155</v>
      </c>
      <c r="S76" s="15" t="s">
        <v>267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267</v>
      </c>
      <c r="R77" s="15">
        <v>13.263999999999999</v>
      </c>
      <c r="S77" s="15" t="s">
        <v>267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267</v>
      </c>
      <c r="R78" s="15">
        <v>14.3531</v>
      </c>
      <c r="S78" s="15" t="s">
        <v>267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267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267</v>
      </c>
      <c r="R80" s="15">
        <v>13.1738</v>
      </c>
      <c r="S80" s="15" t="s">
        <v>267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267</v>
      </c>
      <c r="S81" s="15" t="s">
        <v>267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267</v>
      </c>
      <c r="S82" s="15" t="s">
        <v>267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267</v>
      </c>
      <c r="R83" s="15">
        <v>7.2656000000000001</v>
      </c>
      <c r="S83" s="15" t="s">
        <v>267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267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267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267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267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267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267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267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267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267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267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267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267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267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267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267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267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267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267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267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267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267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267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267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267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267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267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267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267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267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267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267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267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267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267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267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267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267</v>
      </c>
      <c r="S152" s="15" t="s">
        <v>267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267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267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267</v>
      </c>
      <c r="S156" s="15" t="s">
        <v>267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hidden="1" outlineLevel="1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267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 hidden="1" outlineLevel="1" collapsed="1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267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 hidden="1" outlineLevel="1" collapsed="1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267</v>
      </c>
      <c r="S160" s="15" t="s">
        <v>267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 hidden="1" outlineLevel="1" collapsed="1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267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 hidden="1" outlineLevel="1" collapsed="1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267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 hidden="1" outlineLevel="1" collapsed="1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267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 hidden="1" outlineLevel="1" collapsed="1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267</v>
      </c>
      <c r="S164" s="15" t="s">
        <v>267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 collapsed="1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267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267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267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267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267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  <row r="171" spans="1:32">
      <c r="A171" s="9">
        <v>45413</v>
      </c>
      <c r="B171" s="15">
        <v>17.5215</v>
      </c>
      <c r="C171" s="15">
        <v>18.776800000000001</v>
      </c>
      <c r="D171" s="15">
        <v>17.272200000000002</v>
      </c>
      <c r="E171" s="15">
        <v>16.916699999999999</v>
      </c>
      <c r="F171" s="15">
        <v>18.6937</v>
      </c>
      <c r="G171" s="15">
        <v>10.6998</v>
      </c>
      <c r="H171" s="15">
        <v>18.367699999999999</v>
      </c>
      <c r="I171" s="15">
        <v>18.776800000000001</v>
      </c>
      <c r="J171" s="15">
        <v>18.279299999999999</v>
      </c>
      <c r="K171" s="15">
        <v>17.584900000000001</v>
      </c>
      <c r="L171" s="15">
        <v>19.355799999999999</v>
      </c>
      <c r="M171" s="15">
        <v>24.95</v>
      </c>
      <c r="N171" s="15">
        <v>5.8502999999999998</v>
      </c>
      <c r="O171" s="15">
        <v>0</v>
      </c>
      <c r="P171" s="15">
        <v>5.8502999999999998</v>
      </c>
      <c r="Q171" s="15">
        <v>6.0528000000000004</v>
      </c>
      <c r="R171" s="15">
        <v>6</v>
      </c>
      <c r="S171" s="15">
        <v>5.5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5.8502999999999998</v>
      </c>
      <c r="AA171" s="15">
        <v>0</v>
      </c>
      <c r="AB171" s="15">
        <v>5.8502999999999998</v>
      </c>
      <c r="AC171" s="15">
        <v>6.0528000000000004</v>
      </c>
      <c r="AD171" s="15">
        <v>6</v>
      </c>
      <c r="AE171" s="15">
        <v>5.5</v>
      </c>
      <c r="AF171" s="163"/>
    </row>
    <row r="172" spans="1:32">
      <c r="A172" s="9">
        <v>45444</v>
      </c>
      <c r="B172" s="15">
        <v>16.721499999999999</v>
      </c>
      <c r="C172" s="15">
        <v>18.4434</v>
      </c>
      <c r="D172" s="15">
        <v>16.475300000000001</v>
      </c>
      <c r="E172" s="15">
        <v>15.588900000000001</v>
      </c>
      <c r="F172" s="15">
        <v>19.3155</v>
      </c>
      <c r="G172" s="15">
        <v>17.6814</v>
      </c>
      <c r="H172" s="15">
        <v>17.044</v>
      </c>
      <c r="I172" s="15">
        <v>18.4434</v>
      </c>
      <c r="J172" s="15">
        <v>16.8371</v>
      </c>
      <c r="K172" s="15">
        <v>15.978300000000001</v>
      </c>
      <c r="L172" s="15">
        <v>19.317699999999999</v>
      </c>
      <c r="M172" s="15">
        <v>25.0229</v>
      </c>
      <c r="N172" s="15">
        <v>5.9801000000000002</v>
      </c>
      <c r="O172" s="15">
        <v>0</v>
      </c>
      <c r="P172" s="15">
        <v>5.9801000000000002</v>
      </c>
      <c r="Q172" s="15">
        <v>6.0407999999999999</v>
      </c>
      <c r="R172" s="15">
        <v>3.5</v>
      </c>
      <c r="S172" s="15">
        <v>5.5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5.9801000000000002</v>
      </c>
      <c r="AA172" s="15">
        <v>0</v>
      </c>
      <c r="AB172" s="15">
        <v>5.9801000000000002</v>
      </c>
      <c r="AC172" s="15">
        <v>6.0407999999999999</v>
      </c>
      <c r="AD172" s="15">
        <v>3.5</v>
      </c>
      <c r="AE172" s="15">
        <v>5.5</v>
      </c>
      <c r="AF172" s="163"/>
    </row>
    <row r="173" spans="1:32">
      <c r="A173" s="9">
        <v>45474</v>
      </c>
      <c r="B173" s="15">
        <v>18.2699</v>
      </c>
      <c r="C173" s="15">
        <v>17.785</v>
      </c>
      <c r="D173" s="15">
        <v>18.321200000000001</v>
      </c>
      <c r="E173" s="15">
        <v>15.665900000000001</v>
      </c>
      <c r="F173" s="15">
        <v>20.206</v>
      </c>
      <c r="G173" s="15">
        <v>17.2529</v>
      </c>
      <c r="H173" s="15">
        <v>18.665199999999999</v>
      </c>
      <c r="I173" s="15">
        <v>17.785</v>
      </c>
      <c r="J173" s="15">
        <v>18.761500000000002</v>
      </c>
      <c r="K173" s="15">
        <v>15.849399999999999</v>
      </c>
      <c r="L173" s="15">
        <v>20.440100000000001</v>
      </c>
      <c r="M173" s="15">
        <v>24.423999999999999</v>
      </c>
      <c r="N173" s="15">
        <v>5.5732999999999997</v>
      </c>
      <c r="O173" s="15">
        <v>0</v>
      </c>
      <c r="P173" s="15">
        <v>5.5732999999999997</v>
      </c>
      <c r="Q173" s="15">
        <v>6.0621999999999998</v>
      </c>
      <c r="R173" s="15">
        <v>5.3167</v>
      </c>
      <c r="S173" s="15">
        <v>5.5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5.5732999999999997</v>
      </c>
      <c r="AA173" s="15">
        <v>0</v>
      </c>
      <c r="AB173" s="15">
        <v>5.5732999999999997</v>
      </c>
      <c r="AC173" s="15">
        <v>6.0621999999999998</v>
      </c>
      <c r="AD173" s="15">
        <v>5.3167</v>
      </c>
      <c r="AE173" s="15">
        <v>5.5</v>
      </c>
      <c r="AF173" s="163"/>
    </row>
    <row r="174" spans="1:32">
      <c r="A174" s="9">
        <v>45505</v>
      </c>
      <c r="B174" s="15">
        <v>16.186199999999999</v>
      </c>
      <c r="C174" s="15">
        <v>17.523599999999998</v>
      </c>
      <c r="D174" s="15">
        <v>15.978899999999999</v>
      </c>
      <c r="E174" s="15">
        <v>14.9635</v>
      </c>
      <c r="F174" s="15">
        <v>18.8202</v>
      </c>
      <c r="G174" s="15">
        <v>8.6310000000000002</v>
      </c>
      <c r="H174" s="15">
        <v>16.353200000000001</v>
      </c>
      <c r="I174" s="15">
        <v>17.523599999999998</v>
      </c>
      <c r="J174" s="15">
        <v>16.168399999999998</v>
      </c>
      <c r="K174" s="15">
        <v>15.1074</v>
      </c>
      <c r="L174" s="15">
        <v>18.8202</v>
      </c>
      <c r="M174" s="15">
        <v>19.926600000000001</v>
      </c>
      <c r="N174" s="15">
        <v>5.7656000000000001</v>
      </c>
      <c r="O174" s="15">
        <v>0</v>
      </c>
      <c r="P174" s="15">
        <v>5.7656000000000001</v>
      </c>
      <c r="Q174" s="15">
        <v>5.9325000000000001</v>
      </c>
      <c r="R174" s="15" t="s">
        <v>267</v>
      </c>
      <c r="S174" s="15">
        <v>5.5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5.7656000000000001</v>
      </c>
      <c r="AA174" s="15">
        <v>0</v>
      </c>
      <c r="AB174" s="15">
        <v>5.7656000000000001</v>
      </c>
      <c r="AC174" s="15">
        <v>5.9325000000000001</v>
      </c>
      <c r="AD174" s="15">
        <v>0</v>
      </c>
      <c r="AE174" s="15">
        <v>5.5</v>
      </c>
      <c r="AF174" s="163"/>
    </row>
    <row r="175" spans="1:32">
      <c r="A175" s="9">
        <v>45536</v>
      </c>
      <c r="B175" s="15">
        <v>14.1134</v>
      </c>
      <c r="C175" s="15">
        <v>16.788499999999999</v>
      </c>
      <c r="D175" s="15">
        <v>13.7323</v>
      </c>
      <c r="E175" s="15">
        <v>12.1119</v>
      </c>
      <c r="F175" s="15">
        <v>16.820499999999999</v>
      </c>
      <c r="G175" s="15">
        <v>16.514299999999999</v>
      </c>
      <c r="H175" s="15">
        <v>16.675899999999999</v>
      </c>
      <c r="I175" s="15">
        <v>16.788499999999999</v>
      </c>
      <c r="J175" s="15">
        <v>16.653600000000001</v>
      </c>
      <c r="K175" s="15">
        <v>15.469799999999999</v>
      </c>
      <c r="L175" s="15">
        <v>18.223099999999999</v>
      </c>
      <c r="M175" s="15">
        <v>19.358599999999999</v>
      </c>
      <c r="N175" s="15">
        <v>6.3163</v>
      </c>
      <c r="O175" s="15">
        <v>0</v>
      </c>
      <c r="P175" s="15">
        <v>6.3163</v>
      </c>
      <c r="Q175" s="15">
        <v>6.4734999999999996</v>
      </c>
      <c r="R175" s="15">
        <v>5.2953999999999999</v>
      </c>
      <c r="S175" s="15">
        <v>5.5</v>
      </c>
      <c r="T175" s="15">
        <v>6.5</v>
      </c>
      <c r="U175" s="15">
        <v>0</v>
      </c>
      <c r="V175" s="15">
        <v>6.5</v>
      </c>
      <c r="W175" s="15">
        <v>6.5</v>
      </c>
      <c r="X175" s="15">
        <v>0</v>
      </c>
      <c r="Y175" s="15">
        <v>0</v>
      </c>
      <c r="Z175" s="15">
        <v>5.5312999999999999</v>
      </c>
      <c r="AA175" s="15">
        <v>0</v>
      </c>
      <c r="AB175" s="15">
        <v>5.5312999999999999</v>
      </c>
      <c r="AC175" s="15">
        <v>6.0869999999999997</v>
      </c>
      <c r="AD175" s="15">
        <v>5.2953999999999999</v>
      </c>
      <c r="AE175" s="15">
        <v>5.5</v>
      </c>
      <c r="AF175" s="163"/>
    </row>
    <row r="176" spans="1:32">
      <c r="A176" s="9">
        <v>45566</v>
      </c>
      <c r="B176" s="15">
        <v>16.783000000000001</v>
      </c>
      <c r="C176" s="15">
        <v>16.831499999999998</v>
      </c>
      <c r="D176" s="15">
        <v>16.777100000000001</v>
      </c>
      <c r="E176" s="15">
        <v>15.731999999999999</v>
      </c>
      <c r="F176" s="15">
        <v>17.196400000000001</v>
      </c>
      <c r="G176" s="15">
        <v>19.248899999999999</v>
      </c>
      <c r="H176" s="15">
        <v>18.244299999999999</v>
      </c>
      <c r="I176" s="15">
        <v>16.831499999999998</v>
      </c>
      <c r="J176" s="15">
        <v>18.441500000000001</v>
      </c>
      <c r="K176" s="15">
        <v>16.234400000000001</v>
      </c>
      <c r="L176" s="15">
        <v>19.5151</v>
      </c>
      <c r="M176" s="15">
        <v>22.9971</v>
      </c>
      <c r="N176" s="15">
        <v>5.5575000000000001</v>
      </c>
      <c r="O176" s="15">
        <v>0</v>
      </c>
      <c r="P176" s="15">
        <v>5.5575000000000001</v>
      </c>
      <c r="Q176" s="15">
        <v>5.9916</v>
      </c>
      <c r="R176" s="15">
        <v>5.4969000000000001</v>
      </c>
      <c r="S176" s="15">
        <v>5.5</v>
      </c>
      <c r="T176" s="15">
        <v>5.67</v>
      </c>
      <c r="U176" s="15">
        <v>0</v>
      </c>
      <c r="V176" s="15">
        <v>5.67</v>
      </c>
      <c r="W176" s="15">
        <v>0</v>
      </c>
      <c r="X176" s="15">
        <v>5.67</v>
      </c>
      <c r="Y176" s="15">
        <v>0</v>
      </c>
      <c r="Z176" s="15">
        <v>5.4141000000000004</v>
      </c>
      <c r="AA176" s="15">
        <v>0</v>
      </c>
      <c r="AB176" s="15">
        <v>5.4141000000000004</v>
      </c>
      <c r="AC176" s="15">
        <v>5.9916</v>
      </c>
      <c r="AD176" s="15">
        <v>5.1445999999999996</v>
      </c>
      <c r="AE176" s="15">
        <v>5.5</v>
      </c>
      <c r="AF176" s="163"/>
    </row>
    <row r="177" spans="1:32">
      <c r="A177" s="9">
        <v>45597</v>
      </c>
      <c r="B177" s="15">
        <v>15.908200000000001</v>
      </c>
      <c r="C177" s="15">
        <v>16.7026</v>
      </c>
      <c r="D177" s="15">
        <v>15.759499999999999</v>
      </c>
      <c r="E177" s="15">
        <v>15.993399999999999</v>
      </c>
      <c r="F177" s="15">
        <v>15.6189</v>
      </c>
      <c r="G177" s="15">
        <v>19.5745</v>
      </c>
      <c r="H177" s="15">
        <v>16.674600000000002</v>
      </c>
      <c r="I177" s="15">
        <v>16.7026</v>
      </c>
      <c r="J177" s="15">
        <v>16.668900000000001</v>
      </c>
      <c r="K177" s="15">
        <v>16.334499999999998</v>
      </c>
      <c r="L177" s="15">
        <v>16.8431</v>
      </c>
      <c r="M177" s="15">
        <v>19.5745</v>
      </c>
      <c r="N177" s="15">
        <v>5.2336999999999998</v>
      </c>
      <c r="O177" s="15">
        <v>0</v>
      </c>
      <c r="P177" s="15">
        <v>5.2336999999999998</v>
      </c>
      <c r="Q177" s="15">
        <v>6.0086000000000004</v>
      </c>
      <c r="R177" s="15">
        <v>5.1050000000000004</v>
      </c>
      <c r="S177" s="15" t="s">
        <v>267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5.2336999999999998</v>
      </c>
      <c r="AA177" s="15">
        <v>0</v>
      </c>
      <c r="AB177" s="15">
        <v>5.2336999999999998</v>
      </c>
      <c r="AC177" s="15">
        <v>6.0086000000000004</v>
      </c>
      <c r="AD177" s="15">
        <v>5.1050000000000004</v>
      </c>
      <c r="AE177" s="15">
        <v>0</v>
      </c>
      <c r="AF177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267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267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267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267</v>
      </c>
      <c r="S47" s="15" t="s">
        <v>267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267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267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267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267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267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267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267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267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267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267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267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267</v>
      </c>
      <c r="S61" s="15" t="s">
        <v>267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267</v>
      </c>
      <c r="Q62" s="15" t="s">
        <v>267</v>
      </c>
      <c r="R62" s="15" t="s">
        <v>267</v>
      </c>
      <c r="S62" s="15" t="s">
        <v>267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267</v>
      </c>
      <c r="R63" s="15" t="s">
        <v>267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267</v>
      </c>
      <c r="S64" s="15" t="s">
        <v>267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267</v>
      </c>
      <c r="R65" s="15" t="s">
        <v>267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267</v>
      </c>
      <c r="R66" s="15" t="s">
        <v>267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267</v>
      </c>
      <c r="R67" s="15">
        <v>0</v>
      </c>
      <c r="S67" s="15" t="s">
        <v>267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267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267</v>
      </c>
      <c r="Q69" s="15" t="s">
        <v>267</v>
      </c>
      <c r="R69" s="15" t="s">
        <v>267</v>
      </c>
      <c r="S69" s="15" t="s">
        <v>267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267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267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267</v>
      </c>
      <c r="Q73" s="15" t="s">
        <v>267</v>
      </c>
      <c r="R73" s="15" t="s">
        <v>267</v>
      </c>
      <c r="S73" s="15" t="s">
        <v>267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267</v>
      </c>
      <c r="Q74" s="15" t="s">
        <v>267</v>
      </c>
      <c r="R74" s="15" t="s">
        <v>267</v>
      </c>
      <c r="S74" s="15" t="s">
        <v>267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267</v>
      </c>
      <c r="S75" s="15" t="s">
        <v>267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267</v>
      </c>
      <c r="R76" s="15">
        <v>0</v>
      </c>
      <c r="S76" s="15" t="s">
        <v>267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267</v>
      </c>
      <c r="R77" s="15">
        <v>0</v>
      </c>
      <c r="S77" s="15" t="s">
        <v>267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267</v>
      </c>
      <c r="R78" s="15">
        <v>12.439</v>
      </c>
      <c r="S78" s="15" t="s">
        <v>267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267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267</v>
      </c>
      <c r="R80" s="15">
        <v>0</v>
      </c>
      <c r="S80" s="15" t="s">
        <v>267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267</v>
      </c>
      <c r="S81" s="15" t="s">
        <v>267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267</v>
      </c>
      <c r="S82" s="15" t="s">
        <v>267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267</v>
      </c>
      <c r="R83" s="15">
        <v>0</v>
      </c>
      <c r="S83" s="15" t="s">
        <v>267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267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267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267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267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267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267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267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267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267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267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267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267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267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267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267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267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267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267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267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267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267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267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267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267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267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267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267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267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267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267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267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267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267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267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267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267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267</v>
      </c>
      <c r="S152" s="15" t="s">
        <v>267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267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267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267</v>
      </c>
      <c r="S156" s="15" t="s">
        <v>267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hidden="1" outlineLevel="1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267</v>
      </c>
    </row>
    <row r="159" spans="1:19" hidden="1" outlineLevel="1" collapsed="1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267</v>
      </c>
    </row>
    <row r="160" spans="1:19" hidden="1" outlineLevel="1" collapsed="1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267</v>
      </c>
      <c r="S160" s="15" t="s">
        <v>267</v>
      </c>
    </row>
    <row r="161" spans="1:19" hidden="1" outlineLevel="1" collapsed="1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267</v>
      </c>
    </row>
    <row r="162" spans="1:19" hidden="1" outlineLevel="1" collapsed="1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267</v>
      </c>
    </row>
    <row r="163" spans="1:19" hidden="1" outlineLevel="1" collapsed="1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267</v>
      </c>
    </row>
    <row r="164" spans="1:19" hidden="1" outlineLevel="1" collapsed="1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267</v>
      </c>
      <c r="S164" s="15" t="s">
        <v>267</v>
      </c>
    </row>
    <row r="165" spans="1:19" collapsed="1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267</v>
      </c>
      <c r="S165" s="15">
        <v>0</v>
      </c>
    </row>
    <row r="166" spans="1:19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267</v>
      </c>
    </row>
    <row r="167" spans="1:19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267</v>
      </c>
    </row>
    <row r="168" spans="1:19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267</v>
      </c>
    </row>
    <row r="169" spans="1:19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267</v>
      </c>
    </row>
    <row r="171" spans="1:19">
      <c r="A171" s="9">
        <v>45413</v>
      </c>
      <c r="B171" s="15">
        <v>35.415300000000002</v>
      </c>
      <c r="C171" s="15">
        <v>35.435200000000002</v>
      </c>
      <c r="D171" s="15">
        <v>35.414000000000001</v>
      </c>
      <c r="E171" s="15">
        <v>38.152000000000001</v>
      </c>
      <c r="F171" s="15">
        <v>24.683</v>
      </c>
      <c r="G171" s="15">
        <v>19.378699999999998</v>
      </c>
      <c r="H171" s="15">
        <v>35.417499999999997</v>
      </c>
      <c r="I171" s="15">
        <v>35.471800000000002</v>
      </c>
      <c r="J171" s="15">
        <v>35.414000000000001</v>
      </c>
      <c r="K171" s="15">
        <v>38.152000000000001</v>
      </c>
      <c r="L171" s="15">
        <v>24.683</v>
      </c>
      <c r="M171" s="15">
        <v>19.378699999999998</v>
      </c>
      <c r="N171" s="15">
        <v>13.9072</v>
      </c>
      <c r="O171" s="15">
        <v>13.9072</v>
      </c>
      <c r="P171" s="15">
        <v>0</v>
      </c>
      <c r="Q171" s="15">
        <v>0</v>
      </c>
      <c r="R171" s="15">
        <v>0</v>
      </c>
      <c r="S171" s="15">
        <v>0</v>
      </c>
    </row>
    <row r="172" spans="1:19">
      <c r="A172" s="9">
        <v>45444</v>
      </c>
      <c r="B172" s="15">
        <v>35.2744</v>
      </c>
      <c r="C172" s="15">
        <v>37.346899999999998</v>
      </c>
      <c r="D172" s="15">
        <v>35.15</v>
      </c>
      <c r="E172" s="15">
        <v>37.571800000000003</v>
      </c>
      <c r="F172" s="15">
        <v>24.012499999999999</v>
      </c>
      <c r="G172" s="15">
        <v>23.077400000000001</v>
      </c>
      <c r="H172" s="15">
        <v>35.2727</v>
      </c>
      <c r="I172" s="15">
        <v>37.319800000000001</v>
      </c>
      <c r="J172" s="15">
        <v>35.15</v>
      </c>
      <c r="K172" s="15">
        <v>37.571800000000003</v>
      </c>
      <c r="L172" s="15">
        <v>24.012499999999999</v>
      </c>
      <c r="M172" s="15">
        <v>23.077400000000001</v>
      </c>
      <c r="N172" s="15">
        <v>58.260399999999997</v>
      </c>
      <c r="O172" s="15">
        <v>58.260399999999997</v>
      </c>
      <c r="P172" s="15">
        <v>0</v>
      </c>
      <c r="Q172" s="15">
        <v>0</v>
      </c>
      <c r="R172" s="15">
        <v>0</v>
      </c>
      <c r="S172" s="15">
        <v>0</v>
      </c>
    </row>
    <row r="173" spans="1:19">
      <c r="A173" s="9">
        <v>45474</v>
      </c>
      <c r="B173" s="15">
        <v>34.191099999999999</v>
      </c>
      <c r="C173" s="15">
        <v>36.689500000000002</v>
      </c>
      <c r="D173" s="15">
        <v>34.037700000000001</v>
      </c>
      <c r="E173" s="15">
        <v>37.168999999999997</v>
      </c>
      <c r="F173" s="15">
        <v>24.0623</v>
      </c>
      <c r="G173" s="15">
        <v>21.584800000000001</v>
      </c>
      <c r="H173" s="15">
        <v>34.1905</v>
      </c>
      <c r="I173" s="15">
        <v>36.682200000000002</v>
      </c>
      <c r="J173" s="15">
        <v>34.037700000000001</v>
      </c>
      <c r="K173" s="15">
        <v>37.168999999999997</v>
      </c>
      <c r="L173" s="15">
        <v>24.0623</v>
      </c>
      <c r="M173" s="15">
        <v>21.584800000000001</v>
      </c>
      <c r="N173" s="15">
        <v>45.159199999999998</v>
      </c>
      <c r="O173" s="15">
        <v>45.159199999999998</v>
      </c>
      <c r="P173" s="15">
        <v>0</v>
      </c>
      <c r="Q173" s="15">
        <v>0</v>
      </c>
      <c r="R173" s="15">
        <v>0</v>
      </c>
      <c r="S173" s="15">
        <v>0</v>
      </c>
    </row>
    <row r="174" spans="1:19">
      <c r="A174" s="9">
        <v>45505</v>
      </c>
      <c r="B174" s="15">
        <v>35.109400000000001</v>
      </c>
      <c r="C174" s="15">
        <v>36.870100000000001</v>
      </c>
      <c r="D174" s="15">
        <v>34.9925</v>
      </c>
      <c r="E174" s="15">
        <v>37.331099999999999</v>
      </c>
      <c r="F174" s="15">
        <v>21.9299</v>
      </c>
      <c r="G174" s="15">
        <v>22.209099999999999</v>
      </c>
      <c r="H174" s="15">
        <v>35.107700000000001</v>
      </c>
      <c r="I174" s="15">
        <v>36.846699999999998</v>
      </c>
      <c r="J174" s="15">
        <v>34.9925</v>
      </c>
      <c r="K174" s="15">
        <v>37.331099999999999</v>
      </c>
      <c r="L174" s="15">
        <v>21.9299</v>
      </c>
      <c r="M174" s="15">
        <v>22.209099999999999</v>
      </c>
      <c r="N174" s="15">
        <v>51.841200000000001</v>
      </c>
      <c r="O174" s="15">
        <v>51.841200000000001</v>
      </c>
      <c r="P174" s="15">
        <v>0</v>
      </c>
      <c r="Q174" s="15">
        <v>0</v>
      </c>
      <c r="R174" s="15" t="s">
        <v>267</v>
      </c>
      <c r="S174" s="15">
        <v>0</v>
      </c>
    </row>
    <row r="175" spans="1:19">
      <c r="A175" s="9">
        <v>45536</v>
      </c>
      <c r="B175" s="15">
        <v>34.954599999999999</v>
      </c>
      <c r="C175" s="15">
        <v>35.901699999999998</v>
      </c>
      <c r="D175" s="15">
        <v>34.889699999999998</v>
      </c>
      <c r="E175" s="15">
        <v>37.156399999999998</v>
      </c>
      <c r="F175" s="15">
        <v>23.693300000000001</v>
      </c>
      <c r="G175" s="15">
        <v>21.864899999999999</v>
      </c>
      <c r="H175" s="15">
        <v>34.954700000000003</v>
      </c>
      <c r="I175" s="15">
        <v>35.903700000000001</v>
      </c>
      <c r="J175" s="15">
        <v>34.889699999999998</v>
      </c>
      <c r="K175" s="15">
        <v>37.156399999999998</v>
      </c>
      <c r="L175" s="15">
        <v>23.693300000000001</v>
      </c>
      <c r="M175" s="15">
        <v>21.864899999999999</v>
      </c>
      <c r="N175" s="15">
        <v>33.784300000000002</v>
      </c>
      <c r="O175" s="15">
        <v>33.784300000000002</v>
      </c>
      <c r="P175" s="15">
        <v>0</v>
      </c>
      <c r="Q175" s="15">
        <v>0</v>
      </c>
      <c r="R175" s="15">
        <v>0</v>
      </c>
      <c r="S175" s="15">
        <v>0</v>
      </c>
    </row>
    <row r="176" spans="1:19">
      <c r="A176" s="9">
        <v>45566</v>
      </c>
      <c r="B176" s="15">
        <v>35.345700000000001</v>
      </c>
      <c r="C176" s="15">
        <v>36.579599999999999</v>
      </c>
      <c r="D176" s="15">
        <v>35.262599999999999</v>
      </c>
      <c r="E176" s="15">
        <v>37.3962</v>
      </c>
      <c r="F176" s="15">
        <v>25.3126</v>
      </c>
      <c r="G176" s="15">
        <v>25.825299999999999</v>
      </c>
      <c r="H176" s="15">
        <v>35.345399999999998</v>
      </c>
      <c r="I176" s="15">
        <v>36.576900000000002</v>
      </c>
      <c r="J176" s="15">
        <v>35.262599999999999</v>
      </c>
      <c r="K176" s="15">
        <v>37.3962</v>
      </c>
      <c r="L176" s="15">
        <v>25.3126</v>
      </c>
      <c r="M176" s="15">
        <v>25.825299999999999</v>
      </c>
      <c r="N176" s="15">
        <v>38.956800000000001</v>
      </c>
      <c r="O176" s="15">
        <v>38.956800000000001</v>
      </c>
      <c r="P176" s="15">
        <v>0</v>
      </c>
      <c r="Q176" s="15">
        <v>0</v>
      </c>
      <c r="R176" s="15">
        <v>0</v>
      </c>
      <c r="S176" s="15">
        <v>0</v>
      </c>
    </row>
    <row r="177" spans="1:19">
      <c r="A177" s="9">
        <v>45597</v>
      </c>
      <c r="B177" s="15">
        <v>34.675199999999997</v>
      </c>
      <c r="C177" s="15">
        <v>36.271599999999999</v>
      </c>
      <c r="D177" s="15">
        <v>34.572099999999999</v>
      </c>
      <c r="E177" s="15">
        <v>36.6325</v>
      </c>
      <c r="F177" s="15">
        <v>23.221900000000002</v>
      </c>
      <c r="G177" s="15">
        <v>24.225000000000001</v>
      </c>
      <c r="H177" s="15">
        <v>34.676499999999997</v>
      </c>
      <c r="I177" s="15">
        <v>36.296500000000002</v>
      </c>
      <c r="J177" s="15">
        <v>34.572099999999999</v>
      </c>
      <c r="K177" s="15">
        <v>36.6325</v>
      </c>
      <c r="L177" s="15">
        <v>23.221900000000002</v>
      </c>
      <c r="M177" s="15">
        <v>24.225000000000001</v>
      </c>
      <c r="N177" s="15">
        <v>20.872399999999999</v>
      </c>
      <c r="O177" s="15">
        <v>20.872399999999999</v>
      </c>
      <c r="P177" s="15">
        <v>0</v>
      </c>
      <c r="Q177" s="15">
        <v>0</v>
      </c>
      <c r="R177" s="15">
        <v>0</v>
      </c>
      <c r="S177" s="15" t="s">
        <v>267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 hidden="1" outlineLevel="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 hidden="1" outlineLevel="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 hidden="1" outlineLevel="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 hidden="1" outlineLevel="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 hidden="1" outlineLevel="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 hidden="1" outlineLevel="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 hidden="1" outlineLevel="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  <row r="171" spans="1:21">
      <c r="A171" s="9">
        <v>45413</v>
      </c>
      <c r="B171" s="15">
        <v>17.5215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17.521438963420149</v>
      </c>
    </row>
    <row r="172" spans="1:21">
      <c r="A172" s="9">
        <v>45444</v>
      </c>
      <c r="B172" s="15">
        <v>16.721499999999999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16.721499999999999</v>
      </c>
    </row>
    <row r="173" spans="1:21">
      <c r="A173" s="9">
        <v>45474</v>
      </c>
      <c r="B173" s="15">
        <v>18.2699</v>
      </c>
      <c r="C173" s="15">
        <v>18.37</v>
      </c>
      <c r="D173" s="15">
        <v>0</v>
      </c>
      <c r="E173" s="15">
        <v>18.37</v>
      </c>
      <c r="F173" s="15">
        <v>0</v>
      </c>
      <c r="G173" s="15">
        <v>18.37</v>
      </c>
      <c r="H173" s="15">
        <v>0</v>
      </c>
      <c r="I173" s="15">
        <v>18.37</v>
      </c>
      <c r="J173" s="15">
        <v>0</v>
      </c>
      <c r="K173" s="15">
        <v>18.37</v>
      </c>
      <c r="L173" s="15">
        <v>0</v>
      </c>
      <c r="M173" s="15">
        <v>18.37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18.26984495825786</v>
      </c>
    </row>
    <row r="174" spans="1:21">
      <c r="A174" s="9">
        <v>45505</v>
      </c>
      <c r="B174" s="15">
        <v>16.186199999999999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16.186169343945704</v>
      </c>
    </row>
    <row r="175" spans="1:21">
      <c r="A175" s="9">
        <v>45536</v>
      </c>
      <c r="B175" s="15">
        <v>14.1134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14.113423584642883</v>
      </c>
    </row>
    <row r="176" spans="1:21">
      <c r="A176" s="9">
        <v>45566</v>
      </c>
      <c r="B176" s="15">
        <v>16.5486</v>
      </c>
      <c r="C176" s="15">
        <v>17.989999999999998</v>
      </c>
      <c r="D176" s="15">
        <v>0</v>
      </c>
      <c r="E176" s="15">
        <v>17.989999999999998</v>
      </c>
      <c r="F176" s="15">
        <v>0</v>
      </c>
      <c r="G176" s="15">
        <v>17.989999999999998</v>
      </c>
      <c r="H176" s="15">
        <v>0</v>
      </c>
      <c r="I176" s="15">
        <v>17.989999999999998</v>
      </c>
      <c r="J176" s="15">
        <v>0</v>
      </c>
      <c r="K176" s="15">
        <v>17.989999999999998</v>
      </c>
      <c r="L176" s="15">
        <v>0</v>
      </c>
      <c r="M176" s="15">
        <v>17.989999999999998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16.547990315500591</v>
      </c>
    </row>
    <row r="177" spans="1:21">
      <c r="A177" s="9">
        <v>45597</v>
      </c>
      <c r="B177" s="15">
        <v>15.927300000000001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15.927344774329596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267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267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267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267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267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267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267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267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267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267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267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267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267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267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267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267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267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267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267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267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267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267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267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267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267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267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267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267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267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267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267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267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267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267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267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267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267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267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267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267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267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267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267</v>
      </c>
      <c r="S33" s="15" t="s">
        <v>267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267</v>
      </c>
      <c r="AK33" s="15" t="s">
        <v>267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267</v>
      </c>
      <c r="S34" s="15" t="s">
        <v>267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267</v>
      </c>
      <c r="AK34" s="15" t="s">
        <v>267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267</v>
      </c>
      <c r="S35" s="15" t="s">
        <v>267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267</v>
      </c>
      <c r="AK35" s="15" t="s">
        <v>267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267</v>
      </c>
      <c r="S36" s="15" t="s">
        <v>267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267</v>
      </c>
      <c r="AK36" s="15" t="s">
        <v>267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267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267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267</v>
      </c>
      <c r="S38" s="15" t="s">
        <v>267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267</v>
      </c>
      <c r="AK38" s="15" t="s">
        <v>267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267</v>
      </c>
      <c r="S39" s="15" t="s">
        <v>267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267</v>
      </c>
      <c r="AK39" s="15" t="s">
        <v>267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267</v>
      </c>
      <c r="R40" s="15" t="s">
        <v>267</v>
      </c>
      <c r="S40" s="15" t="s">
        <v>267</v>
      </c>
      <c r="T40" s="15" t="s">
        <v>267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267</v>
      </c>
      <c r="AJ40" s="15" t="s">
        <v>267</v>
      </c>
      <c r="AK40" s="15" t="s">
        <v>267</v>
      </c>
      <c r="AL40" s="15" t="s">
        <v>267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267</v>
      </c>
      <c r="S41" s="15" t="s">
        <v>267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267</v>
      </c>
      <c r="AK41" s="15" t="s">
        <v>267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267</v>
      </c>
      <c r="S42" s="15" t="s">
        <v>267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267</v>
      </c>
      <c r="AK42" s="15" t="s">
        <v>267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267</v>
      </c>
      <c r="S43" s="15" t="s">
        <v>267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267</v>
      </c>
      <c r="AK43" s="15" t="s">
        <v>267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267</v>
      </c>
      <c r="S44" s="15">
        <v>0</v>
      </c>
      <c r="T44" s="15" t="s">
        <v>267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267</v>
      </c>
      <c r="AK44" s="15">
        <v>0</v>
      </c>
      <c r="AL44" s="15" t="s">
        <v>267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267</v>
      </c>
      <c r="S45" s="15">
        <v>0</v>
      </c>
      <c r="T45" s="15" t="s">
        <v>267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267</v>
      </c>
      <c r="AK45" s="15">
        <v>0</v>
      </c>
      <c r="AL45" s="15" t="s">
        <v>267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267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267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267</v>
      </c>
      <c r="R47" s="15" t="s">
        <v>267</v>
      </c>
      <c r="S47" s="15" t="s">
        <v>267</v>
      </c>
      <c r="T47" s="15" t="s">
        <v>267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267</v>
      </c>
      <c r="AJ47" s="15" t="s">
        <v>267</v>
      </c>
      <c r="AK47" s="15" t="s">
        <v>267</v>
      </c>
      <c r="AL47" s="15" t="s">
        <v>267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267</v>
      </c>
      <c r="S48" s="15" t="s">
        <v>267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267</v>
      </c>
      <c r="AK48" s="15" t="s">
        <v>267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267</v>
      </c>
      <c r="R49" s="15" t="s">
        <v>267</v>
      </c>
      <c r="S49" s="15" t="s">
        <v>267</v>
      </c>
      <c r="T49" s="15" t="s">
        <v>267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267</v>
      </c>
      <c r="AJ49" s="15" t="s">
        <v>267</v>
      </c>
      <c r="AK49" s="15" t="s">
        <v>267</v>
      </c>
      <c r="AL49" s="15" t="s">
        <v>267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267</v>
      </c>
      <c r="R50" s="15" t="s">
        <v>267</v>
      </c>
      <c r="S50" s="15" t="s">
        <v>267</v>
      </c>
      <c r="T50" s="15" t="s">
        <v>267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267</v>
      </c>
      <c r="AJ50" s="15" t="s">
        <v>267</v>
      </c>
      <c r="AK50" s="15" t="s">
        <v>267</v>
      </c>
      <c r="AL50" s="15" t="s">
        <v>267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267</v>
      </c>
      <c r="R51" s="15" t="s">
        <v>267</v>
      </c>
      <c r="S51" s="15" t="s">
        <v>267</v>
      </c>
      <c r="T51" s="15" t="s">
        <v>267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267</v>
      </c>
      <c r="AJ51" s="15" t="s">
        <v>267</v>
      </c>
      <c r="AK51" s="15" t="s">
        <v>267</v>
      </c>
      <c r="AL51" s="15" t="s">
        <v>267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267</v>
      </c>
      <c r="R52" s="15" t="s">
        <v>267</v>
      </c>
      <c r="S52" s="15" t="s">
        <v>267</v>
      </c>
      <c r="T52" s="15" t="s">
        <v>267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267</v>
      </c>
      <c r="AJ52" s="15" t="s">
        <v>267</v>
      </c>
      <c r="AK52" s="15" t="s">
        <v>267</v>
      </c>
      <c r="AL52" s="15" t="s">
        <v>267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267</v>
      </c>
      <c r="S53" s="15" t="s">
        <v>267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267</v>
      </c>
      <c r="AK53" s="15" t="s">
        <v>267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267</v>
      </c>
      <c r="R54" s="15" t="s">
        <v>267</v>
      </c>
      <c r="S54" s="15" t="s">
        <v>267</v>
      </c>
      <c r="T54" s="15" t="s">
        <v>267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267</v>
      </c>
      <c r="AJ54" s="15" t="s">
        <v>267</v>
      </c>
      <c r="AK54" s="15" t="s">
        <v>267</v>
      </c>
      <c r="AL54" s="15" t="s">
        <v>267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267</v>
      </c>
      <c r="S55" s="15" t="s">
        <v>267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267</v>
      </c>
      <c r="AK55" s="15" t="s">
        <v>267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267</v>
      </c>
      <c r="S56" s="15" t="s">
        <v>267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267</v>
      </c>
      <c r="AK56" s="15" t="s">
        <v>267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267</v>
      </c>
      <c r="S57" s="15" t="s">
        <v>267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267</v>
      </c>
      <c r="AK57" s="15" t="s">
        <v>267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267</v>
      </c>
      <c r="S58" s="15" t="s">
        <v>267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267</v>
      </c>
      <c r="AK58" s="15" t="s">
        <v>267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267</v>
      </c>
      <c r="S59" s="15" t="s">
        <v>267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267</v>
      </c>
      <c r="AK59" s="15" t="s">
        <v>267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267</v>
      </c>
      <c r="R60" s="15" t="s">
        <v>267</v>
      </c>
      <c r="S60" s="15" t="s">
        <v>267</v>
      </c>
      <c r="T60" s="15" t="s">
        <v>267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267</v>
      </c>
      <c r="AJ60" s="15" t="s">
        <v>267</v>
      </c>
      <c r="AK60" s="15" t="s">
        <v>267</v>
      </c>
      <c r="AL60" s="15" t="s">
        <v>267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267</v>
      </c>
      <c r="R61" s="15" t="s">
        <v>267</v>
      </c>
      <c r="S61" s="15" t="s">
        <v>267</v>
      </c>
      <c r="T61" s="15" t="s">
        <v>267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267</v>
      </c>
      <c r="AJ61" s="15" t="s">
        <v>267</v>
      </c>
      <c r="AK61" s="15" t="s">
        <v>267</v>
      </c>
      <c r="AL61" s="15" t="s">
        <v>267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267</v>
      </c>
      <c r="R62" s="15" t="s">
        <v>267</v>
      </c>
      <c r="S62" s="15" t="s">
        <v>267</v>
      </c>
      <c r="T62" s="15" t="s">
        <v>267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267</v>
      </c>
      <c r="AJ62" s="15" t="s">
        <v>267</v>
      </c>
      <c r="AK62" s="15" t="s">
        <v>267</v>
      </c>
      <c r="AL62" s="15" t="s">
        <v>267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267</v>
      </c>
      <c r="S63" s="15" t="s">
        <v>267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267</v>
      </c>
      <c r="AK63" s="15" t="s">
        <v>267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267</v>
      </c>
      <c r="R64" s="15" t="s">
        <v>267</v>
      </c>
      <c r="S64" s="15" t="s">
        <v>267</v>
      </c>
      <c r="T64" s="15" t="s">
        <v>267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267</v>
      </c>
      <c r="AJ64" s="15" t="s">
        <v>267</v>
      </c>
      <c r="AK64" s="15" t="s">
        <v>267</v>
      </c>
      <c r="AL64" s="15" t="s">
        <v>267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267</v>
      </c>
      <c r="S65" s="15" t="s">
        <v>267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267</v>
      </c>
      <c r="AK65" s="15" t="s">
        <v>267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267</v>
      </c>
      <c r="S66" s="15" t="s">
        <v>267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267</v>
      </c>
      <c r="AK66" s="15" t="s">
        <v>267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267</v>
      </c>
      <c r="R67" s="15" t="s">
        <v>267</v>
      </c>
      <c r="S67" s="15" t="s">
        <v>267</v>
      </c>
      <c r="T67" s="15" t="s">
        <v>267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267</v>
      </c>
      <c r="AJ67" s="15" t="s">
        <v>267</v>
      </c>
      <c r="AK67" s="15" t="s">
        <v>267</v>
      </c>
      <c r="AL67" s="15" t="s">
        <v>267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267</v>
      </c>
      <c r="S68" s="15" t="s">
        <v>267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267</v>
      </c>
      <c r="AK68" s="15" t="s">
        <v>267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267</v>
      </c>
      <c r="R69" s="15" t="s">
        <v>267</v>
      </c>
      <c r="S69" s="15" t="s">
        <v>267</v>
      </c>
      <c r="T69" s="15" t="s">
        <v>267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267</v>
      </c>
      <c r="AJ69" s="15" t="s">
        <v>267</v>
      </c>
      <c r="AK69" s="15" t="s">
        <v>267</v>
      </c>
      <c r="AL69" s="15" t="s">
        <v>267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267</v>
      </c>
      <c r="S70" s="15" t="s">
        <v>267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267</v>
      </c>
      <c r="AK70" s="15" t="s">
        <v>267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267</v>
      </c>
      <c r="S71" s="15" t="s">
        <v>267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267</v>
      </c>
      <c r="AK71" s="15" t="s">
        <v>267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267</v>
      </c>
      <c r="S72" s="15" t="s">
        <v>267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267</v>
      </c>
      <c r="AK72" s="15" t="s">
        <v>267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267</v>
      </c>
      <c r="R73" s="15" t="s">
        <v>267</v>
      </c>
      <c r="S73" s="15" t="s">
        <v>267</v>
      </c>
      <c r="T73" s="15" t="s">
        <v>267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267</v>
      </c>
      <c r="AJ73" s="15" t="s">
        <v>267</v>
      </c>
      <c r="AK73" s="15" t="s">
        <v>267</v>
      </c>
      <c r="AL73" s="15" t="s">
        <v>267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267</v>
      </c>
      <c r="R74" s="15" t="s">
        <v>267</v>
      </c>
      <c r="S74" s="15" t="s">
        <v>267</v>
      </c>
      <c r="T74" s="15" t="s">
        <v>267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267</v>
      </c>
      <c r="AJ74" s="15" t="s">
        <v>267</v>
      </c>
      <c r="AK74" s="15" t="s">
        <v>267</v>
      </c>
      <c r="AL74" s="15" t="s">
        <v>267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267</v>
      </c>
      <c r="R75" s="15" t="s">
        <v>267</v>
      </c>
      <c r="S75" s="15" t="s">
        <v>267</v>
      </c>
      <c r="T75" s="15" t="s">
        <v>267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267</v>
      </c>
      <c r="AJ75" s="15" t="s">
        <v>267</v>
      </c>
      <c r="AK75" s="15" t="s">
        <v>267</v>
      </c>
      <c r="AL75" s="15" t="s">
        <v>267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267</v>
      </c>
      <c r="R76" s="15" t="s">
        <v>267</v>
      </c>
      <c r="S76" s="15" t="s">
        <v>267</v>
      </c>
      <c r="T76" s="15" t="s">
        <v>267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267</v>
      </c>
      <c r="AJ76" s="15" t="s">
        <v>267</v>
      </c>
      <c r="AK76" s="15" t="s">
        <v>267</v>
      </c>
      <c r="AL76" s="15" t="s">
        <v>267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267</v>
      </c>
      <c r="R77" s="15" t="s">
        <v>267</v>
      </c>
      <c r="S77" s="15" t="s">
        <v>267</v>
      </c>
      <c r="T77" s="15" t="s">
        <v>267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267</v>
      </c>
      <c r="AJ77" s="15" t="s">
        <v>267</v>
      </c>
      <c r="AK77" s="15" t="s">
        <v>267</v>
      </c>
      <c r="AL77" s="15" t="s">
        <v>267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267</v>
      </c>
      <c r="S78" s="15">
        <v>0</v>
      </c>
      <c r="T78" s="15" t="s">
        <v>267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267</v>
      </c>
      <c r="AK78" s="15">
        <v>0</v>
      </c>
      <c r="AL78" s="15" t="s">
        <v>267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267</v>
      </c>
      <c r="R79" s="15" t="s">
        <v>267</v>
      </c>
      <c r="S79" s="15" t="s">
        <v>267</v>
      </c>
      <c r="T79" s="15" t="s">
        <v>267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267</v>
      </c>
      <c r="AJ79" s="15" t="s">
        <v>267</v>
      </c>
      <c r="AK79" s="15" t="s">
        <v>267</v>
      </c>
      <c r="AL79" s="15" t="s">
        <v>267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267</v>
      </c>
      <c r="R80" s="15" t="s">
        <v>267</v>
      </c>
      <c r="S80" s="15" t="s">
        <v>267</v>
      </c>
      <c r="T80" s="15" t="s">
        <v>267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267</v>
      </c>
      <c r="AJ80" s="15" t="s">
        <v>267</v>
      </c>
      <c r="AK80" s="15" t="s">
        <v>267</v>
      </c>
      <c r="AL80" s="15" t="s">
        <v>267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267</v>
      </c>
      <c r="R81" s="15" t="s">
        <v>267</v>
      </c>
      <c r="S81" s="15" t="s">
        <v>267</v>
      </c>
      <c r="T81" s="15" t="s">
        <v>267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267</v>
      </c>
      <c r="AJ81" s="15" t="s">
        <v>267</v>
      </c>
      <c r="AK81" s="15" t="s">
        <v>267</v>
      </c>
      <c r="AL81" s="15" t="s">
        <v>267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267</v>
      </c>
      <c r="R82" s="15" t="s">
        <v>267</v>
      </c>
      <c r="S82" s="15" t="s">
        <v>267</v>
      </c>
      <c r="T82" s="15" t="s">
        <v>267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267</v>
      </c>
      <c r="AJ82" s="15" t="s">
        <v>267</v>
      </c>
      <c r="AK82" s="15" t="s">
        <v>267</v>
      </c>
      <c r="AL82" s="15" t="s">
        <v>267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267</v>
      </c>
      <c r="R83" s="15" t="s">
        <v>267</v>
      </c>
      <c r="S83" s="15" t="s">
        <v>267</v>
      </c>
      <c r="T83" s="15" t="s">
        <v>267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267</v>
      </c>
      <c r="AJ83" s="15" t="s">
        <v>267</v>
      </c>
      <c r="AK83" s="15" t="s">
        <v>267</v>
      </c>
      <c r="AL83" s="15" t="s">
        <v>267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267</v>
      </c>
      <c r="R84" s="15" t="s">
        <v>267</v>
      </c>
      <c r="S84" s="15" t="s">
        <v>267</v>
      </c>
      <c r="T84" s="15" t="s">
        <v>267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267</v>
      </c>
      <c r="AJ84" s="15" t="s">
        <v>267</v>
      </c>
      <c r="AK84" s="15" t="s">
        <v>267</v>
      </c>
      <c r="AL84" s="15" t="s">
        <v>267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267</v>
      </c>
      <c r="R85" s="15" t="s">
        <v>267</v>
      </c>
      <c r="S85" s="15" t="s">
        <v>267</v>
      </c>
      <c r="T85" s="15" t="s">
        <v>267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267</v>
      </c>
      <c r="AJ85" s="15" t="s">
        <v>267</v>
      </c>
      <c r="AK85" s="15" t="s">
        <v>267</v>
      </c>
      <c r="AL85" s="15" t="s">
        <v>267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267</v>
      </c>
      <c r="R86" s="15" t="s">
        <v>267</v>
      </c>
      <c r="S86" s="15" t="s">
        <v>267</v>
      </c>
      <c r="T86" s="15" t="s">
        <v>267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267</v>
      </c>
      <c r="AJ86" s="15" t="s">
        <v>267</v>
      </c>
      <c r="AK86" s="15" t="s">
        <v>267</v>
      </c>
      <c r="AL86" s="15" t="s">
        <v>267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267</v>
      </c>
      <c r="R87" s="15" t="s">
        <v>267</v>
      </c>
      <c r="S87" s="15" t="s">
        <v>267</v>
      </c>
      <c r="T87" s="15" t="s">
        <v>267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267</v>
      </c>
      <c r="AJ87" s="15" t="s">
        <v>267</v>
      </c>
      <c r="AK87" s="15" t="s">
        <v>267</v>
      </c>
      <c r="AL87" s="15" t="s">
        <v>267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267</v>
      </c>
      <c r="R88" s="15" t="s">
        <v>267</v>
      </c>
      <c r="S88" s="15" t="s">
        <v>267</v>
      </c>
      <c r="T88" s="15" t="s">
        <v>267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267</v>
      </c>
      <c r="AJ88" s="15" t="s">
        <v>267</v>
      </c>
      <c r="AK88" s="15" t="s">
        <v>267</v>
      </c>
      <c r="AL88" s="15" t="s">
        <v>267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267</v>
      </c>
      <c r="R89" s="15" t="s">
        <v>267</v>
      </c>
      <c r="S89" s="15" t="s">
        <v>267</v>
      </c>
      <c r="T89" s="15" t="s">
        <v>267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267</v>
      </c>
      <c r="AJ89" s="15" t="s">
        <v>267</v>
      </c>
      <c r="AK89" s="15" t="s">
        <v>267</v>
      </c>
      <c r="AL89" s="15" t="s">
        <v>267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267</v>
      </c>
      <c r="R90" s="15" t="s">
        <v>267</v>
      </c>
      <c r="S90" s="15" t="s">
        <v>267</v>
      </c>
      <c r="T90" s="15" t="s">
        <v>267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267</v>
      </c>
      <c r="AJ90" s="15" t="s">
        <v>267</v>
      </c>
      <c r="AK90" s="15" t="s">
        <v>267</v>
      </c>
      <c r="AL90" s="15" t="s">
        <v>267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267</v>
      </c>
      <c r="R91" s="15" t="s">
        <v>267</v>
      </c>
      <c r="S91" s="15" t="s">
        <v>267</v>
      </c>
      <c r="T91" s="15" t="s">
        <v>267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267</v>
      </c>
      <c r="AJ91" s="15" t="s">
        <v>267</v>
      </c>
      <c r="AK91" s="15" t="s">
        <v>267</v>
      </c>
      <c r="AL91" s="15" t="s">
        <v>267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267</v>
      </c>
      <c r="R92" s="15" t="s">
        <v>267</v>
      </c>
      <c r="S92" s="15" t="s">
        <v>267</v>
      </c>
      <c r="T92" s="15" t="s">
        <v>267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267</v>
      </c>
      <c r="AJ92" s="15" t="s">
        <v>267</v>
      </c>
      <c r="AK92" s="15" t="s">
        <v>267</v>
      </c>
      <c r="AL92" s="15" t="s">
        <v>267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267</v>
      </c>
      <c r="R93" s="15" t="s">
        <v>267</v>
      </c>
      <c r="S93" s="15" t="s">
        <v>267</v>
      </c>
      <c r="T93" s="15" t="s">
        <v>267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267</v>
      </c>
      <c r="AJ93" s="15" t="s">
        <v>267</v>
      </c>
      <c r="AK93" s="15" t="s">
        <v>267</v>
      </c>
      <c r="AL93" s="15" t="s">
        <v>267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267</v>
      </c>
      <c r="S94" s="15" t="s">
        <v>267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267</v>
      </c>
      <c r="AK94" s="15" t="s">
        <v>267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267</v>
      </c>
      <c r="R95" s="15" t="s">
        <v>267</v>
      </c>
      <c r="S95" s="15" t="s">
        <v>267</v>
      </c>
      <c r="T95" s="15" t="s">
        <v>267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267</v>
      </c>
      <c r="AJ95" s="15" t="s">
        <v>267</v>
      </c>
      <c r="AK95" s="15" t="s">
        <v>267</v>
      </c>
      <c r="AL95" s="15" t="s">
        <v>267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267</v>
      </c>
      <c r="S96" s="15" t="s">
        <v>267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267</v>
      </c>
      <c r="AK96" s="15" t="s">
        <v>267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267</v>
      </c>
      <c r="S97" s="15" t="s">
        <v>267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267</v>
      </c>
      <c r="AK97" s="15" t="s">
        <v>267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267</v>
      </c>
      <c r="S98" s="15" t="s">
        <v>267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267</v>
      </c>
      <c r="AK98" s="15" t="s">
        <v>267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267</v>
      </c>
      <c r="R99" s="15" t="s">
        <v>267</v>
      </c>
      <c r="S99" s="15" t="s">
        <v>267</v>
      </c>
      <c r="T99" s="15" t="s">
        <v>267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267</v>
      </c>
      <c r="AJ99" s="15" t="s">
        <v>267</v>
      </c>
      <c r="AK99" s="15" t="s">
        <v>267</v>
      </c>
      <c r="AL99" s="15" t="s">
        <v>267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267</v>
      </c>
      <c r="R100" s="15" t="s">
        <v>267</v>
      </c>
      <c r="S100" s="15" t="s">
        <v>267</v>
      </c>
      <c r="T100" s="15" t="s">
        <v>267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267</v>
      </c>
      <c r="AJ100" s="15" t="s">
        <v>267</v>
      </c>
      <c r="AK100" s="15" t="s">
        <v>267</v>
      </c>
      <c r="AL100" s="15" t="s">
        <v>267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267</v>
      </c>
      <c r="S101" s="15" t="s">
        <v>267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267</v>
      </c>
      <c r="AK101" s="15" t="s">
        <v>267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267</v>
      </c>
      <c r="R102" s="15" t="s">
        <v>267</v>
      </c>
      <c r="S102" s="15" t="s">
        <v>267</v>
      </c>
      <c r="T102" s="15" t="s">
        <v>267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267</v>
      </c>
      <c r="AJ102" s="15" t="s">
        <v>267</v>
      </c>
      <c r="AK102" s="15" t="s">
        <v>267</v>
      </c>
      <c r="AL102" s="15" t="s">
        <v>267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267</v>
      </c>
      <c r="R103" s="15" t="s">
        <v>267</v>
      </c>
      <c r="S103" s="15" t="s">
        <v>267</v>
      </c>
      <c r="T103" s="15" t="s">
        <v>267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267</v>
      </c>
      <c r="AJ103" s="15" t="s">
        <v>267</v>
      </c>
      <c r="AK103" s="15" t="s">
        <v>267</v>
      </c>
      <c r="AL103" s="15" t="s">
        <v>267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267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267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267</v>
      </c>
      <c r="S105" s="15" t="s">
        <v>267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267</v>
      </c>
      <c r="AK105" s="15" t="s">
        <v>267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267</v>
      </c>
      <c r="R106" s="15" t="s">
        <v>267</v>
      </c>
      <c r="S106" s="15" t="s">
        <v>267</v>
      </c>
      <c r="T106" s="15" t="s">
        <v>267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267</v>
      </c>
      <c r="AJ106" s="15" t="s">
        <v>267</v>
      </c>
      <c r="AK106" s="15" t="s">
        <v>267</v>
      </c>
      <c r="AL106" s="15" t="s">
        <v>267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267</v>
      </c>
      <c r="S107" s="15" t="s">
        <v>267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267</v>
      </c>
      <c r="AK107" s="15" t="s">
        <v>267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267</v>
      </c>
      <c r="R108" s="15" t="s">
        <v>267</v>
      </c>
      <c r="S108" s="15" t="s">
        <v>267</v>
      </c>
      <c r="T108" s="15" t="s">
        <v>267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267</v>
      </c>
      <c r="AJ108" s="15" t="s">
        <v>267</v>
      </c>
      <c r="AK108" s="15" t="s">
        <v>267</v>
      </c>
      <c r="AL108" s="15" t="s">
        <v>267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267</v>
      </c>
      <c r="R109" s="15" t="s">
        <v>267</v>
      </c>
      <c r="S109" s="15" t="s">
        <v>267</v>
      </c>
      <c r="T109" s="15" t="s">
        <v>267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267</v>
      </c>
      <c r="AJ109" s="15" t="s">
        <v>267</v>
      </c>
      <c r="AK109" s="15" t="s">
        <v>267</v>
      </c>
      <c r="AL109" s="15" t="s">
        <v>267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267</v>
      </c>
      <c r="S110" s="15" t="s">
        <v>267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267</v>
      </c>
      <c r="AK110" s="15" t="s">
        <v>267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267</v>
      </c>
      <c r="R111" s="15" t="s">
        <v>267</v>
      </c>
      <c r="S111" s="15" t="s">
        <v>267</v>
      </c>
      <c r="T111" s="15" t="s">
        <v>267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267</v>
      </c>
      <c r="AJ111" s="15" t="s">
        <v>267</v>
      </c>
      <c r="AK111" s="15" t="s">
        <v>267</v>
      </c>
      <c r="AL111" s="15" t="s">
        <v>267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267</v>
      </c>
      <c r="R112" s="15" t="s">
        <v>267</v>
      </c>
      <c r="S112" s="15" t="s">
        <v>267</v>
      </c>
      <c r="T112" s="15" t="s">
        <v>267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267</v>
      </c>
      <c r="AJ112" s="15" t="s">
        <v>267</v>
      </c>
      <c r="AK112" s="15" t="s">
        <v>267</v>
      </c>
      <c r="AL112" s="15" t="s">
        <v>267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267</v>
      </c>
      <c r="R113" s="15" t="s">
        <v>267</v>
      </c>
      <c r="S113" s="15" t="s">
        <v>267</v>
      </c>
      <c r="T113" s="15" t="s">
        <v>267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267</v>
      </c>
      <c r="AJ113" s="15" t="s">
        <v>267</v>
      </c>
      <c r="AK113" s="15" t="s">
        <v>267</v>
      </c>
      <c r="AL113" s="15" t="s">
        <v>267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267</v>
      </c>
      <c r="R114" s="15" t="s">
        <v>267</v>
      </c>
      <c r="S114" s="15" t="s">
        <v>267</v>
      </c>
      <c r="T114" s="15" t="s">
        <v>267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267</v>
      </c>
      <c r="AJ114" s="15" t="s">
        <v>267</v>
      </c>
      <c r="AK114" s="15" t="s">
        <v>267</v>
      </c>
      <c r="AL114" s="15" t="s">
        <v>267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267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267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267</v>
      </c>
      <c r="R116" s="15" t="s">
        <v>267</v>
      </c>
      <c r="S116" s="15" t="s">
        <v>267</v>
      </c>
      <c r="T116" s="15" t="s">
        <v>267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267</v>
      </c>
      <c r="AJ116" s="15" t="s">
        <v>267</v>
      </c>
      <c r="AK116" s="15" t="s">
        <v>267</v>
      </c>
      <c r="AL116" s="15" t="s">
        <v>267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267</v>
      </c>
      <c r="R117" s="15" t="s">
        <v>267</v>
      </c>
      <c r="S117" s="15" t="s">
        <v>267</v>
      </c>
      <c r="T117" s="15" t="s">
        <v>267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267</v>
      </c>
      <c r="AJ117" s="15" t="s">
        <v>267</v>
      </c>
      <c r="AK117" s="15" t="s">
        <v>267</v>
      </c>
      <c r="AL117" s="15" t="s">
        <v>267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267</v>
      </c>
      <c r="T118" s="15" t="s">
        <v>267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267</v>
      </c>
      <c r="AL118" s="15" t="s">
        <v>267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267</v>
      </c>
      <c r="R119" s="15" t="s">
        <v>267</v>
      </c>
      <c r="S119" s="15" t="s">
        <v>267</v>
      </c>
      <c r="T119" s="15" t="s">
        <v>267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267</v>
      </c>
      <c r="AJ119" s="15" t="s">
        <v>267</v>
      </c>
      <c r="AK119" s="15" t="s">
        <v>267</v>
      </c>
      <c r="AL119" s="15" t="s">
        <v>267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267</v>
      </c>
      <c r="S120" s="15">
        <v>0</v>
      </c>
      <c r="T120" s="15" t="s">
        <v>267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267</v>
      </c>
      <c r="AK120" s="15">
        <v>5</v>
      </c>
      <c r="AL120" s="15" t="s">
        <v>267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267</v>
      </c>
      <c r="R121" s="15" t="s">
        <v>267</v>
      </c>
      <c r="S121" s="15" t="s">
        <v>267</v>
      </c>
      <c r="T121" s="15" t="s">
        <v>267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267</v>
      </c>
      <c r="AJ121" s="15" t="s">
        <v>267</v>
      </c>
      <c r="AK121" s="15" t="s">
        <v>267</v>
      </c>
      <c r="AL121" s="15" t="s">
        <v>267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267</v>
      </c>
      <c r="R122" s="15" t="s">
        <v>267</v>
      </c>
      <c r="S122" s="15" t="s">
        <v>267</v>
      </c>
      <c r="T122" s="15" t="s">
        <v>267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267</v>
      </c>
      <c r="AJ122" s="15" t="s">
        <v>267</v>
      </c>
      <c r="AK122" s="15" t="s">
        <v>267</v>
      </c>
      <c r="AL122" s="15" t="s">
        <v>267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267</v>
      </c>
      <c r="R123" s="15" t="s">
        <v>267</v>
      </c>
      <c r="S123" s="15" t="s">
        <v>267</v>
      </c>
      <c r="T123" s="15" t="s">
        <v>267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267</v>
      </c>
      <c r="AJ123" s="15" t="s">
        <v>267</v>
      </c>
      <c r="AK123" s="15" t="s">
        <v>267</v>
      </c>
      <c r="AL123" s="15" t="s">
        <v>267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267</v>
      </c>
      <c r="R124" s="15" t="s">
        <v>267</v>
      </c>
      <c r="S124" s="15" t="s">
        <v>267</v>
      </c>
      <c r="T124" s="15" t="s">
        <v>267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267</v>
      </c>
      <c r="AJ124" s="15" t="s">
        <v>267</v>
      </c>
      <c r="AK124" s="15" t="s">
        <v>267</v>
      </c>
      <c r="AL124" s="15" t="s">
        <v>267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267</v>
      </c>
      <c r="R125" s="15" t="s">
        <v>267</v>
      </c>
      <c r="S125" s="15" t="s">
        <v>267</v>
      </c>
      <c r="T125" s="15" t="s">
        <v>267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267</v>
      </c>
      <c r="AJ125" s="15" t="s">
        <v>267</v>
      </c>
      <c r="AK125" s="15" t="s">
        <v>267</v>
      </c>
      <c r="AL125" s="15" t="s">
        <v>267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267</v>
      </c>
      <c r="R126" s="15" t="s">
        <v>267</v>
      </c>
      <c r="S126" s="15" t="s">
        <v>267</v>
      </c>
      <c r="T126" s="15" t="s">
        <v>267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267</v>
      </c>
      <c r="AJ126" s="15" t="s">
        <v>267</v>
      </c>
      <c r="AK126" s="15" t="s">
        <v>267</v>
      </c>
      <c r="AL126" s="15" t="s">
        <v>267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267</v>
      </c>
      <c r="R127" s="15" t="s">
        <v>267</v>
      </c>
      <c r="S127" s="15" t="s">
        <v>267</v>
      </c>
      <c r="T127" s="15" t="s">
        <v>267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267</v>
      </c>
      <c r="AJ127" s="15" t="s">
        <v>267</v>
      </c>
      <c r="AK127" s="15" t="s">
        <v>267</v>
      </c>
      <c r="AL127" s="15" t="s">
        <v>267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267</v>
      </c>
      <c r="R128" s="15" t="s">
        <v>267</v>
      </c>
      <c r="S128" s="15" t="s">
        <v>267</v>
      </c>
      <c r="T128" s="15" t="s">
        <v>267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267</v>
      </c>
      <c r="AJ128" s="15" t="s">
        <v>267</v>
      </c>
      <c r="AK128" s="15" t="s">
        <v>267</v>
      </c>
      <c r="AL128" s="15" t="s">
        <v>267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267</v>
      </c>
      <c r="R129" s="15" t="s">
        <v>267</v>
      </c>
      <c r="S129" s="15" t="s">
        <v>267</v>
      </c>
      <c r="T129" s="15" t="s">
        <v>267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267</v>
      </c>
      <c r="AJ129" s="15" t="s">
        <v>267</v>
      </c>
      <c r="AK129" s="15" t="s">
        <v>267</v>
      </c>
      <c r="AL129" s="15" t="s">
        <v>267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267</v>
      </c>
      <c r="R130" s="15" t="s">
        <v>267</v>
      </c>
      <c r="S130" s="15" t="s">
        <v>267</v>
      </c>
      <c r="T130" s="15" t="s">
        <v>267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267</v>
      </c>
      <c r="AJ130" s="15" t="s">
        <v>267</v>
      </c>
      <c r="AK130" s="15" t="s">
        <v>267</v>
      </c>
      <c r="AL130" s="15" t="s">
        <v>267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267</v>
      </c>
      <c r="R131" s="15" t="s">
        <v>267</v>
      </c>
      <c r="S131" s="15" t="s">
        <v>267</v>
      </c>
      <c r="T131" s="15" t="s">
        <v>267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267</v>
      </c>
      <c r="AJ131" s="15" t="s">
        <v>267</v>
      </c>
      <c r="AK131" s="15" t="s">
        <v>267</v>
      </c>
      <c r="AL131" s="15" t="s">
        <v>267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267</v>
      </c>
      <c r="R132" s="15" t="s">
        <v>267</v>
      </c>
      <c r="S132" s="15" t="s">
        <v>267</v>
      </c>
      <c r="T132" s="15" t="s">
        <v>267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267</v>
      </c>
      <c r="AJ132" s="15" t="s">
        <v>267</v>
      </c>
      <c r="AK132" s="15" t="s">
        <v>267</v>
      </c>
      <c r="AL132" s="15" t="s">
        <v>267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267</v>
      </c>
      <c r="R133" s="15" t="s">
        <v>267</v>
      </c>
      <c r="S133" s="15" t="s">
        <v>267</v>
      </c>
      <c r="T133" s="15" t="s">
        <v>267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267</v>
      </c>
      <c r="AJ133" s="15" t="s">
        <v>267</v>
      </c>
      <c r="AK133" s="15" t="s">
        <v>267</v>
      </c>
      <c r="AL133" s="15" t="s">
        <v>267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267</v>
      </c>
      <c r="R134" s="15" t="s">
        <v>267</v>
      </c>
      <c r="S134" s="15" t="s">
        <v>267</v>
      </c>
      <c r="T134" s="15" t="s">
        <v>267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267</v>
      </c>
      <c r="AJ134" s="15" t="s">
        <v>267</v>
      </c>
      <c r="AK134" s="15" t="s">
        <v>267</v>
      </c>
      <c r="AL134" s="15" t="s">
        <v>267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267</v>
      </c>
      <c r="R135" s="15" t="s">
        <v>267</v>
      </c>
      <c r="S135" s="15" t="s">
        <v>267</v>
      </c>
      <c r="T135" s="15" t="s">
        <v>267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267</v>
      </c>
      <c r="AJ135" s="15" t="s">
        <v>267</v>
      </c>
      <c r="AK135" s="15" t="s">
        <v>267</v>
      </c>
      <c r="AL135" s="15" t="s">
        <v>267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267</v>
      </c>
      <c r="R136" s="15" t="s">
        <v>267</v>
      </c>
      <c r="S136" s="15" t="s">
        <v>267</v>
      </c>
      <c r="T136" s="15" t="s">
        <v>267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267</v>
      </c>
      <c r="AJ136" s="15" t="s">
        <v>267</v>
      </c>
      <c r="AK136" s="15" t="s">
        <v>267</v>
      </c>
      <c r="AL136" s="15" t="s">
        <v>267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267</v>
      </c>
      <c r="R137" s="15" t="s">
        <v>267</v>
      </c>
      <c r="S137" s="15" t="s">
        <v>267</v>
      </c>
      <c r="T137" s="15" t="s">
        <v>267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267</v>
      </c>
      <c r="AJ137" s="15" t="s">
        <v>267</v>
      </c>
      <c r="AK137" s="15" t="s">
        <v>267</v>
      </c>
      <c r="AL137" s="15" t="s">
        <v>267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267</v>
      </c>
      <c r="R138" s="15" t="s">
        <v>267</v>
      </c>
      <c r="S138" s="15" t="s">
        <v>267</v>
      </c>
      <c r="T138" s="15" t="s">
        <v>267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267</v>
      </c>
      <c r="AJ138" s="15" t="s">
        <v>267</v>
      </c>
      <c r="AK138" s="15" t="s">
        <v>267</v>
      </c>
      <c r="AL138" s="15" t="s">
        <v>267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267</v>
      </c>
      <c r="R139" s="15" t="s">
        <v>267</v>
      </c>
      <c r="S139" s="15" t="s">
        <v>267</v>
      </c>
      <c r="T139" s="15" t="s">
        <v>267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267</v>
      </c>
      <c r="AJ139" s="15" t="s">
        <v>267</v>
      </c>
      <c r="AK139" s="15" t="s">
        <v>267</v>
      </c>
      <c r="AL139" s="15" t="s">
        <v>267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267</v>
      </c>
      <c r="R140" s="15" t="s">
        <v>267</v>
      </c>
      <c r="S140" s="15" t="s">
        <v>267</v>
      </c>
      <c r="T140" s="15" t="s">
        <v>267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267</v>
      </c>
      <c r="AJ140" s="15" t="s">
        <v>267</v>
      </c>
      <c r="AK140" s="15" t="s">
        <v>267</v>
      </c>
      <c r="AL140" s="15" t="s">
        <v>267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267</v>
      </c>
      <c r="S141" s="15" t="s">
        <v>267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267</v>
      </c>
      <c r="AK141" s="15" t="s">
        <v>267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267</v>
      </c>
      <c r="R142" s="15" t="s">
        <v>267</v>
      </c>
      <c r="S142" s="15" t="s">
        <v>267</v>
      </c>
      <c r="T142" s="15" t="s">
        <v>267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267</v>
      </c>
      <c r="AJ142" s="15" t="s">
        <v>267</v>
      </c>
      <c r="AK142" s="15" t="s">
        <v>267</v>
      </c>
      <c r="AL142" s="15" t="s">
        <v>267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267</v>
      </c>
      <c r="R143" s="15" t="s">
        <v>267</v>
      </c>
      <c r="S143" s="15" t="s">
        <v>267</v>
      </c>
      <c r="T143" s="15" t="s">
        <v>267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267</v>
      </c>
      <c r="AJ143" s="15" t="s">
        <v>267</v>
      </c>
      <c r="AK143" s="15" t="s">
        <v>267</v>
      </c>
      <c r="AL143" s="15" t="s">
        <v>267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267</v>
      </c>
      <c r="R144" s="15" t="s">
        <v>267</v>
      </c>
      <c r="S144" s="15" t="s">
        <v>267</v>
      </c>
      <c r="T144" s="15" t="s">
        <v>267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267</v>
      </c>
      <c r="AJ144" s="15" t="s">
        <v>267</v>
      </c>
      <c r="AK144" s="15" t="s">
        <v>267</v>
      </c>
      <c r="AL144" s="15" t="s">
        <v>267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267</v>
      </c>
      <c r="S145" s="15" t="s">
        <v>267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267</v>
      </c>
      <c r="AK145" s="15" t="s">
        <v>267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267</v>
      </c>
      <c r="R146" s="15" t="s">
        <v>267</v>
      </c>
      <c r="S146" s="15" t="s">
        <v>267</v>
      </c>
      <c r="T146" s="15" t="s">
        <v>267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267</v>
      </c>
      <c r="AJ146" s="15" t="s">
        <v>267</v>
      </c>
      <c r="AK146" s="15" t="s">
        <v>267</v>
      </c>
      <c r="AL146" s="15" t="s">
        <v>267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267</v>
      </c>
      <c r="S147" s="15" t="s">
        <v>267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267</v>
      </c>
      <c r="AK147" s="15" t="s">
        <v>267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267</v>
      </c>
      <c r="R148" s="15" t="s">
        <v>267</v>
      </c>
      <c r="S148" s="15" t="s">
        <v>267</v>
      </c>
      <c r="T148" s="15" t="s">
        <v>267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267</v>
      </c>
      <c r="AJ148" s="15" t="s">
        <v>267</v>
      </c>
      <c r="AK148" s="15" t="s">
        <v>267</v>
      </c>
      <c r="AL148" s="15" t="s">
        <v>267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267</v>
      </c>
      <c r="R149" s="15" t="s">
        <v>267</v>
      </c>
      <c r="S149" s="15" t="s">
        <v>267</v>
      </c>
      <c r="T149" s="15" t="s">
        <v>267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267</v>
      </c>
      <c r="AJ149" s="15" t="s">
        <v>267</v>
      </c>
      <c r="AK149" s="15" t="s">
        <v>267</v>
      </c>
      <c r="AL149" s="15" t="s">
        <v>267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267</v>
      </c>
      <c r="R150" s="15" t="s">
        <v>267</v>
      </c>
      <c r="S150" s="15" t="s">
        <v>267</v>
      </c>
      <c r="T150" s="15" t="s">
        <v>267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267</v>
      </c>
      <c r="AJ150" s="15" t="s">
        <v>267</v>
      </c>
      <c r="AK150" s="15" t="s">
        <v>267</v>
      </c>
      <c r="AL150" s="15" t="s">
        <v>267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267</v>
      </c>
      <c r="R151" s="15" t="s">
        <v>267</v>
      </c>
      <c r="S151" s="15" t="s">
        <v>267</v>
      </c>
      <c r="T151" s="15" t="s">
        <v>267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267</v>
      </c>
      <c r="AJ151" s="15" t="s">
        <v>267</v>
      </c>
      <c r="AK151" s="15" t="s">
        <v>267</v>
      </c>
      <c r="AL151" s="15" t="s">
        <v>267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267</v>
      </c>
      <c r="R152" s="15" t="s">
        <v>267</v>
      </c>
      <c r="S152" s="15" t="s">
        <v>267</v>
      </c>
      <c r="T152" s="15" t="s">
        <v>267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267</v>
      </c>
      <c r="AJ152" s="15" t="s">
        <v>267</v>
      </c>
      <c r="AK152" s="15" t="s">
        <v>267</v>
      </c>
      <c r="AL152" s="15" t="s">
        <v>267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267</v>
      </c>
      <c r="R153" s="15" t="s">
        <v>267</v>
      </c>
      <c r="S153" s="15" t="s">
        <v>267</v>
      </c>
      <c r="T153" s="15" t="s">
        <v>267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267</v>
      </c>
      <c r="AJ153" s="15" t="s">
        <v>267</v>
      </c>
      <c r="AK153" s="15" t="s">
        <v>267</v>
      </c>
      <c r="AL153" s="15" t="s">
        <v>267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267</v>
      </c>
      <c r="R154" s="15" t="s">
        <v>267</v>
      </c>
      <c r="S154" s="15" t="s">
        <v>267</v>
      </c>
      <c r="T154" s="15" t="s">
        <v>267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267</v>
      </c>
      <c r="AJ154" s="15" t="s">
        <v>267</v>
      </c>
      <c r="AK154" s="15" t="s">
        <v>267</v>
      </c>
      <c r="AL154" s="15" t="s">
        <v>267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267</v>
      </c>
      <c r="R155" s="15" t="s">
        <v>267</v>
      </c>
      <c r="S155" s="15" t="s">
        <v>267</v>
      </c>
      <c r="T155" s="15" t="s">
        <v>267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267</v>
      </c>
      <c r="AJ155" s="15" t="s">
        <v>267</v>
      </c>
      <c r="AK155" s="15" t="s">
        <v>267</v>
      </c>
      <c r="AL155" s="15" t="s">
        <v>267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267</v>
      </c>
      <c r="R156" s="15" t="s">
        <v>267</v>
      </c>
      <c r="S156" s="15" t="s">
        <v>267</v>
      </c>
      <c r="T156" s="15" t="s">
        <v>267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267</v>
      </c>
      <c r="AJ156" s="15" t="s">
        <v>267</v>
      </c>
      <c r="AK156" s="15" t="s">
        <v>267</v>
      </c>
      <c r="AL156" s="15" t="s">
        <v>267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267</v>
      </c>
      <c r="R157" s="15" t="s">
        <v>267</v>
      </c>
      <c r="S157" s="15" t="s">
        <v>267</v>
      </c>
      <c r="T157" s="15" t="s">
        <v>267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267</v>
      </c>
      <c r="AJ157" s="15" t="s">
        <v>267</v>
      </c>
      <c r="AK157" s="15" t="s">
        <v>267</v>
      </c>
      <c r="AL157" s="15" t="s">
        <v>267</v>
      </c>
      <c r="AM157" s="15">
        <v>22.703499999999998</v>
      </c>
    </row>
    <row r="158" spans="1:39" hidden="1" outlineLevel="1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267</v>
      </c>
      <c r="R158" s="15" t="s">
        <v>267</v>
      </c>
      <c r="S158" s="15" t="s">
        <v>267</v>
      </c>
      <c r="T158" s="15" t="s">
        <v>267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267</v>
      </c>
      <c r="AJ158" s="15" t="s">
        <v>267</v>
      </c>
      <c r="AK158" s="15" t="s">
        <v>267</v>
      </c>
      <c r="AL158" s="15" t="s">
        <v>267</v>
      </c>
      <c r="AM158" s="15">
        <v>24.050899999999999</v>
      </c>
    </row>
    <row r="159" spans="1:39" hidden="1" outlineLevel="1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267</v>
      </c>
      <c r="R159" s="15" t="s">
        <v>267</v>
      </c>
      <c r="S159" s="15" t="s">
        <v>267</v>
      </c>
      <c r="T159" s="15" t="s">
        <v>267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267</v>
      </c>
      <c r="AJ159" s="15" t="s">
        <v>267</v>
      </c>
      <c r="AK159" s="15" t="s">
        <v>267</v>
      </c>
      <c r="AL159" s="15" t="s">
        <v>267</v>
      </c>
      <c r="AM159" s="15">
        <v>26.261800000000001</v>
      </c>
    </row>
    <row r="160" spans="1:39" hidden="1" outlineLevel="1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267</v>
      </c>
      <c r="R160" s="15" t="s">
        <v>267</v>
      </c>
      <c r="S160" s="15" t="s">
        <v>267</v>
      </c>
      <c r="T160" s="15" t="s">
        <v>267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267</v>
      </c>
      <c r="AJ160" s="15" t="s">
        <v>267</v>
      </c>
      <c r="AK160" s="15" t="s">
        <v>267</v>
      </c>
      <c r="AL160" s="15" t="s">
        <v>267</v>
      </c>
      <c r="AM160" s="15">
        <v>23.943899999999999</v>
      </c>
    </row>
    <row r="161" spans="1:39" hidden="1" outlineLevel="1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267</v>
      </c>
      <c r="R161" s="15" t="s">
        <v>267</v>
      </c>
      <c r="S161" s="15" t="s">
        <v>267</v>
      </c>
      <c r="T161" s="15" t="s">
        <v>267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267</v>
      </c>
      <c r="AJ161" s="15" t="s">
        <v>267</v>
      </c>
      <c r="AK161" s="15" t="s">
        <v>267</v>
      </c>
      <c r="AL161" s="15" t="s">
        <v>267</v>
      </c>
      <c r="AM161" s="15">
        <v>24.704999999999998</v>
      </c>
    </row>
    <row r="162" spans="1:39" hidden="1" outlineLevel="1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267</v>
      </c>
      <c r="R162" s="15" t="s">
        <v>267</v>
      </c>
      <c r="S162" s="15" t="s">
        <v>267</v>
      </c>
      <c r="T162" s="15" t="s">
        <v>267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267</v>
      </c>
      <c r="AJ162" s="15" t="s">
        <v>267</v>
      </c>
      <c r="AK162" s="15" t="s">
        <v>267</v>
      </c>
      <c r="AL162" s="15" t="s">
        <v>267</v>
      </c>
      <c r="AM162" s="15">
        <v>25.277000000000001</v>
      </c>
    </row>
    <row r="163" spans="1:39" hidden="1" outlineLevel="1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267</v>
      </c>
      <c r="T163" s="15" t="s">
        <v>267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267</v>
      </c>
      <c r="AL163" s="15" t="s">
        <v>267</v>
      </c>
      <c r="AM163" s="15">
        <v>24.014800000000001</v>
      </c>
    </row>
    <row r="164" spans="1:39" hidden="1" outlineLevel="1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267</v>
      </c>
      <c r="T164" s="15" t="s">
        <v>267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267</v>
      </c>
      <c r="AL164" s="15" t="s">
        <v>267</v>
      </c>
      <c r="AM164" s="15">
        <v>22.9315</v>
      </c>
    </row>
    <row r="165" spans="1:39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267</v>
      </c>
      <c r="T165" s="15" t="s">
        <v>267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267</v>
      </c>
      <c r="AL165" s="15" t="s">
        <v>267</v>
      </c>
      <c r="AM165" s="15">
        <v>21.538699999999999</v>
      </c>
    </row>
    <row r="166" spans="1:39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267</v>
      </c>
      <c r="R166" s="15" t="s">
        <v>267</v>
      </c>
      <c r="S166" s="15" t="s">
        <v>267</v>
      </c>
      <c r="T166" s="15" t="s">
        <v>267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267</v>
      </c>
      <c r="AJ166" s="15" t="s">
        <v>267</v>
      </c>
      <c r="AK166" s="15" t="s">
        <v>267</v>
      </c>
      <c r="AL166" s="15" t="s">
        <v>267</v>
      </c>
      <c r="AM166" s="15">
        <v>22.464600000000001</v>
      </c>
    </row>
    <row r="167" spans="1:39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267</v>
      </c>
      <c r="R167" s="15" t="s">
        <v>267</v>
      </c>
      <c r="S167" s="15" t="s">
        <v>267</v>
      </c>
      <c r="T167" s="15" t="s">
        <v>267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267</v>
      </c>
      <c r="AJ167" s="15" t="s">
        <v>267</v>
      </c>
      <c r="AK167" s="15" t="s">
        <v>267</v>
      </c>
      <c r="AL167" s="15" t="s">
        <v>267</v>
      </c>
      <c r="AM167" s="15">
        <v>22.5532</v>
      </c>
    </row>
    <row r="168" spans="1:39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267</v>
      </c>
      <c r="R168" s="15" t="s">
        <v>267</v>
      </c>
      <c r="S168" s="15" t="s">
        <v>267</v>
      </c>
      <c r="T168" s="15" t="s">
        <v>267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267</v>
      </c>
      <c r="AJ168" s="15" t="s">
        <v>267</v>
      </c>
      <c r="AK168" s="15" t="s">
        <v>267</v>
      </c>
      <c r="AL168" s="15" t="s">
        <v>267</v>
      </c>
      <c r="AM168" s="15">
        <v>21.858000000000001</v>
      </c>
    </row>
    <row r="169" spans="1:39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267</v>
      </c>
      <c r="R169" s="15" t="s">
        <v>267</v>
      </c>
      <c r="S169" s="15" t="s">
        <v>267</v>
      </c>
      <c r="T169" s="15" t="s">
        <v>267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267</v>
      </c>
      <c r="AJ169" s="15" t="s">
        <v>267</v>
      </c>
      <c r="AK169" s="15" t="s">
        <v>267</v>
      </c>
      <c r="AL169" s="15" t="s">
        <v>267</v>
      </c>
      <c r="AM169" s="15">
        <v>23.1159</v>
      </c>
    </row>
    <row r="170" spans="1:39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267</v>
      </c>
      <c r="R170" s="15" t="s">
        <v>267</v>
      </c>
      <c r="S170" s="15" t="s">
        <v>267</v>
      </c>
      <c r="T170" s="15" t="s">
        <v>267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267</v>
      </c>
      <c r="AJ170" s="15" t="s">
        <v>267</v>
      </c>
      <c r="AK170" s="15" t="s">
        <v>267</v>
      </c>
      <c r="AL170" s="15" t="s">
        <v>267</v>
      </c>
      <c r="AM170" s="15">
        <v>22.716799999999999</v>
      </c>
    </row>
    <row r="171" spans="1:39">
      <c r="A171" s="9">
        <v>45413</v>
      </c>
      <c r="B171" s="15">
        <v>35.415300000000002</v>
      </c>
      <c r="C171" s="15">
        <v>37.500500000000002</v>
      </c>
      <c r="D171" s="15">
        <v>42.405900000000003</v>
      </c>
      <c r="E171" s="15">
        <v>37.262799999999999</v>
      </c>
      <c r="F171" s="15">
        <v>38.2776</v>
      </c>
      <c r="G171" s="15">
        <v>26.129000000000001</v>
      </c>
      <c r="H171" s="15">
        <v>43.118499999999997</v>
      </c>
      <c r="I171" s="15">
        <v>37.503100000000003</v>
      </c>
      <c r="J171" s="15">
        <v>42.4756</v>
      </c>
      <c r="K171" s="15">
        <v>37.262799999999999</v>
      </c>
      <c r="L171" s="15">
        <v>38.2776</v>
      </c>
      <c r="M171" s="15">
        <v>26.129000000000001</v>
      </c>
      <c r="N171" s="15">
        <v>43.118499999999997</v>
      </c>
      <c r="O171" s="15">
        <v>13.9072</v>
      </c>
      <c r="P171" s="15">
        <v>13.9072</v>
      </c>
      <c r="Q171" s="15" t="s">
        <v>267</v>
      </c>
      <c r="R171" s="15" t="s">
        <v>267</v>
      </c>
      <c r="S171" s="15" t="s">
        <v>267</v>
      </c>
      <c r="T171" s="15" t="s">
        <v>267</v>
      </c>
      <c r="U171" s="15">
        <v>7.7695999999999996</v>
      </c>
      <c r="V171" s="15">
        <v>0</v>
      </c>
      <c r="W171" s="15">
        <v>7.7695999999999996</v>
      </c>
      <c r="X171" s="15">
        <v>0</v>
      </c>
      <c r="Y171" s="15">
        <v>0</v>
      </c>
      <c r="Z171" s="15">
        <v>7.7695999999999996</v>
      </c>
      <c r="AA171" s="15">
        <v>7.7695999999999996</v>
      </c>
      <c r="AB171" s="15">
        <v>0</v>
      </c>
      <c r="AC171" s="15">
        <v>7.7695999999999996</v>
      </c>
      <c r="AD171" s="15">
        <v>0</v>
      </c>
      <c r="AE171" s="15">
        <v>0</v>
      </c>
      <c r="AF171" s="15">
        <v>7.7695999999999996</v>
      </c>
      <c r="AG171" s="15">
        <v>0</v>
      </c>
      <c r="AH171" s="15">
        <v>0</v>
      </c>
      <c r="AI171" s="15" t="s">
        <v>267</v>
      </c>
      <c r="AJ171" s="15" t="s">
        <v>267</v>
      </c>
      <c r="AK171" s="15" t="s">
        <v>267</v>
      </c>
      <c r="AL171" s="15" t="s">
        <v>267</v>
      </c>
      <c r="AM171" s="15">
        <v>20.718800000000002</v>
      </c>
    </row>
    <row r="172" spans="1:39">
      <c r="A172" s="9">
        <v>45444</v>
      </c>
      <c r="B172" s="15">
        <v>35.2744</v>
      </c>
      <c r="C172" s="15">
        <v>36.946599999999997</v>
      </c>
      <c r="D172" s="15">
        <v>43.0062</v>
      </c>
      <c r="E172" s="15">
        <v>36.683</v>
      </c>
      <c r="F172" s="15">
        <v>37.652700000000003</v>
      </c>
      <c r="G172" s="15">
        <v>26.152000000000001</v>
      </c>
      <c r="H172" s="15">
        <v>41.427599999999998</v>
      </c>
      <c r="I172" s="15">
        <v>36.944899999999997</v>
      </c>
      <c r="J172" s="15">
        <v>42.976599999999998</v>
      </c>
      <c r="K172" s="15">
        <v>36.683</v>
      </c>
      <c r="L172" s="15">
        <v>37.652700000000003</v>
      </c>
      <c r="M172" s="15">
        <v>26.152000000000001</v>
      </c>
      <c r="N172" s="15">
        <v>41.427599999999998</v>
      </c>
      <c r="O172" s="15">
        <v>58.260399999999997</v>
      </c>
      <c r="P172" s="15">
        <v>58.260399999999997</v>
      </c>
      <c r="Q172" s="15" t="s">
        <v>267</v>
      </c>
      <c r="R172" s="15" t="s">
        <v>267</v>
      </c>
      <c r="S172" s="15" t="s">
        <v>267</v>
      </c>
      <c r="T172" s="15" t="s">
        <v>267</v>
      </c>
      <c r="U172" s="15">
        <v>8.2367000000000008</v>
      </c>
      <c r="V172" s="15">
        <v>0</v>
      </c>
      <c r="W172" s="15">
        <v>8.2367000000000008</v>
      </c>
      <c r="X172" s="15">
        <v>0</v>
      </c>
      <c r="Y172" s="15">
        <v>0</v>
      </c>
      <c r="Z172" s="15">
        <v>8.2367000000000008</v>
      </c>
      <c r="AA172" s="15">
        <v>8.2367000000000008</v>
      </c>
      <c r="AB172" s="15">
        <v>0</v>
      </c>
      <c r="AC172" s="15">
        <v>8.2367000000000008</v>
      </c>
      <c r="AD172" s="15">
        <v>0</v>
      </c>
      <c r="AE172" s="15">
        <v>0</v>
      </c>
      <c r="AF172" s="15">
        <v>8.2367000000000008</v>
      </c>
      <c r="AG172" s="15">
        <v>0</v>
      </c>
      <c r="AH172" s="15">
        <v>0</v>
      </c>
      <c r="AI172" s="15" t="s">
        <v>267</v>
      </c>
      <c r="AJ172" s="15" t="s">
        <v>267</v>
      </c>
      <c r="AK172" s="15" t="s">
        <v>267</v>
      </c>
      <c r="AL172" s="15" t="s">
        <v>267</v>
      </c>
      <c r="AM172" s="15">
        <v>22.045400000000001</v>
      </c>
    </row>
    <row r="173" spans="1:39">
      <c r="A173" s="9">
        <v>45474</v>
      </c>
      <c r="B173" s="15">
        <v>34.191099999999999</v>
      </c>
      <c r="C173" s="15">
        <v>36.965499999999999</v>
      </c>
      <c r="D173" s="15">
        <v>42.629300000000001</v>
      </c>
      <c r="E173" s="15">
        <v>36.705199999999998</v>
      </c>
      <c r="F173" s="15">
        <v>37.286099999999998</v>
      </c>
      <c r="G173" s="15">
        <v>28.748699999999999</v>
      </c>
      <c r="H173" s="15">
        <v>39.738599999999998</v>
      </c>
      <c r="I173" s="15">
        <v>36.965000000000003</v>
      </c>
      <c r="J173" s="15">
        <v>42.625900000000001</v>
      </c>
      <c r="K173" s="15">
        <v>36.705199999999998</v>
      </c>
      <c r="L173" s="15">
        <v>37.286099999999998</v>
      </c>
      <c r="M173" s="15">
        <v>28.748699999999999</v>
      </c>
      <c r="N173" s="15">
        <v>39.738599999999998</v>
      </c>
      <c r="O173" s="15">
        <v>45.159199999999998</v>
      </c>
      <c r="P173" s="15">
        <v>45.159199999999998</v>
      </c>
      <c r="Q173" s="15" t="s">
        <v>267</v>
      </c>
      <c r="R173" s="15" t="s">
        <v>267</v>
      </c>
      <c r="S173" s="15" t="s">
        <v>267</v>
      </c>
      <c r="T173" s="15" t="s">
        <v>267</v>
      </c>
      <c r="U173" s="15">
        <v>10.0779</v>
      </c>
      <c r="V173" s="15">
        <v>0</v>
      </c>
      <c r="W173" s="15">
        <v>10.0779</v>
      </c>
      <c r="X173" s="15">
        <v>0</v>
      </c>
      <c r="Y173" s="15">
        <v>23.939599999999999</v>
      </c>
      <c r="Z173" s="15">
        <v>8.4339999999999993</v>
      </c>
      <c r="AA173" s="15">
        <v>10.0779</v>
      </c>
      <c r="AB173" s="15">
        <v>0</v>
      </c>
      <c r="AC173" s="15">
        <v>10.0779</v>
      </c>
      <c r="AD173" s="15">
        <v>0</v>
      </c>
      <c r="AE173" s="15">
        <v>23.939599999999999</v>
      </c>
      <c r="AF173" s="15">
        <v>8.4339999999999993</v>
      </c>
      <c r="AG173" s="15">
        <v>0</v>
      </c>
      <c r="AH173" s="15">
        <v>0</v>
      </c>
      <c r="AI173" s="15" t="s">
        <v>267</v>
      </c>
      <c r="AJ173" s="15" t="s">
        <v>267</v>
      </c>
      <c r="AK173" s="15" t="s">
        <v>267</v>
      </c>
      <c r="AL173" s="15" t="s">
        <v>267</v>
      </c>
      <c r="AM173" s="15">
        <v>22.296900000000001</v>
      </c>
    </row>
    <row r="174" spans="1:39">
      <c r="A174" s="9">
        <v>45505</v>
      </c>
      <c r="B174" s="15">
        <v>35.109400000000001</v>
      </c>
      <c r="C174" s="15">
        <v>36.28</v>
      </c>
      <c r="D174" s="15">
        <v>42.386499999999998</v>
      </c>
      <c r="E174" s="15">
        <v>36.019799999999996</v>
      </c>
      <c r="F174" s="15">
        <v>37.427999999999997</v>
      </c>
      <c r="G174" s="15">
        <v>22.100899999999999</v>
      </c>
      <c r="H174" s="15">
        <v>40.323599999999999</v>
      </c>
      <c r="I174" s="15">
        <v>36.278399999999998</v>
      </c>
      <c r="J174" s="15">
        <v>42.362200000000001</v>
      </c>
      <c r="K174" s="15">
        <v>36.019799999999996</v>
      </c>
      <c r="L174" s="15">
        <v>37.427999999999997</v>
      </c>
      <c r="M174" s="15">
        <v>22.100899999999999</v>
      </c>
      <c r="N174" s="15">
        <v>40.323599999999999</v>
      </c>
      <c r="O174" s="15">
        <v>51.841200000000001</v>
      </c>
      <c r="P174" s="15">
        <v>51.841200000000001</v>
      </c>
      <c r="Q174" s="15" t="s">
        <v>267</v>
      </c>
      <c r="R174" s="15" t="s">
        <v>267</v>
      </c>
      <c r="S174" s="15" t="s">
        <v>267</v>
      </c>
      <c r="T174" s="15" t="s">
        <v>267</v>
      </c>
      <c r="U174" s="15">
        <v>8.1892999999999994</v>
      </c>
      <c r="V174" s="15">
        <v>0</v>
      </c>
      <c r="W174" s="15">
        <v>8.1892999999999994</v>
      </c>
      <c r="X174" s="15">
        <v>0</v>
      </c>
      <c r="Y174" s="15">
        <v>0</v>
      </c>
      <c r="Z174" s="15">
        <v>8.1892999999999994</v>
      </c>
      <c r="AA174" s="15">
        <v>8.1892999999999994</v>
      </c>
      <c r="AB174" s="15">
        <v>0</v>
      </c>
      <c r="AC174" s="15">
        <v>8.1892999999999994</v>
      </c>
      <c r="AD174" s="15">
        <v>0</v>
      </c>
      <c r="AE174" s="15">
        <v>0</v>
      </c>
      <c r="AF174" s="15">
        <v>8.1892999999999994</v>
      </c>
      <c r="AG174" s="15">
        <v>0</v>
      </c>
      <c r="AH174" s="15">
        <v>0</v>
      </c>
      <c r="AI174" s="15" t="s">
        <v>267</v>
      </c>
      <c r="AJ174" s="15" t="s">
        <v>267</v>
      </c>
      <c r="AK174" s="15" t="s">
        <v>267</v>
      </c>
      <c r="AL174" s="15" t="s">
        <v>267</v>
      </c>
      <c r="AM174" s="15">
        <v>24.5823</v>
      </c>
    </row>
    <row r="175" spans="1:39">
      <c r="A175" s="9">
        <v>45536</v>
      </c>
      <c r="B175" s="15">
        <v>34.954599999999999</v>
      </c>
      <c r="C175" s="15">
        <v>36.554200000000002</v>
      </c>
      <c r="D175" s="15">
        <v>42.043599999999998</v>
      </c>
      <c r="E175" s="15">
        <v>36.31</v>
      </c>
      <c r="F175" s="15">
        <v>37.212899999999998</v>
      </c>
      <c r="G175" s="15">
        <v>25.170999999999999</v>
      </c>
      <c r="H175" s="15">
        <v>39.8523</v>
      </c>
      <c r="I175" s="15">
        <v>36.554400000000001</v>
      </c>
      <c r="J175" s="15">
        <v>42.0565</v>
      </c>
      <c r="K175" s="15">
        <v>36.31</v>
      </c>
      <c r="L175" s="15">
        <v>37.212899999999998</v>
      </c>
      <c r="M175" s="15">
        <v>25.170999999999999</v>
      </c>
      <c r="N175" s="15">
        <v>39.8523</v>
      </c>
      <c r="O175" s="15">
        <v>33.784300000000002</v>
      </c>
      <c r="P175" s="15">
        <v>33.784300000000002</v>
      </c>
      <c r="Q175" s="15" t="s">
        <v>267</v>
      </c>
      <c r="R175" s="15" t="s">
        <v>267</v>
      </c>
      <c r="S175" s="15" t="s">
        <v>267</v>
      </c>
      <c r="T175" s="15" t="s">
        <v>267</v>
      </c>
      <c r="U175" s="15">
        <v>9.2119</v>
      </c>
      <c r="V175" s="15">
        <v>0</v>
      </c>
      <c r="W175" s="15">
        <v>9.2119</v>
      </c>
      <c r="X175" s="15">
        <v>0</v>
      </c>
      <c r="Y175" s="15">
        <v>0</v>
      </c>
      <c r="Z175" s="15">
        <v>9.2119</v>
      </c>
      <c r="AA175" s="15">
        <v>9.2119</v>
      </c>
      <c r="AB175" s="15">
        <v>0</v>
      </c>
      <c r="AC175" s="15">
        <v>9.2119</v>
      </c>
      <c r="AD175" s="15">
        <v>0</v>
      </c>
      <c r="AE175" s="15">
        <v>0</v>
      </c>
      <c r="AF175" s="15">
        <v>9.2119</v>
      </c>
      <c r="AG175" s="15">
        <v>0</v>
      </c>
      <c r="AH175" s="15">
        <v>0</v>
      </c>
      <c r="AI175" s="15" t="s">
        <v>267</v>
      </c>
      <c r="AJ175" s="15" t="s">
        <v>267</v>
      </c>
      <c r="AK175" s="15" t="s">
        <v>267</v>
      </c>
      <c r="AL175" s="15" t="s">
        <v>267</v>
      </c>
      <c r="AM175" s="15">
        <v>23.191500000000001</v>
      </c>
    </row>
    <row r="176" spans="1:39">
      <c r="A176" s="9">
        <v>45566</v>
      </c>
      <c r="B176" s="15">
        <v>36.237699999999997</v>
      </c>
      <c r="C176" s="15">
        <v>37.296399999999998</v>
      </c>
      <c r="D176" s="15">
        <v>42.402700000000003</v>
      </c>
      <c r="E176" s="15">
        <v>37.176699999999997</v>
      </c>
      <c r="F176" s="15">
        <v>37.483699999999999</v>
      </c>
      <c r="G176" s="15">
        <v>29.456700000000001</v>
      </c>
      <c r="H176" s="15">
        <v>38.905000000000001</v>
      </c>
      <c r="I176" s="15">
        <v>37.296300000000002</v>
      </c>
      <c r="J176" s="15">
        <v>42.409100000000002</v>
      </c>
      <c r="K176" s="15">
        <v>37.176699999999997</v>
      </c>
      <c r="L176" s="15">
        <v>37.483699999999999</v>
      </c>
      <c r="M176" s="15">
        <v>29.456700000000001</v>
      </c>
      <c r="N176" s="15">
        <v>38.905000000000001</v>
      </c>
      <c r="O176" s="15">
        <v>38.956800000000001</v>
      </c>
      <c r="P176" s="15">
        <v>38.956800000000001</v>
      </c>
      <c r="Q176" s="15" t="s">
        <v>267</v>
      </c>
      <c r="R176" s="15" t="s">
        <v>267</v>
      </c>
      <c r="S176" s="15" t="s">
        <v>267</v>
      </c>
      <c r="T176" s="15" t="s">
        <v>267</v>
      </c>
      <c r="U176" s="15">
        <v>10.9346</v>
      </c>
      <c r="V176" s="15">
        <v>0</v>
      </c>
      <c r="W176" s="15">
        <v>10.9346</v>
      </c>
      <c r="X176" s="15">
        <v>0</v>
      </c>
      <c r="Y176" s="15">
        <v>23.578700000000001</v>
      </c>
      <c r="Z176" s="15">
        <v>8.6453000000000007</v>
      </c>
      <c r="AA176" s="15">
        <v>10.9346</v>
      </c>
      <c r="AB176" s="15">
        <v>0</v>
      </c>
      <c r="AC176" s="15">
        <v>10.9346</v>
      </c>
      <c r="AD176" s="15">
        <v>0</v>
      </c>
      <c r="AE176" s="15">
        <v>23.578700000000001</v>
      </c>
      <c r="AF176" s="15">
        <v>8.6453000000000007</v>
      </c>
      <c r="AG176" s="15">
        <v>0</v>
      </c>
      <c r="AH176" s="15">
        <v>0</v>
      </c>
      <c r="AI176" s="15" t="s">
        <v>267</v>
      </c>
      <c r="AJ176" s="15" t="s">
        <v>267</v>
      </c>
      <c r="AK176" s="15" t="s">
        <v>267</v>
      </c>
      <c r="AL176" s="15" t="s">
        <v>267</v>
      </c>
      <c r="AM176" s="15">
        <v>22.868300000000001</v>
      </c>
    </row>
    <row r="177" spans="1:39">
      <c r="A177" s="9">
        <v>45597</v>
      </c>
      <c r="B177" s="15">
        <v>35.540399999999998</v>
      </c>
      <c r="C177" s="15">
        <v>36.265900000000002</v>
      </c>
      <c r="D177" s="15">
        <v>42.092799999999997</v>
      </c>
      <c r="E177" s="15">
        <v>36.135899999999999</v>
      </c>
      <c r="F177" s="15">
        <v>36.670099999999998</v>
      </c>
      <c r="G177" s="15">
        <v>24.704999999999998</v>
      </c>
      <c r="H177" s="15">
        <v>35.651800000000001</v>
      </c>
      <c r="I177" s="15">
        <v>36.266800000000003</v>
      </c>
      <c r="J177" s="15">
        <v>42.148499999999999</v>
      </c>
      <c r="K177" s="15">
        <v>36.135899999999999</v>
      </c>
      <c r="L177" s="15">
        <v>36.670099999999998</v>
      </c>
      <c r="M177" s="15">
        <v>24.704999999999998</v>
      </c>
      <c r="N177" s="15">
        <v>35.651800000000001</v>
      </c>
      <c r="O177" s="15">
        <v>20.872399999999999</v>
      </c>
      <c r="P177" s="15">
        <v>20.872399999999999</v>
      </c>
      <c r="Q177" s="15" t="s">
        <v>267</v>
      </c>
      <c r="R177" s="15" t="s">
        <v>267</v>
      </c>
      <c r="S177" s="15" t="s">
        <v>267</v>
      </c>
      <c r="T177" s="15" t="s">
        <v>267</v>
      </c>
      <c r="U177" s="15">
        <v>9.0204000000000004</v>
      </c>
      <c r="V177" s="15">
        <v>0</v>
      </c>
      <c r="W177" s="15">
        <v>9.0204000000000004</v>
      </c>
      <c r="X177" s="15">
        <v>0</v>
      </c>
      <c r="Y177" s="15">
        <v>0</v>
      </c>
      <c r="Z177" s="15">
        <v>9.0204000000000004</v>
      </c>
      <c r="AA177" s="15">
        <v>9.0204000000000004</v>
      </c>
      <c r="AB177" s="15">
        <v>0</v>
      </c>
      <c r="AC177" s="15">
        <v>9.0204000000000004</v>
      </c>
      <c r="AD177" s="15">
        <v>0</v>
      </c>
      <c r="AE177" s="15">
        <v>0</v>
      </c>
      <c r="AF177" s="15">
        <v>9.0204000000000004</v>
      </c>
      <c r="AG177" s="15">
        <v>0</v>
      </c>
      <c r="AH177" s="15">
        <v>0</v>
      </c>
      <c r="AI177" s="15" t="s">
        <v>267</v>
      </c>
      <c r="AJ177" s="15" t="s">
        <v>267</v>
      </c>
      <c r="AK177" s="15" t="s">
        <v>267</v>
      </c>
      <c r="AL177" s="15" t="s">
        <v>267</v>
      </c>
      <c r="AM177" s="15">
        <v>22.7424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267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267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267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267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267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267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267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hidden="1" outlineLevel="1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 hidden="1" outlineLevel="1" collapsed="1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 hidden="1" outlineLevel="1" collapsed="1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 hidden="1" outlineLevel="1" collapsed="1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 hidden="1" outlineLevel="1" collapsed="1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 hidden="1" outlineLevel="1" collapsed="1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 hidden="1" outlineLevel="1" collapsed="1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 collapsed="1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267</v>
      </c>
    </row>
    <row r="167" spans="1:16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  <row r="171" spans="1:16">
      <c r="A171" s="9">
        <v>45413</v>
      </c>
      <c r="B171" s="15">
        <v>9.0730000000000004</v>
      </c>
      <c r="C171" s="15">
        <v>4.4554999999999998</v>
      </c>
      <c r="D171" s="15">
        <v>9.2416</v>
      </c>
      <c r="E171" s="15">
        <v>0</v>
      </c>
      <c r="F171" s="15">
        <v>0</v>
      </c>
      <c r="G171" s="15">
        <v>9.3977000000000004</v>
      </c>
      <c r="H171" s="15">
        <v>4.4554999999999998</v>
      </c>
      <c r="I171" s="15">
        <v>9.5859000000000005</v>
      </c>
      <c r="J171" s="15">
        <v>0</v>
      </c>
      <c r="K171" s="15">
        <v>0</v>
      </c>
      <c r="L171" s="15">
        <v>1.2141999999999999</v>
      </c>
      <c r="M171" s="15">
        <v>0</v>
      </c>
      <c r="N171" s="15">
        <v>1.2141999999999999</v>
      </c>
      <c r="O171" s="15">
        <v>0</v>
      </c>
      <c r="P171" s="15">
        <v>0</v>
      </c>
    </row>
    <row r="172" spans="1:16">
      <c r="A172" s="9">
        <v>45444</v>
      </c>
      <c r="B172" s="15">
        <v>8.6534999999999993</v>
      </c>
      <c r="C172" s="15">
        <v>4.9253</v>
      </c>
      <c r="D172" s="15">
        <v>8.7851999999999997</v>
      </c>
      <c r="E172" s="15">
        <v>0</v>
      </c>
      <c r="F172" s="15">
        <v>0</v>
      </c>
      <c r="G172" s="15">
        <v>9.3018999999999998</v>
      </c>
      <c r="H172" s="15">
        <v>4.9253</v>
      </c>
      <c r="I172" s="15">
        <v>9.4696999999999996</v>
      </c>
      <c r="J172" s="15">
        <v>0</v>
      </c>
      <c r="K172" s="15">
        <v>0</v>
      </c>
      <c r="L172" s="15">
        <v>0.71479999999999999</v>
      </c>
      <c r="M172" s="15">
        <v>0</v>
      </c>
      <c r="N172" s="15">
        <v>0.71479999999999999</v>
      </c>
      <c r="O172" s="15">
        <v>0</v>
      </c>
      <c r="P172" s="15">
        <v>0</v>
      </c>
    </row>
    <row r="173" spans="1:16">
      <c r="A173" s="9">
        <v>45474</v>
      </c>
      <c r="B173" s="15">
        <v>9.0297000000000001</v>
      </c>
      <c r="C173" s="15">
        <v>4.2154999999999996</v>
      </c>
      <c r="D173" s="15">
        <v>9.2579999999999991</v>
      </c>
      <c r="E173" s="15">
        <v>9</v>
      </c>
      <c r="F173" s="15">
        <v>0</v>
      </c>
      <c r="G173" s="15">
        <v>9.1966999999999999</v>
      </c>
      <c r="H173" s="15">
        <v>4.2154999999999996</v>
      </c>
      <c r="I173" s="15">
        <v>9.4380000000000006</v>
      </c>
      <c r="J173" s="15">
        <v>9</v>
      </c>
      <c r="K173" s="15">
        <v>0</v>
      </c>
      <c r="L173" s="15">
        <v>0.57430000000000003</v>
      </c>
      <c r="M173" s="15">
        <v>0</v>
      </c>
      <c r="N173" s="15">
        <v>0.57430000000000003</v>
      </c>
      <c r="O173" s="15">
        <v>0</v>
      </c>
      <c r="P173" s="15">
        <v>0</v>
      </c>
    </row>
    <row r="174" spans="1:16">
      <c r="A174" s="9">
        <v>45505</v>
      </c>
      <c r="B174" s="15">
        <v>7.9058999999999999</v>
      </c>
      <c r="C174" s="15">
        <v>3.0857000000000001</v>
      </c>
      <c r="D174" s="15">
        <v>8.2422000000000004</v>
      </c>
      <c r="E174" s="15">
        <v>0</v>
      </c>
      <c r="F174" s="15">
        <v>0</v>
      </c>
      <c r="G174" s="15">
        <v>8.5693999999999999</v>
      </c>
      <c r="H174" s="15">
        <v>4.5397999999999996</v>
      </c>
      <c r="I174" s="15">
        <v>8.7609999999999992</v>
      </c>
      <c r="J174" s="15">
        <v>0</v>
      </c>
      <c r="K174" s="15">
        <v>0</v>
      </c>
      <c r="L174" s="15">
        <v>0.27079999999999999</v>
      </c>
      <c r="M174" s="15">
        <v>0.5</v>
      </c>
      <c r="N174" s="15">
        <v>0.17549999999999999</v>
      </c>
      <c r="O174" s="15">
        <v>0</v>
      </c>
      <c r="P174" s="15">
        <v>0</v>
      </c>
    </row>
    <row r="175" spans="1:16">
      <c r="A175" s="9">
        <v>45536</v>
      </c>
      <c r="B175" s="15">
        <v>8.67</v>
      </c>
      <c r="C175" s="15">
        <v>4.0362999999999998</v>
      </c>
      <c r="D175" s="15">
        <v>8.9291</v>
      </c>
      <c r="E175" s="15">
        <v>0</v>
      </c>
      <c r="F175" s="15">
        <v>0</v>
      </c>
      <c r="G175" s="15">
        <v>8.6798999999999999</v>
      </c>
      <c r="H175" s="15">
        <v>4.0362999999999998</v>
      </c>
      <c r="I175" s="15">
        <v>8.94</v>
      </c>
      <c r="J175" s="15">
        <v>0</v>
      </c>
      <c r="K175" s="15">
        <v>0</v>
      </c>
      <c r="L175" s="15">
        <v>0.59179999999999999</v>
      </c>
      <c r="M175" s="15">
        <v>0</v>
      </c>
      <c r="N175" s="15">
        <v>0.59179999999999999</v>
      </c>
      <c r="O175" s="15">
        <v>0</v>
      </c>
      <c r="P175" s="15">
        <v>0</v>
      </c>
    </row>
    <row r="176" spans="1:16">
      <c r="A176" s="9">
        <v>45566</v>
      </c>
      <c r="B176" s="15">
        <v>8.6455000000000002</v>
      </c>
      <c r="C176" s="15">
        <v>4.4111000000000002</v>
      </c>
      <c r="D176" s="15">
        <v>8.8658000000000001</v>
      </c>
      <c r="E176" s="15">
        <v>0</v>
      </c>
      <c r="F176" s="15">
        <v>0</v>
      </c>
      <c r="G176" s="15">
        <v>8.7616999999999994</v>
      </c>
      <c r="H176" s="15">
        <v>4.4111000000000002</v>
      </c>
      <c r="I176" s="15">
        <v>8.9916</v>
      </c>
      <c r="J176" s="15">
        <v>0</v>
      </c>
      <c r="K176" s="15">
        <v>0</v>
      </c>
      <c r="L176" s="15">
        <v>0.72689999999999999</v>
      </c>
      <c r="M176" s="15">
        <v>0</v>
      </c>
      <c r="N176" s="15">
        <v>0.72689999999999999</v>
      </c>
      <c r="O176" s="15">
        <v>0</v>
      </c>
      <c r="P176" s="15">
        <v>0</v>
      </c>
    </row>
    <row r="177" spans="1:16">
      <c r="A177" s="9">
        <v>45597</v>
      </c>
      <c r="B177" s="15">
        <v>8.6100999999999992</v>
      </c>
      <c r="C177" s="15">
        <v>4.2606999999999999</v>
      </c>
      <c r="D177" s="15">
        <v>8.7460000000000004</v>
      </c>
      <c r="E177" s="15">
        <v>11.5</v>
      </c>
      <c r="F177" s="15">
        <v>0</v>
      </c>
      <c r="G177" s="15">
        <v>8.6978000000000009</v>
      </c>
      <c r="H177" s="15">
        <v>4.2606999999999999</v>
      </c>
      <c r="I177" s="15">
        <v>8.8381000000000007</v>
      </c>
      <c r="J177" s="15">
        <v>11.5</v>
      </c>
      <c r="K177" s="15">
        <v>0</v>
      </c>
      <c r="L177" s="15">
        <v>1.2747999999999999</v>
      </c>
      <c r="M177" s="15">
        <v>0</v>
      </c>
      <c r="N177" s="15">
        <v>1.2747999999999999</v>
      </c>
      <c r="O177" s="15">
        <v>0</v>
      </c>
      <c r="P177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267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267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267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267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267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267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267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hidden="1" outlineLevel="1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 hidden="1" outlineLevel="1" collapsed="1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 hidden="1" outlineLevel="1" collapsed="1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 hidden="1" outlineLevel="1" collapsed="1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 hidden="1" outlineLevel="1" collapsed="1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 hidden="1" outlineLevel="1" collapsed="1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 hidden="1" outlineLevel="1" collapsed="1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 collapsed="1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267</v>
      </c>
    </row>
    <row r="167" spans="1:16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  <row r="171" spans="1:16">
      <c r="A171" s="9">
        <v>45413</v>
      </c>
      <c r="B171" s="15">
        <v>10.6052</v>
      </c>
      <c r="C171" s="15">
        <v>3.4030999999999998</v>
      </c>
      <c r="D171" s="15">
        <v>10.9802</v>
      </c>
      <c r="E171" s="15">
        <v>10.695</v>
      </c>
      <c r="F171" s="15">
        <v>13.508699999999999</v>
      </c>
      <c r="G171" s="15">
        <v>12.5029</v>
      </c>
      <c r="H171" s="15">
        <v>4.1483999999999996</v>
      </c>
      <c r="I171" s="15">
        <v>13.0284</v>
      </c>
      <c r="J171" s="15">
        <v>12.113099999999999</v>
      </c>
      <c r="K171" s="15">
        <v>15.172599999999999</v>
      </c>
      <c r="L171" s="15">
        <v>0.98429999999999995</v>
      </c>
      <c r="M171" s="15">
        <v>2.5700000000000001E-2</v>
      </c>
      <c r="N171" s="15">
        <v>1.0963000000000001</v>
      </c>
      <c r="O171" s="15">
        <v>0.55359999999999998</v>
      </c>
      <c r="P171" s="15">
        <v>0.87919999999999998</v>
      </c>
    </row>
    <row r="172" spans="1:16">
      <c r="A172" s="9">
        <v>45444</v>
      </c>
      <c r="B172" s="15">
        <v>10.249599999999999</v>
      </c>
      <c r="C172" s="15">
        <v>3.9348000000000001</v>
      </c>
      <c r="D172" s="15">
        <v>10.700200000000001</v>
      </c>
      <c r="E172" s="15">
        <v>10.768700000000001</v>
      </c>
      <c r="F172" s="15">
        <v>14.5814</v>
      </c>
      <c r="G172" s="15">
        <v>11.9917</v>
      </c>
      <c r="H172" s="15">
        <v>4.4019000000000004</v>
      </c>
      <c r="I172" s="15">
        <v>12.703099999999999</v>
      </c>
      <c r="J172" s="15">
        <v>12.091200000000001</v>
      </c>
      <c r="K172" s="15">
        <v>14.8781</v>
      </c>
      <c r="L172" s="15">
        <v>0.96499999999999997</v>
      </c>
      <c r="M172" s="15">
        <v>1.52E-2</v>
      </c>
      <c r="N172" s="15">
        <v>1.0194000000000001</v>
      </c>
      <c r="O172" s="15">
        <v>0.95960000000000001</v>
      </c>
      <c r="P172" s="15">
        <v>0.50319999999999998</v>
      </c>
    </row>
    <row r="173" spans="1:16">
      <c r="A173" s="9">
        <v>45474</v>
      </c>
      <c r="B173" s="15">
        <v>9.6448</v>
      </c>
      <c r="C173" s="15">
        <v>3.3235000000000001</v>
      </c>
      <c r="D173" s="15">
        <v>9.8743999999999996</v>
      </c>
      <c r="E173" s="15">
        <v>10.4046</v>
      </c>
      <c r="F173" s="15">
        <v>12.3848</v>
      </c>
      <c r="G173" s="15">
        <v>12.011900000000001</v>
      </c>
      <c r="H173" s="15">
        <v>4.1582999999999997</v>
      </c>
      <c r="I173" s="15">
        <v>12.546200000000001</v>
      </c>
      <c r="J173" s="15">
        <v>12.0024</v>
      </c>
      <c r="K173" s="15">
        <v>12.584099999999999</v>
      </c>
      <c r="L173" s="15">
        <v>1.1438999999999999</v>
      </c>
      <c r="M173" s="15">
        <v>1.9400000000000001E-2</v>
      </c>
      <c r="N173" s="15">
        <v>1.2298</v>
      </c>
      <c r="O173" s="15">
        <v>0.97519999999999996</v>
      </c>
      <c r="P173" s="15">
        <v>3</v>
      </c>
    </row>
    <row r="174" spans="1:16">
      <c r="A174" s="9">
        <v>45505</v>
      </c>
      <c r="B174" s="15">
        <v>9.8815000000000008</v>
      </c>
      <c r="C174" s="15">
        <v>3.5790999999999999</v>
      </c>
      <c r="D174" s="15">
        <v>10.374700000000001</v>
      </c>
      <c r="E174" s="15">
        <v>9.3422999999999998</v>
      </c>
      <c r="F174" s="15">
        <v>12.2784</v>
      </c>
      <c r="G174" s="15">
        <v>12.152200000000001</v>
      </c>
      <c r="H174" s="15">
        <v>4.3784999999999998</v>
      </c>
      <c r="I174" s="15">
        <v>12.6914</v>
      </c>
      <c r="J174" s="15">
        <v>11.8367</v>
      </c>
      <c r="K174" s="15">
        <v>14.044700000000001</v>
      </c>
      <c r="L174" s="15">
        <v>1.2545999999999999</v>
      </c>
      <c r="M174" s="15">
        <v>1.8599999999999998E-2</v>
      </c>
      <c r="N174" s="15">
        <v>1.2332000000000001</v>
      </c>
      <c r="O174" s="15">
        <v>1.5751999999999999</v>
      </c>
      <c r="P174" s="15">
        <v>3</v>
      </c>
    </row>
    <row r="175" spans="1:16">
      <c r="A175" s="9">
        <v>45536</v>
      </c>
      <c r="B175" s="15">
        <v>9.3279999999999994</v>
      </c>
      <c r="C175" s="15">
        <v>3.7913000000000001</v>
      </c>
      <c r="D175" s="15">
        <v>9.5883000000000003</v>
      </c>
      <c r="E175" s="15">
        <v>9.5913000000000004</v>
      </c>
      <c r="F175" s="15">
        <v>12.048</v>
      </c>
      <c r="G175" s="15">
        <v>12.2133</v>
      </c>
      <c r="H175" s="15">
        <v>4.5517000000000003</v>
      </c>
      <c r="I175" s="15">
        <v>12.8078</v>
      </c>
      <c r="J175" s="15">
        <v>11.8377</v>
      </c>
      <c r="K175" s="15">
        <v>14.135300000000001</v>
      </c>
      <c r="L175" s="15">
        <v>1.2362</v>
      </c>
      <c r="M175" s="15">
        <v>2.92E-2</v>
      </c>
      <c r="N175" s="15">
        <v>1.2673000000000001</v>
      </c>
      <c r="O175" s="15">
        <v>1.3085</v>
      </c>
      <c r="P175" s="15">
        <v>0.59150000000000003</v>
      </c>
    </row>
    <row r="176" spans="1:16">
      <c r="A176" s="9">
        <v>45566</v>
      </c>
      <c r="B176" s="15">
        <v>9.1507000000000005</v>
      </c>
      <c r="C176" s="15">
        <v>4.6653000000000002</v>
      </c>
      <c r="D176" s="15">
        <v>9.9959000000000007</v>
      </c>
      <c r="E176" s="15">
        <v>10.013</v>
      </c>
      <c r="F176" s="15">
        <v>12.912699999999999</v>
      </c>
      <c r="G176" s="15">
        <v>11.134499999999999</v>
      </c>
      <c r="H176" s="15">
        <v>4.8460000000000001</v>
      </c>
      <c r="I176" s="15">
        <v>12.8239</v>
      </c>
      <c r="J176" s="15">
        <v>11.722200000000001</v>
      </c>
      <c r="K176" s="15">
        <v>13.340299999999999</v>
      </c>
      <c r="L176" s="15">
        <v>1.2353000000000001</v>
      </c>
      <c r="M176" s="15">
        <v>2.4299999999999999E-2</v>
      </c>
      <c r="N176" s="15">
        <v>1.2603</v>
      </c>
      <c r="O176" s="15">
        <v>1.3634999999999999</v>
      </c>
      <c r="P176" s="15">
        <v>1.9560999999999999</v>
      </c>
    </row>
    <row r="177" spans="1:16">
      <c r="A177" s="9">
        <v>45597</v>
      </c>
      <c r="B177" s="15">
        <v>9.7507000000000001</v>
      </c>
      <c r="C177" s="15">
        <v>4.6611000000000002</v>
      </c>
      <c r="D177" s="15">
        <v>9.9860000000000007</v>
      </c>
      <c r="E177" s="15">
        <v>9.1616</v>
      </c>
      <c r="F177" s="15">
        <v>11.757099999999999</v>
      </c>
      <c r="G177" s="15">
        <v>12.226100000000001</v>
      </c>
      <c r="H177" s="15">
        <v>5.2323000000000004</v>
      </c>
      <c r="I177" s="15">
        <v>12.736499999999999</v>
      </c>
      <c r="J177" s="15">
        <v>11.0967</v>
      </c>
      <c r="K177" s="15">
        <v>13.602600000000001</v>
      </c>
      <c r="L177" s="15">
        <v>1.1553</v>
      </c>
      <c r="M177" s="15">
        <v>2.12E-2</v>
      </c>
      <c r="N177" s="15">
        <v>1.1352</v>
      </c>
      <c r="O177" s="15">
        <v>1.4976</v>
      </c>
      <c r="P177" s="15">
        <v>1.1438999999999999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212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hidden="1" outlineLevel="1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 hidden="1" outlineLevel="1" collapsed="1">
      <c r="A159" s="52">
        <v>45047</v>
      </c>
      <c r="B159" s="144">
        <v>0</v>
      </c>
      <c r="C159" s="144">
        <v>2</v>
      </c>
      <c r="D159" s="10">
        <v>145</v>
      </c>
    </row>
    <row r="160" spans="1:4" hidden="1" outlineLevel="1" collapsed="1">
      <c r="A160" s="52">
        <v>45078</v>
      </c>
      <c r="B160" s="144">
        <v>0</v>
      </c>
      <c r="C160" s="144">
        <v>2</v>
      </c>
      <c r="D160" s="10">
        <v>145</v>
      </c>
    </row>
    <row r="161" spans="1:4" hidden="1" outlineLevel="1" collapsed="1">
      <c r="A161" s="52">
        <v>45108</v>
      </c>
      <c r="B161" s="144">
        <v>0</v>
      </c>
      <c r="C161" s="144">
        <v>2</v>
      </c>
      <c r="D161" s="10">
        <v>145</v>
      </c>
    </row>
    <row r="162" spans="1:4" hidden="1" outlineLevel="1" collapsed="1">
      <c r="A162" s="52">
        <v>45139</v>
      </c>
      <c r="B162" s="144">
        <v>0</v>
      </c>
      <c r="C162" s="144">
        <v>2</v>
      </c>
      <c r="D162" s="10">
        <v>145</v>
      </c>
    </row>
    <row r="163" spans="1:4" hidden="1" outlineLevel="1" collapsed="1">
      <c r="A163" s="52">
        <v>45170</v>
      </c>
      <c r="B163" s="144">
        <v>0</v>
      </c>
      <c r="C163" s="144">
        <v>2</v>
      </c>
      <c r="D163" s="10">
        <v>145</v>
      </c>
    </row>
    <row r="164" spans="1:4" hidden="1" outlineLevel="1" collapsed="1">
      <c r="A164" s="52">
        <v>45200</v>
      </c>
      <c r="B164" s="144">
        <v>0</v>
      </c>
      <c r="C164" s="144">
        <v>2</v>
      </c>
      <c r="D164" s="10">
        <v>145</v>
      </c>
    </row>
    <row r="165" spans="1:4" collapsed="1">
      <c r="A165" s="52">
        <v>45231</v>
      </c>
      <c r="B165" s="144">
        <v>0</v>
      </c>
      <c r="C165" s="144">
        <v>2</v>
      </c>
      <c r="D165" s="10">
        <v>145</v>
      </c>
    </row>
    <row r="166" spans="1:4">
      <c r="A166" s="52">
        <v>45261</v>
      </c>
      <c r="B166" s="144">
        <v>0</v>
      </c>
      <c r="C166" s="144">
        <v>2</v>
      </c>
      <c r="D166" s="10">
        <v>145</v>
      </c>
    </row>
    <row r="167" spans="1:4">
      <c r="A167" s="52">
        <v>45292</v>
      </c>
      <c r="B167" s="144">
        <v>0</v>
      </c>
      <c r="C167" s="144">
        <v>2</v>
      </c>
      <c r="D167" s="10">
        <v>145</v>
      </c>
    </row>
    <row r="168" spans="1:4">
      <c r="A168" s="52">
        <v>45323</v>
      </c>
      <c r="B168" s="144">
        <v>0</v>
      </c>
      <c r="C168" s="144">
        <v>2</v>
      </c>
      <c r="D168" s="10">
        <v>145</v>
      </c>
    </row>
    <row r="169" spans="1:4">
      <c r="A169" s="52">
        <v>45352</v>
      </c>
      <c r="B169" s="144">
        <v>0</v>
      </c>
      <c r="C169" s="144">
        <v>2</v>
      </c>
      <c r="D169" s="10">
        <v>145</v>
      </c>
    </row>
    <row r="170" spans="1:4">
      <c r="A170" s="52">
        <v>45383</v>
      </c>
      <c r="B170" s="144">
        <v>0</v>
      </c>
      <c r="C170" s="144">
        <v>2</v>
      </c>
      <c r="D170" s="10">
        <v>145</v>
      </c>
    </row>
    <row r="171" spans="1:4">
      <c r="A171" s="52">
        <v>45413</v>
      </c>
      <c r="B171" s="144">
        <v>0</v>
      </c>
      <c r="C171" s="144">
        <v>2</v>
      </c>
      <c r="D171" s="10">
        <v>145</v>
      </c>
    </row>
    <row r="172" spans="1:4">
      <c r="A172" s="52">
        <v>45444</v>
      </c>
      <c r="B172" s="144">
        <v>0</v>
      </c>
      <c r="C172" s="144">
        <v>2</v>
      </c>
      <c r="D172" s="10">
        <v>145</v>
      </c>
    </row>
    <row r="173" spans="1:4">
      <c r="A173" s="52">
        <v>45474</v>
      </c>
      <c r="B173" s="144">
        <v>0</v>
      </c>
      <c r="C173" s="144">
        <v>2</v>
      </c>
      <c r="D173" s="10">
        <v>145</v>
      </c>
    </row>
    <row r="174" spans="1:4">
      <c r="A174" s="52">
        <v>45505</v>
      </c>
      <c r="B174" s="144">
        <v>0</v>
      </c>
      <c r="C174" s="144">
        <v>2</v>
      </c>
      <c r="D174" s="10">
        <v>145</v>
      </c>
    </row>
    <row r="175" spans="1:4">
      <c r="A175" s="52">
        <v>45536</v>
      </c>
      <c r="B175" s="144">
        <v>0</v>
      </c>
      <c r="C175" s="144">
        <v>2</v>
      </c>
      <c r="D175" s="10">
        <v>145</v>
      </c>
    </row>
    <row r="176" spans="1:4">
      <c r="A176" s="52">
        <v>45566</v>
      </c>
      <c r="B176" s="144">
        <v>0</v>
      </c>
      <c r="C176" s="144">
        <v>2</v>
      </c>
      <c r="D176" s="10">
        <v>145</v>
      </c>
    </row>
    <row r="177" spans="1:4">
      <c r="A177" s="52">
        <v>45597</v>
      </c>
      <c r="B177" s="144">
        <v>0</v>
      </c>
      <c r="C177" s="144">
        <v>2</v>
      </c>
      <c r="D177" s="10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176</v>
      </c>
      <c r="B1" s="60">
        <v>2024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45597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226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790365.05647554004</v>
      </c>
      <c r="C11" s="83">
        <f>IF(ISERROR(VLOOKUP($A$6,'Кредити НФК'!$A$10:$M$200,2,0)),"–",VLOOKUP($A$6,'Кредити НФК'!$A$10:$M$200,2,0))</f>
        <v>10311.439479590001</v>
      </c>
      <c r="D11" s="84">
        <f t="shared" ref="D11:D16" si="0">IF(ISERROR(C11/B11*100),"–",C11/B11*100)</f>
        <v>1.3046426325540768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13.677468974749303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15.910883458257914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2.8826730848683439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541765.38331952004</v>
      </c>
      <c r="C12" s="83">
        <f>IF(ISERROR(VLOOKUP($A$6,'Кредити НФК'!$A$10:$M$200,6,0)),"–",VLOOKUP($A$6,'Кредити НФК'!$A$10:$M$200,6,0))</f>
        <v>6737.60778269</v>
      </c>
      <c r="D12" s="84">
        <f t="shared" si="0"/>
        <v>1.2436394037225378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18.970958085021891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20.154699031582865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5.7629160661241627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248599.67315602</v>
      </c>
      <c r="C13" s="83">
        <f>IF(ISERROR(VLOOKUP($A$6,'Кредити НФК'!$A$10:$M$200,10,0)),"–",VLOOKUP($A$6,'Кредити НФК'!$A$10:$M$200,10,0))</f>
        <v>3573.8316969000002</v>
      </c>
      <c r="D13" s="84">
        <f t="shared" si="0"/>
        <v>1.4375850344167911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4.879857416377348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8.6746023219463382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-2.1415143235309841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294951.96018507</v>
      </c>
      <c r="C14" s="83">
        <f>IF(ISERROR(VLOOKUP($A$6,'Кредити ДГ'!$A$10:$M$200,2,0)),"–",VLOOKUP($A$6,'Кредити ДГ'!$A$10:$M$200,2,0))</f>
        <v>5753.95544582</v>
      </c>
      <c r="D14" s="84">
        <f t="shared" si="0"/>
        <v>1.9508110548611488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30.36172934751707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31.208766240646213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1.5832518884295155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283020.02369826002</v>
      </c>
      <c r="C15" s="83">
        <f>IF(ISERROR(VLOOKUP($A$6,'Кредити ДГ'!$A$10:$M$200,6,0)),"–",VLOOKUP($A$6,'Кредити ДГ'!$A$10:$M$200,6,0))</f>
        <v>5717.1033538900001</v>
      </c>
      <c r="D15" s="84">
        <f t="shared" si="0"/>
        <v>2.0200349357560836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31.643120224452616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32.593257778201291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1.5907520335189247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11931.93648681</v>
      </c>
      <c r="C16" s="90">
        <f>IF(ISERROR(VLOOKUP($A$6,'Кредити ДГ'!$A$10:$M$200,10,0)),"–",VLOOKUP($A$6,'Кредити ДГ'!$A$10:$M$200,10,0))</f>
        <v>36.85209193</v>
      </c>
      <c r="D16" s="91">
        <f t="shared" si="0"/>
        <v>0.30885256530436328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-48.064524444555737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-49.918018588479804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0.4329663043191232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1122636.2761193402</v>
      </c>
      <c r="C18" s="83">
        <f>IF(ISERROR(VLOOKUP($A$6,'Депозити НФК'!$A$10:$S$200,2,0)),"–",VLOOKUP($A$6,'Депозити НФК'!$A$10:$S$200,2,0))</f>
        <v>12596.475041170001</v>
      </c>
      <c r="D18" s="84">
        <f>IF(ISERROR(C18/B18*100),"–",C18/B18*100)</f>
        <v>1.1220441837771997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37.216253549843941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34.569466224963435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10.309815551447016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796924.23882835999</v>
      </c>
      <c r="C19" s="83">
        <f>IF(ISERROR(VLOOKUP($A$6,'Депозити НФК'!$A$10:$S$200,8,0)),"–",VLOOKUP($A$6,'Депозити НФК'!$A$10:$S$200,8,0))</f>
        <v>8628.5972094199988</v>
      </c>
      <c r="D19" s="84">
        <f t="shared" ref="D19:D23" si="1">IF(ISERROR(C19/B19*100),"–",C19/B19*100)</f>
        <v>1.0827374534505041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24.735290035711046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19.549400647662324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5.0030509144699238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325712.03729097999</v>
      </c>
      <c r="C20" s="83">
        <f>IF(ISERROR(VLOOKUP($A$6,'Депозити НФК'!$A$10:$S$200,14,0)),"–",VLOOKUP($A$6,'Депозити НФК'!$A$10:$S$200,14,0))</f>
        <v>3967.8778317499996</v>
      </c>
      <c r="D20" s="84">
        <f t="shared" si="1"/>
        <v>1.2182165156534368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75.376601555899612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85.157474075775212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23.930115336654254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1335915.8534340903</v>
      </c>
      <c r="C21" s="83">
        <f>IF(ISERROR(VLOOKUP($A$6,'Депозити ДГ'!$A$10:$S$200,2,0)),"–",VLOOKUP($A$6,'Депозити ДГ'!$A$10:$S$200,2,0))</f>
        <v>24492.939012620001</v>
      </c>
      <c r="D21" s="84">
        <f t="shared" si="1"/>
        <v>1.8334192943109946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16.77730643833722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13.291738081196897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0.31138544825037684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862312.94666867994</v>
      </c>
      <c r="C22" s="83">
        <f>IF(ISERROR(VLOOKUP($A$6,'Депозити ДГ'!$A$10:$S$200,8,0)),"–",VLOOKUP($A$6,'Депозити ДГ'!$A$10:$S$200,8,0))</f>
        <v>19153.639493179999</v>
      </c>
      <c r="D22" s="84">
        <f t="shared" si="1"/>
        <v>2.2211935431533369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17.859180597910466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14.662300720713745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0.4619403683355614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473602.90676540998</v>
      </c>
      <c r="C23" s="90">
        <f>IF(ISERROR(VLOOKUP($A$6,'Депозити ДГ'!$A$10:$S$200,14,0)),"–",VLOOKUP($A$6,'Депозити ДГ'!$A$10:$S$200,14,0))</f>
        <v>5339.29951944</v>
      </c>
      <c r="D23" s="91">
        <f t="shared" si="1"/>
        <v>1.1273789588636791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13.054518651889069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8.6336300751779618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-0.22500634451701274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13.357699999999999</v>
      </c>
      <c r="F28" s="85">
        <f>IF(ISERROR(VLOOKUP($A$6,'% ставки за кредитами НФК'!$A$10:$S$200,2,0)),"–",VLOOKUP($A$6,'% ставки за кредитами НФК'!$A$10:$S$200,2,0))</f>
        <v>15.908200000000001</v>
      </c>
      <c r="G28" s="85">
        <f>IF(ISERROR(IF(F28=0,"–",F28-E28)),"–",IF(F28=0,"–",F28-E28))</f>
        <v>2.5505000000000013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14.8018</v>
      </c>
      <c r="F29" s="85">
        <f>IF(ISERROR(VLOOKUP($A$6,'% ставки за кредитами НФК'!$A$10:$S$200,8,0)),"–",VLOOKUP($A$6,'% ставки за кредитами НФК'!$A$10:$S$200,8,0))</f>
        <v>16.674600000000002</v>
      </c>
      <c r="G29" s="85">
        <f t="shared" ref="G29:G37" si="2">IF(ISERROR(IF(F29=0,"–",F29-E29)),"–",IF(F29=0,"–",F29-E29))</f>
        <v>1.8728000000000016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14.244999999999999</v>
      </c>
      <c r="F30" s="85">
        <f>IF(ISERROR(VLOOKUP($A$6,'% ставки за кредитами НФК'!$A$10:$S$200,10,0)),"–",VLOOKUP($A$6,'% ставки за кредитами НФК'!$A$10:$S$200,10,0))</f>
        <v>16.668900000000001</v>
      </c>
      <c r="G30" s="85">
        <f t="shared" si="2"/>
        <v>2.4239000000000015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6.2431999999999999</v>
      </c>
      <c r="F31" s="85">
        <f>IF(ISERROR(VLOOKUP($A$6,'% ставки за кредитами НФК'!$A$10:$S$200,14,0)),"–",VLOOKUP($A$6,'% ставки за кредитами НФК'!$A$10:$S$200,14,0))</f>
        <v>5.2336999999999998</v>
      </c>
      <c r="G31" s="85">
        <f t="shared" si="2"/>
        <v>-1.0095000000000001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6.2439999999999998</v>
      </c>
      <c r="F32" s="85">
        <f>IF(ISERROR(VLOOKUP($A$6,'% ставки за кредитами НФК'!$A$10:$S$200,16,0)),"–",VLOOKUP($A$6,'% ставки за кредитами НФК'!$A$10:$S$200,16,0))</f>
        <v>5.2336999999999998</v>
      </c>
      <c r="G32" s="85">
        <f t="shared" si="2"/>
        <v>-1.0103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27.1934</v>
      </c>
      <c r="F33" s="85">
        <f>IF(ISERROR(VLOOKUP($A$6,'% ставки за кредитами ДГ'!$A$10:$S$200,2,0)),"–",VLOOKUP($A$6,'% ставки за кредитами ДГ'!$A$10:$S$200,2,0))</f>
        <v>34.675199999999997</v>
      </c>
      <c r="G33" s="85">
        <f t="shared" si="2"/>
        <v>7.4817999999999962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27.206199999999999</v>
      </c>
      <c r="F34" s="85">
        <f>IF(ISERROR(VLOOKUP($A$6,'% ставки за кредитами ДГ'!$A$10:$S$200,8,0)),"–",VLOOKUP($A$6,'% ставки за кредитами ДГ'!$A$10:$S$200,8,0))</f>
        <v>34.676499999999997</v>
      </c>
      <c r="G34" s="85">
        <f t="shared" si="2"/>
        <v>7.4702999999999982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32.665700000000001</v>
      </c>
      <c r="F35" s="85">
        <f>IF(ISERROR(VLOOKUP($A$6,'% ставки за кредитами ДГ'!$A$10:$S$200,10,0)),"–",VLOOKUP($A$6,'% ставки за кредитами ДГ'!$A$10:$S$200,10,0))</f>
        <v>34.572099999999999</v>
      </c>
      <c r="G35" s="85">
        <f t="shared" si="2"/>
        <v>1.9063999999999979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13.254200000000001</v>
      </c>
      <c r="F36" s="85">
        <f>IF(ISERROR(VLOOKUP($A$6,'% ставки за кредитами ДГ'!$A$10:$S$200,14,0)),"–",VLOOKUP($A$6,'% ставки за кредитами ДГ'!$A$10:$S$200,14,0))</f>
        <v>20.872399999999999</v>
      </c>
      <c r="G36" s="85">
        <f t="shared" si="2"/>
        <v>7.6181999999999981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7.1087999999999996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7.4573</v>
      </c>
      <c r="F39" s="85">
        <f>IF(ISERROR(VLOOKUP($A$6,'% ставки за депозитами НФК'!$A$10:$P$200,2,0)),"–",VLOOKUP($A$6,'% ставки за депозитами НФК'!$A$10:$P$200,2,0))</f>
        <v>8.6100999999999992</v>
      </c>
      <c r="G39" s="85">
        <f>IF(ISERROR(IF(F39=0,"–",F39-E39)),"–",IF(F39=0,"–",F39-E39))</f>
        <v>1.1527999999999992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8.4356000000000009</v>
      </c>
      <c r="F40" s="85">
        <f>IF(ISERROR(VLOOKUP($A$6,'% ставки за депозитами НФК'!$A$10:$P$200,7,0)),"–",VLOOKUP($A$6,'% ставки за депозитами НФК'!$A$10:$P$200,7,0))</f>
        <v>8.6978000000000009</v>
      </c>
      <c r="G40" s="85">
        <f t="shared" ref="G40:G44" si="3">IF(ISERROR(IF(F40=0,"–",F40-E40)),"–",IF(F40=0,"–",F40-E40))</f>
        <v>0.26219999999999999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0.83550000000000002</v>
      </c>
      <c r="F41" s="85">
        <f>IF(ISERROR(VLOOKUP($A$6,'% ставки за депозитами НФК'!$A$10:$P$200,12,0)),"–",VLOOKUP($A$6,'% ставки за депозитами НФК'!$A$10:$P$200,12,0))</f>
        <v>1.2747999999999999</v>
      </c>
      <c r="G41" s="85">
        <f t="shared" si="3"/>
        <v>0.43929999999999991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7.6212</v>
      </c>
      <c r="F42" s="85">
        <f>IF(ISERROR(VLOOKUP($A$6,'% ставки за депозитами ДГ'!$A$11:$P$200,2,0)),"–",VLOOKUP($A$6,'% ставки за депозитами ДГ'!$A$11:$P$200,2,0))</f>
        <v>9.7507000000000001</v>
      </c>
      <c r="G42" s="85">
        <f t="shared" si="3"/>
        <v>2.1295000000000002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10.256500000000001</v>
      </c>
      <c r="F43" s="85">
        <f>IF(ISERROR(VLOOKUP($A$6,'% ставки за депозитами ДГ'!$A$11:$P$200,7,0)),"–",VLOOKUP($A$6,'% ставки за депозитами ДГ'!$A$11:$P$200,7,0))</f>
        <v>12.226100000000001</v>
      </c>
      <c r="G43" s="85">
        <f t="shared" si="3"/>
        <v>1.9695999999999998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1.0646</v>
      </c>
      <c r="F44" s="92">
        <f>IF(ISERROR(VLOOKUP($A$6,'% ставки за депозитами ДГ'!$A$11:$P$200,12,0)),"–",VLOOKUP($A$6,'% ставки за депозитами ДГ'!$A$11:$P$200,12,0))</f>
        <v>1.1553</v>
      </c>
      <c r="G44" s="92">
        <f t="shared" si="3"/>
        <v>9.0700000000000003E-2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145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266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47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1163</v>
      </c>
      <c r="E11" s="153">
        <v>39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33</v>
      </c>
      <c r="E12" s="153">
        <v>1</v>
      </c>
    </row>
    <row r="13" spans="1:16" s="1" customFormat="1">
      <c r="A13" s="151">
        <v>36</v>
      </c>
      <c r="B13" s="152" t="s">
        <v>263</v>
      </c>
      <c r="C13" s="153">
        <v>300335</v>
      </c>
      <c r="D13" s="153">
        <v>330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255</v>
      </c>
      <c r="C15" s="153">
        <v>305299</v>
      </c>
      <c r="D15" s="153">
        <v>1113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16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96</v>
      </c>
      <c r="E17" s="153">
        <v>3</v>
      </c>
    </row>
    <row r="18" spans="1:5" s="1" customFormat="1">
      <c r="A18" s="151">
        <v>72</v>
      </c>
      <c r="B18" s="154" t="s">
        <v>228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248</v>
      </c>
      <c r="C19" s="153">
        <v>325365</v>
      </c>
      <c r="D19" s="153">
        <v>65</v>
      </c>
      <c r="E19" s="153">
        <v>2</v>
      </c>
    </row>
    <row r="20" spans="1:5" s="1" customFormat="1">
      <c r="A20" s="151">
        <v>91</v>
      </c>
      <c r="B20" s="152" t="s">
        <v>254</v>
      </c>
      <c r="C20" s="153">
        <v>325268</v>
      </c>
      <c r="D20" s="153">
        <v>19</v>
      </c>
      <c r="E20" s="153">
        <v>0</v>
      </c>
    </row>
    <row r="21" spans="1:5" s="1" customFormat="1">
      <c r="A21" s="151">
        <v>95</v>
      </c>
      <c r="B21" s="152" t="s">
        <v>249</v>
      </c>
      <c r="C21" s="153">
        <v>325990</v>
      </c>
      <c r="D21" s="153">
        <v>10</v>
      </c>
      <c r="E21" s="153">
        <v>1</v>
      </c>
    </row>
    <row r="22" spans="1:5" s="1" customFormat="1">
      <c r="A22" s="151">
        <v>96</v>
      </c>
      <c r="B22" s="152" t="s">
        <v>229</v>
      </c>
      <c r="C22" s="153">
        <v>307770</v>
      </c>
      <c r="D22" s="153">
        <v>197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26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47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47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0</v>
      </c>
    </row>
    <row r="27" spans="1:5" s="1" customFormat="1">
      <c r="A27" s="151">
        <v>115</v>
      </c>
      <c r="B27" s="152" t="s">
        <v>235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230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231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47</v>
      </c>
      <c r="E31" s="153">
        <v>0</v>
      </c>
    </row>
    <row r="32" spans="1:5" s="1" customFormat="1">
      <c r="A32" s="151">
        <v>136</v>
      </c>
      <c r="B32" s="152" t="s">
        <v>236</v>
      </c>
      <c r="C32" s="153">
        <v>351005</v>
      </c>
      <c r="D32" s="153">
        <v>220</v>
      </c>
      <c r="E32" s="153">
        <v>3</v>
      </c>
    </row>
    <row r="33" spans="1:5" s="1" customFormat="1">
      <c r="A33" s="151">
        <v>142</v>
      </c>
      <c r="B33" s="152" t="s">
        <v>237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143</v>
      </c>
      <c r="B34" s="152" t="s">
        <v>219</v>
      </c>
      <c r="C34" s="153">
        <v>312248</v>
      </c>
      <c r="D34" s="153">
        <v>38</v>
      </c>
      <c r="E34" s="153">
        <v>0</v>
      </c>
    </row>
    <row r="35" spans="1:5" s="1" customFormat="1">
      <c r="A35" s="151">
        <v>146</v>
      </c>
      <c r="B35" s="152" t="s">
        <v>260</v>
      </c>
      <c r="C35" s="153">
        <v>320371</v>
      </c>
      <c r="D35" s="153">
        <v>13</v>
      </c>
      <c r="E35" s="153">
        <v>0</v>
      </c>
    </row>
    <row r="36" spans="1:5" s="1" customFormat="1">
      <c r="A36" s="151">
        <v>153</v>
      </c>
      <c r="B36" s="152" t="s">
        <v>220</v>
      </c>
      <c r="C36" s="153">
        <v>380838</v>
      </c>
      <c r="D36" s="153">
        <v>39</v>
      </c>
      <c r="E36" s="153">
        <v>1</v>
      </c>
    </row>
    <row r="37" spans="1:5" s="1" customFormat="1">
      <c r="A37" s="151">
        <v>171</v>
      </c>
      <c r="B37" s="152" t="s">
        <v>250</v>
      </c>
      <c r="C37" s="153">
        <v>300614</v>
      </c>
      <c r="D37" s="153">
        <v>126</v>
      </c>
      <c r="E37" s="153">
        <v>1</v>
      </c>
    </row>
    <row r="38" spans="1:5" s="1" customFormat="1">
      <c r="A38" s="151">
        <v>205</v>
      </c>
      <c r="B38" s="152" t="s">
        <v>204</v>
      </c>
      <c r="C38" s="153">
        <v>313582</v>
      </c>
      <c r="D38" s="153">
        <v>24</v>
      </c>
      <c r="E38" s="153">
        <v>0</v>
      </c>
    </row>
    <row r="39" spans="1:5" s="1" customFormat="1">
      <c r="A39" s="151">
        <v>231</v>
      </c>
      <c r="B39" s="152" t="s">
        <v>232</v>
      </c>
      <c r="C39" s="153">
        <v>322539</v>
      </c>
      <c r="D39" s="153">
        <v>19</v>
      </c>
      <c r="E39" s="153">
        <v>0</v>
      </c>
    </row>
    <row r="40" spans="1:5" s="1" customFormat="1">
      <c r="A40" s="151">
        <v>240</v>
      </c>
      <c r="B40" s="152" t="s">
        <v>261</v>
      </c>
      <c r="C40" s="153">
        <v>322540</v>
      </c>
      <c r="D40" s="153">
        <v>56</v>
      </c>
      <c r="E40" s="153">
        <v>1</v>
      </c>
    </row>
    <row r="41" spans="1:5" s="1" customFormat="1">
      <c r="A41" s="151">
        <v>242</v>
      </c>
      <c r="B41" s="152" t="s">
        <v>251</v>
      </c>
      <c r="C41" s="153">
        <v>322001</v>
      </c>
      <c r="D41" s="153">
        <v>13</v>
      </c>
      <c r="E41" s="153">
        <v>0</v>
      </c>
    </row>
    <row r="42" spans="1:5" s="1" customFormat="1">
      <c r="A42" s="151">
        <v>251</v>
      </c>
      <c r="B42" s="152" t="s">
        <v>205</v>
      </c>
      <c r="C42" s="153">
        <v>300658</v>
      </c>
      <c r="D42" s="153">
        <v>15</v>
      </c>
      <c r="E42" s="153">
        <v>1</v>
      </c>
    </row>
    <row r="43" spans="1:5" s="1" customFormat="1">
      <c r="A43" s="151">
        <v>270</v>
      </c>
      <c r="B43" s="152" t="s">
        <v>233</v>
      </c>
      <c r="C43" s="153">
        <v>305749</v>
      </c>
      <c r="D43" s="153">
        <v>33</v>
      </c>
      <c r="E43" s="153">
        <v>1</v>
      </c>
    </row>
    <row r="44" spans="1:5" s="1" customFormat="1">
      <c r="A44" s="151">
        <v>272</v>
      </c>
      <c r="B44" s="152" t="s">
        <v>262</v>
      </c>
      <c r="C44" s="153">
        <v>300346</v>
      </c>
      <c r="D44" s="153">
        <v>138</v>
      </c>
      <c r="E44" s="153">
        <v>6</v>
      </c>
    </row>
    <row r="45" spans="1:5" s="1" customFormat="1">
      <c r="A45" s="151">
        <v>274</v>
      </c>
      <c r="B45" s="152" t="s">
        <v>206</v>
      </c>
      <c r="C45" s="153">
        <v>320478</v>
      </c>
      <c r="D45" s="153">
        <v>215</v>
      </c>
      <c r="E45" s="153">
        <v>7</v>
      </c>
    </row>
    <row r="46" spans="1:5" s="1" customFormat="1">
      <c r="A46" s="151">
        <v>286</v>
      </c>
      <c r="B46" s="152" t="s">
        <v>238</v>
      </c>
      <c r="C46" s="153">
        <v>306500</v>
      </c>
      <c r="D46" s="153">
        <v>30</v>
      </c>
      <c r="E46" s="153">
        <v>1</v>
      </c>
    </row>
    <row r="47" spans="1:5" s="1" customFormat="1">
      <c r="A47" s="151">
        <v>288</v>
      </c>
      <c r="B47" s="152" t="s">
        <v>207</v>
      </c>
      <c r="C47" s="153">
        <v>300647</v>
      </c>
      <c r="D47" s="153">
        <v>3</v>
      </c>
      <c r="E47" s="153">
        <v>0</v>
      </c>
    </row>
    <row r="48" spans="1:5" s="1" customFormat="1">
      <c r="A48" s="151">
        <v>290</v>
      </c>
      <c r="B48" s="152" t="s">
        <v>221</v>
      </c>
      <c r="C48" s="153">
        <v>300506</v>
      </c>
      <c r="D48" s="153">
        <v>11</v>
      </c>
      <c r="E48" s="153">
        <v>0</v>
      </c>
    </row>
    <row r="49" spans="1:5" s="1" customFormat="1">
      <c r="A49" s="151">
        <v>295</v>
      </c>
      <c r="B49" s="152" t="s">
        <v>239</v>
      </c>
      <c r="C49" s="153">
        <v>300539</v>
      </c>
      <c r="D49" s="153">
        <v>0</v>
      </c>
      <c r="E49" s="153">
        <v>0</v>
      </c>
    </row>
    <row r="50" spans="1:5" s="1" customFormat="1">
      <c r="A50" s="151">
        <v>296</v>
      </c>
      <c r="B50" s="152" t="s">
        <v>208</v>
      </c>
      <c r="C50" s="153">
        <v>300528</v>
      </c>
      <c r="D50" s="153">
        <v>69</v>
      </c>
      <c r="E50" s="153">
        <v>2</v>
      </c>
    </row>
    <row r="51" spans="1:5" s="1" customFormat="1">
      <c r="A51" s="151">
        <v>297</v>
      </c>
      <c r="B51" s="152" t="s">
        <v>222</v>
      </c>
      <c r="C51" s="153">
        <v>300584</v>
      </c>
      <c r="D51" s="153">
        <v>0</v>
      </c>
      <c r="E51" s="153">
        <v>0</v>
      </c>
    </row>
    <row r="52" spans="1:5" s="1" customFormat="1">
      <c r="A52" s="151">
        <v>298</v>
      </c>
      <c r="B52" s="152" t="s">
        <v>209</v>
      </c>
      <c r="C52" s="153">
        <v>320984</v>
      </c>
      <c r="D52" s="153">
        <v>4</v>
      </c>
      <c r="E52" s="153">
        <v>0</v>
      </c>
    </row>
    <row r="53" spans="1:5" s="1" customFormat="1">
      <c r="A53" s="151">
        <v>305</v>
      </c>
      <c r="B53" s="152" t="s">
        <v>210</v>
      </c>
      <c r="C53" s="153">
        <v>307123</v>
      </c>
      <c r="D53" s="153">
        <v>34</v>
      </c>
      <c r="E53" s="153">
        <v>0</v>
      </c>
    </row>
    <row r="54" spans="1:5" s="1" customFormat="1">
      <c r="A54" s="151">
        <v>311</v>
      </c>
      <c r="B54" s="152" t="s">
        <v>240</v>
      </c>
      <c r="C54" s="153">
        <v>380106</v>
      </c>
      <c r="D54" s="153">
        <v>0</v>
      </c>
      <c r="E54" s="153">
        <v>0</v>
      </c>
    </row>
    <row r="55" spans="1:5" s="1" customFormat="1" ht="28.8">
      <c r="A55" s="151">
        <v>313</v>
      </c>
      <c r="B55" s="152" t="s">
        <v>241</v>
      </c>
      <c r="C55" s="153">
        <v>380883</v>
      </c>
      <c r="D55" s="153">
        <v>0</v>
      </c>
      <c r="E55" s="153">
        <v>0</v>
      </c>
    </row>
    <row r="56" spans="1:5" s="1" customFormat="1" ht="28.8">
      <c r="A56" s="151">
        <v>320</v>
      </c>
      <c r="B56" s="152" t="s">
        <v>256</v>
      </c>
      <c r="C56" s="153">
        <v>380281</v>
      </c>
      <c r="D56" s="153">
        <v>29</v>
      </c>
      <c r="E56" s="153">
        <v>0</v>
      </c>
    </row>
    <row r="57" spans="1:5" s="1" customFormat="1">
      <c r="A57" s="151">
        <v>329</v>
      </c>
      <c r="B57" s="152" t="s">
        <v>242</v>
      </c>
      <c r="C57" s="153">
        <v>380366</v>
      </c>
      <c r="D57" s="153">
        <v>1</v>
      </c>
      <c r="E57" s="153">
        <v>0</v>
      </c>
    </row>
    <row r="58" spans="1:5" s="1" customFormat="1">
      <c r="A58" s="151">
        <v>331</v>
      </c>
      <c r="B58" s="152" t="s">
        <v>243</v>
      </c>
      <c r="C58" s="153">
        <v>380441</v>
      </c>
      <c r="D58" s="153">
        <v>0</v>
      </c>
      <c r="E58" s="153">
        <v>0</v>
      </c>
    </row>
    <row r="59" spans="1:5" s="1" customFormat="1">
      <c r="A59" s="151">
        <v>381</v>
      </c>
      <c r="B59" s="152" t="s">
        <v>223</v>
      </c>
      <c r="C59" s="153">
        <v>313009</v>
      </c>
      <c r="D59" s="153">
        <v>8</v>
      </c>
      <c r="E59" s="153">
        <v>1</v>
      </c>
    </row>
    <row r="60" spans="1:5" s="1" customFormat="1">
      <c r="A60" s="151">
        <v>386</v>
      </c>
      <c r="B60" s="152" t="s">
        <v>252</v>
      </c>
      <c r="C60" s="153">
        <v>380526</v>
      </c>
      <c r="D60" s="153">
        <v>31</v>
      </c>
      <c r="E60" s="153">
        <v>1</v>
      </c>
    </row>
    <row r="61" spans="1:5" s="1" customFormat="1">
      <c r="A61" s="151">
        <v>387</v>
      </c>
      <c r="B61" s="152" t="s">
        <v>264</v>
      </c>
      <c r="C61" s="153">
        <v>380548</v>
      </c>
      <c r="D61" s="153">
        <v>6</v>
      </c>
      <c r="E61" s="153">
        <v>0</v>
      </c>
    </row>
    <row r="62" spans="1:5" s="1" customFormat="1">
      <c r="A62" s="151">
        <v>389</v>
      </c>
      <c r="B62" s="152" t="s">
        <v>224</v>
      </c>
      <c r="C62" s="153">
        <v>380582</v>
      </c>
      <c r="D62" s="153">
        <v>14</v>
      </c>
      <c r="E62" s="153">
        <v>1</v>
      </c>
    </row>
    <row r="63" spans="1:5" s="1" customFormat="1">
      <c r="A63" s="151">
        <v>392</v>
      </c>
      <c r="B63" s="152" t="s">
        <v>211</v>
      </c>
      <c r="C63" s="153">
        <v>380634</v>
      </c>
      <c r="D63" s="153">
        <v>150</v>
      </c>
      <c r="E63" s="153">
        <v>5</v>
      </c>
    </row>
    <row r="64" spans="1:5" s="1" customFormat="1">
      <c r="A64" s="151">
        <v>394</v>
      </c>
      <c r="B64" s="152" t="s">
        <v>244</v>
      </c>
      <c r="C64" s="153">
        <v>380645</v>
      </c>
      <c r="D64" s="153">
        <v>5</v>
      </c>
      <c r="E64" s="153">
        <v>0</v>
      </c>
    </row>
    <row r="65" spans="1:5" s="1" customFormat="1">
      <c r="A65" s="151">
        <v>395</v>
      </c>
      <c r="B65" s="152" t="s">
        <v>234</v>
      </c>
      <c r="C65" s="153">
        <v>377090</v>
      </c>
      <c r="D65" s="153">
        <v>4</v>
      </c>
      <c r="E65" s="153">
        <v>0</v>
      </c>
    </row>
    <row r="66" spans="1:5" s="1" customFormat="1">
      <c r="A66" s="151">
        <v>407</v>
      </c>
      <c r="B66" s="152" t="s">
        <v>245</v>
      </c>
      <c r="C66" s="153">
        <v>380731</v>
      </c>
      <c r="D66" s="153">
        <v>0</v>
      </c>
      <c r="E66" s="153">
        <v>0</v>
      </c>
    </row>
    <row r="67" spans="1:5" s="1" customFormat="1">
      <c r="A67" s="151">
        <v>455</v>
      </c>
      <c r="B67" s="152" t="s">
        <v>246</v>
      </c>
      <c r="C67" s="153">
        <v>380797</v>
      </c>
      <c r="D67" s="153">
        <v>0</v>
      </c>
      <c r="E67" s="153">
        <v>0</v>
      </c>
    </row>
    <row r="68" spans="1:5" s="1" customFormat="1">
      <c r="A68" s="151">
        <v>553</v>
      </c>
      <c r="B68" s="152" t="s">
        <v>214</v>
      </c>
      <c r="C68" s="153">
        <v>380946</v>
      </c>
      <c r="D68" s="153">
        <v>0</v>
      </c>
      <c r="E68" s="153">
        <v>0</v>
      </c>
    </row>
    <row r="69" spans="1:5" s="1" customFormat="1">
      <c r="A69" s="151">
        <v>634</v>
      </c>
      <c r="B69" s="152" t="s">
        <v>253</v>
      </c>
      <c r="C69" s="153">
        <v>339016</v>
      </c>
      <c r="D69" s="153">
        <v>0</v>
      </c>
      <c r="E69" s="153">
        <v>0</v>
      </c>
    </row>
    <row r="70" spans="1:5" s="1" customFormat="1">
      <c r="A70" s="151">
        <v>694</v>
      </c>
      <c r="B70" s="152" t="s">
        <v>225</v>
      </c>
      <c r="C70" s="153">
        <v>339050</v>
      </c>
      <c r="D70" s="153">
        <v>42</v>
      </c>
      <c r="E70" s="153">
        <v>0</v>
      </c>
    </row>
    <row r="71" spans="1:5" s="1" customFormat="1">
      <c r="A71" s="151">
        <v>774</v>
      </c>
      <c r="B71" s="152" t="s">
        <v>247</v>
      </c>
      <c r="C71" s="153">
        <v>339072</v>
      </c>
      <c r="D71" s="153">
        <v>15</v>
      </c>
      <c r="E71" s="153">
        <v>0</v>
      </c>
    </row>
    <row r="72" spans="1:5" s="1" customFormat="1">
      <c r="A72" s="151"/>
      <c r="B72" s="165" t="s">
        <v>265</v>
      </c>
      <c r="C72" s="166"/>
      <c r="D72" s="166">
        <v>5053</v>
      </c>
      <c r="E72" s="166">
        <v>145</v>
      </c>
    </row>
    <row r="73" spans="1:5" s="1" customFormat="1">
      <c r="A73" s="164"/>
      <c r="B73" s="165"/>
      <c r="C73" s="166"/>
      <c r="D73" s="166"/>
      <c r="E73" s="166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6"/>
      <c r="C76" s="153"/>
      <c r="D76" s="153"/>
      <c r="E76" s="153"/>
    </row>
    <row r="77" spans="1:5" s="1" customFormat="1">
      <c r="A77" s="151"/>
      <c r="B77" s="155"/>
      <c r="C77" s="153"/>
      <c r="D77" s="153"/>
      <c r="E77" s="153"/>
    </row>
    <row r="78" spans="1:5" s="1" customFormat="1">
      <c r="A78" s="151"/>
      <c r="B78" s="152"/>
      <c r="C78" s="153"/>
      <c r="D78" s="153"/>
      <c r="E78" s="153"/>
    </row>
    <row r="79" spans="1:5" s="1" customFormat="1">
      <c r="A79" s="151"/>
      <c r="B79" s="145"/>
      <c r="C79" s="153"/>
      <c r="D79" s="153"/>
      <c r="E79" s="153"/>
    </row>
    <row r="80" spans="1:5" s="1" customFormat="1">
      <c r="A80" s="151"/>
      <c r="B80" s="157"/>
      <c r="C80" s="153"/>
      <c r="D80" s="153"/>
      <c r="E80" s="153"/>
    </row>
    <row r="81" spans="1:5" s="1" customFormat="1">
      <c r="A81" s="151"/>
      <c r="C81" s="153"/>
      <c r="D81" s="153"/>
      <c r="E81" s="153"/>
    </row>
    <row r="82" spans="1:5" s="1" customFormat="1">
      <c r="A82" s="151"/>
      <c r="C82" s="153"/>
      <c r="D82" s="153"/>
      <c r="E82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227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 hidden="1" outlineLevel="1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 hidden="1" outlineLevel="1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 hidden="1" outlineLevel="1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 hidden="1" outlineLevel="1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 hidden="1" outlineLevel="1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 hidden="1" outlineLevel="1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 hidden="1" outlineLevel="1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  <row r="171" spans="1:19">
      <c r="A171" s="9">
        <v>45413</v>
      </c>
      <c r="B171" s="129">
        <v>14525.103439050001</v>
      </c>
      <c r="C171" s="129">
        <v>0</v>
      </c>
      <c r="D171" s="129">
        <v>0</v>
      </c>
      <c r="E171" s="129">
        <v>0</v>
      </c>
      <c r="F171" s="129">
        <v>1.9637419999999999E-2</v>
      </c>
      <c r="G171" s="129">
        <v>0</v>
      </c>
      <c r="H171" s="129">
        <v>1.9637419999999999E-2</v>
      </c>
      <c r="I171" s="129">
        <v>9455.9465411199999</v>
      </c>
      <c r="J171" s="129">
        <v>6.4446091900000004</v>
      </c>
      <c r="K171" s="129">
        <v>9449.5019319300009</v>
      </c>
      <c r="L171" s="129">
        <v>5069.1372605099996</v>
      </c>
      <c r="M171" s="129">
        <v>5061.4984040500003</v>
      </c>
      <c r="N171" s="129">
        <v>7.6388564600000004</v>
      </c>
      <c r="O171" s="129">
        <v>0</v>
      </c>
      <c r="P171" s="129">
        <v>0.10546139</v>
      </c>
      <c r="Q171" s="129"/>
      <c r="R171" s="129"/>
      <c r="S171" s="129"/>
    </row>
    <row r="172" spans="1:19">
      <c r="A172" s="9">
        <v>45444</v>
      </c>
      <c r="B172" s="129">
        <v>14784.93379555</v>
      </c>
      <c r="C172" s="129">
        <v>0</v>
      </c>
      <c r="D172" s="129">
        <v>0</v>
      </c>
      <c r="E172" s="129">
        <v>0</v>
      </c>
      <c r="F172" s="129">
        <v>2.1102999999999999E-4</v>
      </c>
      <c r="G172" s="129">
        <v>0</v>
      </c>
      <c r="H172" s="129">
        <v>2.1102999999999999E-4</v>
      </c>
      <c r="I172" s="129">
        <v>9570.32170993</v>
      </c>
      <c r="J172" s="129">
        <v>6.3267848400000002</v>
      </c>
      <c r="K172" s="129">
        <v>9563.9949250900008</v>
      </c>
      <c r="L172" s="129">
        <v>5214.6118745900003</v>
      </c>
      <c r="M172" s="129">
        <v>5207.2465209299999</v>
      </c>
      <c r="N172" s="129">
        <v>7.3653536600000002</v>
      </c>
      <c r="O172" s="129">
        <v>0</v>
      </c>
      <c r="P172" s="129">
        <v>0.10850427999999999</v>
      </c>
      <c r="Q172" s="129"/>
      <c r="R172" s="129"/>
      <c r="S172" s="129"/>
    </row>
    <row r="173" spans="1:19">
      <c r="A173" s="9">
        <v>45474</v>
      </c>
      <c r="B173" s="129">
        <v>14950.20087717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9578.6252009799991</v>
      </c>
      <c r="J173" s="129">
        <v>6.5023726100000001</v>
      </c>
      <c r="K173" s="129">
        <v>9572.1228283700002</v>
      </c>
      <c r="L173" s="129">
        <v>5371.5756761900002</v>
      </c>
      <c r="M173" s="129">
        <v>5364.4758303199997</v>
      </c>
      <c r="N173" s="129">
        <v>7.0998458700000002</v>
      </c>
      <c r="O173" s="129">
        <v>0</v>
      </c>
      <c r="P173" s="129">
        <v>0.10196971000000001</v>
      </c>
      <c r="Q173" s="129"/>
      <c r="R173" s="129"/>
      <c r="S173" s="129"/>
    </row>
    <row r="174" spans="1:19">
      <c r="A174" s="9">
        <v>45505</v>
      </c>
      <c r="B174" s="129">
        <v>15208.41609687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9683.4652169100009</v>
      </c>
      <c r="J174" s="129">
        <v>6.1617286599999996</v>
      </c>
      <c r="K174" s="129">
        <v>9677.3034882499996</v>
      </c>
      <c r="L174" s="129">
        <v>5524.9508799599998</v>
      </c>
      <c r="M174" s="129">
        <v>5517.9661133</v>
      </c>
      <c r="N174" s="129">
        <v>6.98476666</v>
      </c>
      <c r="O174" s="129">
        <v>0</v>
      </c>
      <c r="P174" s="129">
        <v>0.11183814</v>
      </c>
      <c r="Q174" s="129"/>
      <c r="R174" s="129"/>
      <c r="S174" s="129"/>
    </row>
    <row r="175" spans="1:19">
      <c r="A175" s="9">
        <v>45536</v>
      </c>
      <c r="B175" s="129">
        <v>15432.528814220001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9798.4613997300003</v>
      </c>
      <c r="J175" s="129">
        <v>2.1512736499999998</v>
      </c>
      <c r="K175" s="129">
        <v>9796.3101260799995</v>
      </c>
      <c r="L175" s="129">
        <v>5634.0674144900004</v>
      </c>
      <c r="M175" s="129">
        <v>5628.5748949700001</v>
      </c>
      <c r="N175" s="129">
        <v>5.4925195200000001</v>
      </c>
      <c r="O175" s="129">
        <v>0</v>
      </c>
      <c r="P175" s="129">
        <v>9.9753209999999995E-2</v>
      </c>
      <c r="Q175" s="129"/>
      <c r="R175" s="129"/>
      <c r="S175" s="129"/>
    </row>
    <row r="176" spans="1:19">
      <c r="A176" s="9">
        <v>45566</v>
      </c>
      <c r="B176" s="129">
        <v>15691.632108850001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10022.52290926</v>
      </c>
      <c r="J176" s="129">
        <v>1.79846135</v>
      </c>
      <c r="K176" s="129">
        <v>10020.724447910001</v>
      </c>
      <c r="L176" s="129">
        <v>5669.1091995899997</v>
      </c>
      <c r="M176" s="129">
        <v>5664.2756939299998</v>
      </c>
      <c r="N176" s="129">
        <v>4.8335056600000001</v>
      </c>
      <c r="O176" s="129">
        <v>0</v>
      </c>
      <c r="P176" s="129">
        <v>9.7133529999999996E-2</v>
      </c>
      <c r="Q176" s="129"/>
      <c r="R176" s="129"/>
      <c r="S176" s="129"/>
    </row>
    <row r="177" spans="1:19">
      <c r="A177" s="9">
        <v>45597</v>
      </c>
      <c r="B177" s="129">
        <v>16070.63650164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10311.439479590001</v>
      </c>
      <c r="J177" s="129">
        <v>4.1939721099999998</v>
      </c>
      <c r="K177" s="129">
        <v>10307.24550748</v>
      </c>
      <c r="L177" s="129">
        <v>5759.1970220499998</v>
      </c>
      <c r="M177" s="129">
        <v>5753.95544582</v>
      </c>
      <c r="N177" s="129">
        <v>5.2415762299999997</v>
      </c>
      <c r="O177" s="129">
        <v>0</v>
      </c>
      <c r="P177" s="129">
        <v>9.5788390000000001E-2</v>
      </c>
      <c r="Q177" s="129"/>
      <c r="R177" s="129"/>
      <c r="S177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227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 collapsed="1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  <row r="171" spans="1:17">
      <c r="A171" s="9">
        <v>45413</v>
      </c>
      <c r="B171" s="21">
        <v>9455.9465411199999</v>
      </c>
      <c r="C171" s="21">
        <f t="shared" ref="C171" si="313">G171+K171</f>
        <v>2371.3474525699999</v>
      </c>
      <c r="D171" s="21">
        <f t="shared" ref="D171" si="314">H171+L171</f>
        <v>6965.8074216499999</v>
      </c>
      <c r="E171" s="21">
        <f t="shared" ref="E171" si="315">I171+M171</f>
        <v>118.7916669</v>
      </c>
      <c r="F171" s="21">
        <v>5666.8446853300002</v>
      </c>
      <c r="G171" s="21">
        <v>1929.36786276</v>
      </c>
      <c r="H171" s="21">
        <v>3690.08986069</v>
      </c>
      <c r="I171" s="21">
        <v>47.386961880000001</v>
      </c>
      <c r="J171" s="21">
        <v>3789.1018557900002</v>
      </c>
      <c r="K171" s="21">
        <v>441.97958980999999</v>
      </c>
      <c r="L171" s="21">
        <v>3275.7175609599999</v>
      </c>
      <c r="M171" s="21">
        <v>71.404705019999994</v>
      </c>
      <c r="N171" s="21"/>
      <c r="O171" s="21"/>
      <c r="P171" s="21"/>
      <c r="Q171" s="21"/>
    </row>
    <row r="172" spans="1:17">
      <c r="A172" s="9">
        <v>45444</v>
      </c>
      <c r="B172" s="21">
        <v>9570.32170993</v>
      </c>
      <c r="C172" s="21">
        <f t="shared" ref="C172" si="316">G172+K172</f>
        <v>2468.4793035600001</v>
      </c>
      <c r="D172" s="21">
        <f t="shared" ref="D172" si="317">H172+L172</f>
        <v>6977.5301869699997</v>
      </c>
      <c r="E172" s="21">
        <f t="shared" ref="E172" si="318">I172+M172</f>
        <v>124.3122194</v>
      </c>
      <c r="F172" s="21">
        <v>5808.0005868799999</v>
      </c>
      <c r="G172" s="21">
        <v>2021.69995449</v>
      </c>
      <c r="H172" s="21">
        <v>3731.2630826499999</v>
      </c>
      <c r="I172" s="21">
        <v>55.037549740000003</v>
      </c>
      <c r="J172" s="21">
        <v>3762.3211230500001</v>
      </c>
      <c r="K172" s="21">
        <v>446.77934907000002</v>
      </c>
      <c r="L172" s="21">
        <v>3246.2671043199998</v>
      </c>
      <c r="M172" s="21">
        <v>69.274669660000001</v>
      </c>
      <c r="N172" s="21"/>
      <c r="O172" s="21"/>
      <c r="P172" s="21"/>
      <c r="Q172" s="21"/>
    </row>
    <row r="173" spans="1:17">
      <c r="A173" s="9">
        <v>45474</v>
      </c>
      <c r="B173" s="21">
        <v>9578.6252009799991</v>
      </c>
      <c r="C173" s="21">
        <f t="shared" ref="C173" si="319">G173+K173</f>
        <v>2377.8333862100003</v>
      </c>
      <c r="D173" s="21">
        <f t="shared" ref="D173" si="320">H173+L173</f>
        <v>7002.2491937899995</v>
      </c>
      <c r="E173" s="21">
        <f t="shared" ref="E173" si="321">I173+M173</f>
        <v>198.54262097999998</v>
      </c>
      <c r="F173" s="21">
        <v>5741.4317087899999</v>
      </c>
      <c r="G173" s="21">
        <v>1923.5223414500001</v>
      </c>
      <c r="H173" s="21">
        <v>3730.1670445899999</v>
      </c>
      <c r="I173" s="21">
        <v>87.74232275</v>
      </c>
      <c r="J173" s="21">
        <v>3837.1934921900001</v>
      </c>
      <c r="K173" s="21">
        <v>454.31104476000002</v>
      </c>
      <c r="L173" s="21">
        <v>3272.0821492</v>
      </c>
      <c r="M173" s="21">
        <v>110.80029823</v>
      </c>
      <c r="N173" s="21"/>
      <c r="O173" s="21"/>
      <c r="P173" s="21"/>
      <c r="Q173" s="21"/>
    </row>
    <row r="174" spans="1:17">
      <c r="A174" s="9">
        <v>45505</v>
      </c>
      <c r="B174" s="21">
        <v>9683.4652169100009</v>
      </c>
      <c r="C174" s="21">
        <f t="shared" ref="C174" si="322">G174+K174</f>
        <v>2304.39869404</v>
      </c>
      <c r="D174" s="21">
        <f t="shared" ref="D174" si="323">H174+L174</f>
        <v>7168.54156143</v>
      </c>
      <c r="E174" s="21">
        <f t="shared" ref="E174" si="324">I174+M174</f>
        <v>210.52496144</v>
      </c>
      <c r="F174" s="21">
        <v>5928.81692879</v>
      </c>
      <c r="G174" s="21">
        <v>1979.17468603</v>
      </c>
      <c r="H174" s="21">
        <v>3858.2272282099998</v>
      </c>
      <c r="I174" s="21">
        <v>91.415014549999995</v>
      </c>
      <c r="J174" s="21">
        <v>3754.64828812</v>
      </c>
      <c r="K174" s="21">
        <v>325.22400800999998</v>
      </c>
      <c r="L174" s="21">
        <v>3310.3143332200002</v>
      </c>
      <c r="M174" s="21">
        <v>119.10994689</v>
      </c>
      <c r="N174" s="21"/>
      <c r="O174" s="21"/>
      <c r="P174" s="21"/>
      <c r="Q174" s="21"/>
    </row>
    <row r="175" spans="1:17">
      <c r="A175" s="9">
        <v>45536</v>
      </c>
      <c r="B175" s="21">
        <v>9798.4613997300003</v>
      </c>
      <c r="C175" s="21">
        <f t="shared" ref="C175" si="325">G175+K175</f>
        <v>2770.7698184700002</v>
      </c>
      <c r="D175" s="21">
        <f t="shared" ref="D175" si="326">H175+L175</f>
        <v>6811.3336220900001</v>
      </c>
      <c r="E175" s="21">
        <f t="shared" ref="E175" si="327">I175+M175</f>
        <v>216.35795917000002</v>
      </c>
      <c r="F175" s="21">
        <v>6094.8701507200003</v>
      </c>
      <c r="G175" s="21">
        <v>1965.89973246</v>
      </c>
      <c r="H175" s="21">
        <v>4028.7825113200001</v>
      </c>
      <c r="I175" s="21">
        <v>100.18790694</v>
      </c>
      <c r="J175" s="21">
        <v>3703.59124901</v>
      </c>
      <c r="K175" s="21">
        <v>804.87008601000002</v>
      </c>
      <c r="L175" s="21">
        <v>2782.5511107699999</v>
      </c>
      <c r="M175" s="21">
        <v>116.17005223</v>
      </c>
      <c r="N175" s="21"/>
      <c r="O175" s="21"/>
      <c r="P175" s="21"/>
      <c r="Q175" s="21"/>
    </row>
    <row r="176" spans="1:17">
      <c r="A176" s="9">
        <v>45566</v>
      </c>
      <c r="B176" s="21">
        <v>10022.52290926</v>
      </c>
      <c r="C176" s="21">
        <f t="shared" ref="C176" si="328">G176+K176</f>
        <v>2773.69784626</v>
      </c>
      <c r="D176" s="21">
        <f t="shared" ref="D176" si="329">H176+L176</f>
        <v>7018.1463653800001</v>
      </c>
      <c r="E176" s="21">
        <f t="shared" ref="E176" si="330">I176+M176</f>
        <v>230.67869762000001</v>
      </c>
      <c r="F176" s="21">
        <v>6370.4822382900002</v>
      </c>
      <c r="G176" s="21">
        <v>1973.69911665</v>
      </c>
      <c r="H176" s="21">
        <v>4288.19264518</v>
      </c>
      <c r="I176" s="21">
        <v>108.59047646</v>
      </c>
      <c r="J176" s="21">
        <v>3652.0406709700001</v>
      </c>
      <c r="K176" s="21">
        <v>799.99872961000005</v>
      </c>
      <c r="L176" s="21">
        <v>2729.9537202000001</v>
      </c>
      <c r="M176" s="21">
        <v>122.08822116</v>
      </c>
      <c r="N176" s="21"/>
      <c r="O176" s="21"/>
      <c r="P176" s="21"/>
      <c r="Q176" s="21"/>
    </row>
    <row r="177" spans="1:17">
      <c r="A177" s="9">
        <v>45597</v>
      </c>
      <c r="B177" s="21">
        <v>10311.439479590001</v>
      </c>
      <c r="C177" s="21">
        <f t="shared" ref="C177" si="331">G177+K177</f>
        <v>2927.3095931300004</v>
      </c>
      <c r="D177" s="21">
        <f t="shared" ref="D177" si="332">H177+L177</f>
        <v>7150.5868985900006</v>
      </c>
      <c r="E177" s="21">
        <f t="shared" ref="E177" si="333">I177+M177</f>
        <v>233.54298786999999</v>
      </c>
      <c r="F177" s="21">
        <v>6737.60778269</v>
      </c>
      <c r="G177" s="21">
        <v>2052.7879455500001</v>
      </c>
      <c r="H177" s="21">
        <v>4571.2328481000004</v>
      </c>
      <c r="I177" s="21">
        <v>113.58698904000001</v>
      </c>
      <c r="J177" s="21">
        <v>3573.8316969000002</v>
      </c>
      <c r="K177" s="21">
        <v>874.52164758000004</v>
      </c>
      <c r="L177" s="21">
        <v>2579.3540504900002</v>
      </c>
      <c r="M177" s="21">
        <v>119.95599883</v>
      </c>
      <c r="N177" s="21"/>
      <c r="O177" s="21"/>
      <c r="P177" s="21"/>
      <c r="Q177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227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 collapsed="1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  <row r="171" spans="1:17">
      <c r="A171" s="9">
        <v>45413</v>
      </c>
      <c r="B171" s="21">
        <v>5061.4984040500003</v>
      </c>
      <c r="C171" s="21">
        <f t="shared" ref="C171" si="313">G171+K171</f>
        <v>2655.9528349500001</v>
      </c>
      <c r="D171" s="21">
        <f t="shared" ref="D171" si="314">H171+L171</f>
        <v>1510.7009062300001</v>
      </c>
      <c r="E171" s="21">
        <f t="shared" ref="E171" si="315">I171+M171</f>
        <v>894.84466286999998</v>
      </c>
      <c r="F171" s="21">
        <v>4988.6615363399997</v>
      </c>
      <c r="G171" s="21">
        <v>2655.0490536900002</v>
      </c>
      <c r="H171" s="21">
        <v>1510.27401538</v>
      </c>
      <c r="I171" s="21">
        <v>823.33846727000002</v>
      </c>
      <c r="J171" s="21">
        <v>72.836867710000007</v>
      </c>
      <c r="K171" s="21">
        <v>0.90378126000000003</v>
      </c>
      <c r="L171" s="21">
        <v>0.42689084999999999</v>
      </c>
      <c r="M171" s="21">
        <v>71.506195599999998</v>
      </c>
      <c r="N171" s="21"/>
      <c r="O171" s="21"/>
      <c r="P171" s="21"/>
      <c r="Q171" s="21"/>
    </row>
    <row r="172" spans="1:17">
      <c r="A172" s="9">
        <v>45444</v>
      </c>
      <c r="B172" s="21">
        <v>5207.2465209299999</v>
      </c>
      <c r="C172" s="21">
        <f t="shared" ref="C172" si="316">G172+K172</f>
        <v>2719.09619965</v>
      </c>
      <c r="D172" s="21">
        <f t="shared" ref="D172" si="317">H172+L172</f>
        <v>1574.21905251</v>
      </c>
      <c r="E172" s="21">
        <f t="shared" ref="E172" si="318">I172+M172</f>
        <v>913.93126876999997</v>
      </c>
      <c r="F172" s="21">
        <v>5134.4896429099999</v>
      </c>
      <c r="G172" s="21">
        <v>2718.23973695</v>
      </c>
      <c r="H172" s="21">
        <v>1573.7917694600001</v>
      </c>
      <c r="I172" s="21">
        <v>842.45813650000002</v>
      </c>
      <c r="J172" s="21">
        <v>72.756878020000002</v>
      </c>
      <c r="K172" s="21">
        <v>0.85646270000000002</v>
      </c>
      <c r="L172" s="21">
        <v>0.42728305</v>
      </c>
      <c r="M172" s="21">
        <v>71.473132269999994</v>
      </c>
      <c r="N172" s="21"/>
      <c r="O172" s="21"/>
      <c r="P172" s="21"/>
      <c r="Q172" s="21"/>
    </row>
    <row r="173" spans="1:17">
      <c r="A173" s="9">
        <v>45474</v>
      </c>
      <c r="B173" s="21">
        <v>5364.4758303199997</v>
      </c>
      <c r="C173" s="21">
        <f t="shared" ref="C173" si="319">G173+K173</f>
        <v>2841.2462439999999</v>
      </c>
      <c r="D173" s="21">
        <f t="shared" ref="D173" si="320">H173+L173</f>
        <v>1585.69925663</v>
      </c>
      <c r="E173" s="21">
        <f t="shared" ref="E173" si="321">I173+M173</f>
        <v>937.53032968999992</v>
      </c>
      <c r="F173" s="21">
        <v>5293.04505978</v>
      </c>
      <c r="G173" s="21">
        <v>2840.3310341900001</v>
      </c>
      <c r="H173" s="21">
        <v>1585.2667903399999</v>
      </c>
      <c r="I173" s="21">
        <v>867.44723524999995</v>
      </c>
      <c r="J173" s="21">
        <v>71.430770539999997</v>
      </c>
      <c r="K173" s="21">
        <v>0.91520981000000001</v>
      </c>
      <c r="L173" s="21">
        <v>0.43246628999999998</v>
      </c>
      <c r="M173" s="21">
        <v>70.083094439999996</v>
      </c>
      <c r="N173" s="21"/>
      <c r="O173" s="21"/>
      <c r="P173" s="21"/>
      <c r="Q173" s="21"/>
    </row>
    <row r="174" spans="1:17">
      <c r="A174" s="9">
        <v>45505</v>
      </c>
      <c r="B174" s="21">
        <v>5517.9661133</v>
      </c>
      <c r="C174" s="21">
        <f t="shared" ref="C174" si="322">G174+K174</f>
        <v>2906.5333143899998</v>
      </c>
      <c r="D174" s="21">
        <f t="shared" ref="D174" si="323">H174+L174</f>
        <v>1651.7679068300001</v>
      </c>
      <c r="E174" s="21">
        <f t="shared" ref="E174" si="324">I174+M174</f>
        <v>959.66489208000007</v>
      </c>
      <c r="F174" s="21">
        <v>5446.32157947</v>
      </c>
      <c r="G174" s="21">
        <v>2905.6613498299998</v>
      </c>
      <c r="H174" s="21">
        <v>1651.3337388100001</v>
      </c>
      <c r="I174" s="21">
        <v>889.32649083000001</v>
      </c>
      <c r="J174" s="21">
        <v>71.64453383</v>
      </c>
      <c r="K174" s="21">
        <v>0.87196456</v>
      </c>
      <c r="L174" s="21">
        <v>0.43416801999999999</v>
      </c>
      <c r="M174" s="21">
        <v>70.338401250000004</v>
      </c>
      <c r="N174" s="21"/>
      <c r="O174" s="21"/>
      <c r="P174" s="21"/>
      <c r="Q174" s="21"/>
    </row>
    <row r="175" spans="1:17">
      <c r="A175" s="9">
        <v>45536</v>
      </c>
      <c r="B175" s="21">
        <v>5628.5748949700001</v>
      </c>
      <c r="C175" s="21">
        <f t="shared" ref="C175" si="325">G175+K175</f>
        <v>2946.1786322900002</v>
      </c>
      <c r="D175" s="21">
        <f t="shared" ref="D175" si="326">H175+L175</f>
        <v>1692.55591708</v>
      </c>
      <c r="E175" s="21">
        <f t="shared" ref="E175" si="327">I175+M175</f>
        <v>989.84034559999998</v>
      </c>
      <c r="F175" s="21">
        <v>5557.1202041699999</v>
      </c>
      <c r="G175" s="21">
        <v>2945.2392623000001</v>
      </c>
      <c r="H175" s="21">
        <v>1692.12000405</v>
      </c>
      <c r="I175" s="21">
        <v>919.76093781999998</v>
      </c>
      <c r="J175" s="21">
        <v>71.454690799999995</v>
      </c>
      <c r="K175" s="21">
        <v>0.93936998999999999</v>
      </c>
      <c r="L175" s="21">
        <v>0.43591302999999998</v>
      </c>
      <c r="M175" s="21">
        <v>70.079407779999997</v>
      </c>
      <c r="N175" s="21"/>
      <c r="O175" s="21"/>
      <c r="P175" s="21"/>
      <c r="Q175" s="21"/>
    </row>
    <row r="176" spans="1:17">
      <c r="A176" s="9">
        <v>45566</v>
      </c>
      <c r="B176" s="21">
        <v>5664.2756939299998</v>
      </c>
      <c r="C176" s="21">
        <f t="shared" ref="C176" si="328">G176+K176</f>
        <v>2993.72015229</v>
      </c>
      <c r="D176" s="21">
        <f t="shared" ref="D176" si="329">H176+L176</f>
        <v>1703.17220681</v>
      </c>
      <c r="E176" s="21">
        <f t="shared" ref="E176" si="330">I176+M176</f>
        <v>967.38333483000008</v>
      </c>
      <c r="F176" s="21">
        <v>5627.5824712900003</v>
      </c>
      <c r="G176" s="21">
        <v>2992.7531042800001</v>
      </c>
      <c r="H176" s="21">
        <v>1702.73494484</v>
      </c>
      <c r="I176" s="21">
        <v>932.09442217000003</v>
      </c>
      <c r="J176" s="21">
        <v>36.693222640000002</v>
      </c>
      <c r="K176" s="21">
        <v>0.96704800999999996</v>
      </c>
      <c r="L176" s="21">
        <v>0.43726197</v>
      </c>
      <c r="M176" s="21">
        <v>35.288912660000001</v>
      </c>
      <c r="N176" s="21"/>
      <c r="O176" s="21"/>
      <c r="P176" s="21"/>
      <c r="Q176" s="21"/>
    </row>
    <row r="177" spans="1:17">
      <c r="A177" s="9">
        <v>45597</v>
      </c>
      <c r="B177" s="21">
        <v>5753.95544582</v>
      </c>
      <c r="C177" s="21">
        <f t="shared" ref="C177" si="331">G177+K177</f>
        <v>3033.4664850599997</v>
      </c>
      <c r="D177" s="21">
        <f t="shared" ref="D177" si="332">H177+L177</f>
        <v>1735.51506126</v>
      </c>
      <c r="E177" s="21">
        <f t="shared" ref="E177" si="333">I177+M177</f>
        <v>984.97389950000002</v>
      </c>
      <c r="F177" s="21">
        <v>5717.1033538900001</v>
      </c>
      <c r="G177" s="21">
        <v>3032.4769298199999</v>
      </c>
      <c r="H177" s="21">
        <v>1735.0743954300001</v>
      </c>
      <c r="I177" s="21">
        <v>949.55202864</v>
      </c>
      <c r="J177" s="21">
        <v>36.85209193</v>
      </c>
      <c r="K177" s="21">
        <v>0.98955523999999995</v>
      </c>
      <c r="L177" s="21">
        <v>0.44066582999999998</v>
      </c>
      <c r="M177" s="21">
        <v>35.421870859999999</v>
      </c>
      <c r="N177" s="21"/>
      <c r="O177" s="21"/>
      <c r="P177" s="21"/>
      <c r="Q177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227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257</v>
      </c>
      <c r="D7" s="210" t="s">
        <v>258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259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9455.9465411199999</v>
      </c>
      <c r="C171" s="130">
        <v>4102.3673076699997</v>
      </c>
      <c r="D171" s="130">
        <v>13.79936884</v>
      </c>
      <c r="E171" s="130">
        <v>4219.9679329700002</v>
      </c>
      <c r="F171" s="130">
        <v>163.35178385</v>
      </c>
      <c r="G171" s="130">
        <v>5.4430263700000001</v>
      </c>
      <c r="H171" s="130">
        <v>74.866517459999997</v>
      </c>
      <c r="I171" s="130">
        <v>750.69860420999998</v>
      </c>
      <c r="J171" s="130">
        <v>101.42712649000001</v>
      </c>
      <c r="K171" s="130">
        <v>0.85604712000000005</v>
      </c>
      <c r="L171" s="130">
        <v>5.7793056600000003</v>
      </c>
      <c r="M171" s="130">
        <v>3.5998999999999997E-4</v>
      </c>
      <c r="N171" s="130">
        <v>0.69053291000000006</v>
      </c>
      <c r="O171" s="130">
        <v>4.3422408299999997</v>
      </c>
      <c r="P171" s="130">
        <v>1.7598737200000001</v>
      </c>
      <c r="Q171" s="130">
        <v>0.47235185000000002</v>
      </c>
      <c r="R171" s="130">
        <v>7.8218261699999996</v>
      </c>
      <c r="S171" s="130">
        <v>0</v>
      </c>
      <c r="T171" s="130">
        <v>2.3023350100000002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9570.32170993</v>
      </c>
      <c r="C172" s="130">
        <v>4204.1771359300001</v>
      </c>
      <c r="D172" s="130">
        <v>12.434320080000001</v>
      </c>
      <c r="E172" s="130">
        <v>4247.47834066</v>
      </c>
      <c r="F172" s="130">
        <v>107.24048509000001</v>
      </c>
      <c r="G172" s="130">
        <v>5.1099506400000001</v>
      </c>
      <c r="H172" s="130">
        <v>78.69865849</v>
      </c>
      <c r="I172" s="130">
        <v>787.95441123000001</v>
      </c>
      <c r="J172" s="130">
        <v>105.02135486</v>
      </c>
      <c r="K172" s="130">
        <v>0.78978550999999997</v>
      </c>
      <c r="L172" s="130">
        <v>5.2893577299999999</v>
      </c>
      <c r="M172" s="130">
        <v>3.5998999999999997E-4</v>
      </c>
      <c r="N172" s="130">
        <v>0.44916966000000003</v>
      </c>
      <c r="O172" s="130">
        <v>3.3435742899999998</v>
      </c>
      <c r="P172" s="130">
        <v>1.90680819</v>
      </c>
      <c r="Q172" s="130">
        <v>0.45668600999999998</v>
      </c>
      <c r="R172" s="130">
        <v>7.7322923799999996</v>
      </c>
      <c r="S172" s="130">
        <v>0</v>
      </c>
      <c r="T172" s="130">
        <v>2.23901919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9578.6252009799991</v>
      </c>
      <c r="C173" s="130">
        <v>4165.7541827599998</v>
      </c>
      <c r="D173" s="130">
        <v>11.3801934</v>
      </c>
      <c r="E173" s="130">
        <v>4117.2481478899999</v>
      </c>
      <c r="F173" s="130">
        <v>85.542672780000004</v>
      </c>
      <c r="G173" s="130">
        <v>3.9308429199999999</v>
      </c>
      <c r="H173" s="130">
        <v>80.747201149999995</v>
      </c>
      <c r="I173" s="130">
        <v>772.15969240000004</v>
      </c>
      <c r="J173" s="130">
        <v>317.62912692999998</v>
      </c>
      <c r="K173" s="130">
        <v>0.71218950000000003</v>
      </c>
      <c r="L173" s="130">
        <v>5.8396996400000001</v>
      </c>
      <c r="M173" s="130">
        <v>3.5998999999999997E-4</v>
      </c>
      <c r="N173" s="130">
        <v>1.4046999999999999E-4</v>
      </c>
      <c r="O173" s="130">
        <v>2.9358450500000002</v>
      </c>
      <c r="P173" s="130">
        <v>2.9340339499999999</v>
      </c>
      <c r="Q173" s="130">
        <v>0.42544754000000001</v>
      </c>
      <c r="R173" s="130">
        <v>9.2211590799999996</v>
      </c>
      <c r="S173" s="130">
        <v>0</v>
      </c>
      <c r="T173" s="130">
        <v>2.1642655299999998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9683.4652169100009</v>
      </c>
      <c r="C174" s="130">
        <v>4240.8320390600002</v>
      </c>
      <c r="D174" s="130">
        <v>9.3705414600000001</v>
      </c>
      <c r="E174" s="130">
        <v>4125.4542683999998</v>
      </c>
      <c r="F174" s="130">
        <v>114.72806491</v>
      </c>
      <c r="G174" s="130">
        <v>4.5038822600000001</v>
      </c>
      <c r="H174" s="130">
        <v>75.255512080000003</v>
      </c>
      <c r="I174" s="130">
        <v>789.91017194000005</v>
      </c>
      <c r="J174" s="130">
        <v>301.58558052000001</v>
      </c>
      <c r="K174" s="130">
        <v>0.64646254000000003</v>
      </c>
      <c r="L174" s="130">
        <v>5.0916138999999996</v>
      </c>
      <c r="M174" s="130">
        <v>3.5998999999999997E-4</v>
      </c>
      <c r="N174" s="130">
        <v>0.44789755999999997</v>
      </c>
      <c r="O174" s="130">
        <v>2.2596926499999999</v>
      </c>
      <c r="P174" s="130">
        <v>1.6251061200000001</v>
      </c>
      <c r="Q174" s="130">
        <v>0.39567222000000002</v>
      </c>
      <c r="R174" s="130">
        <v>9.2105505500000007</v>
      </c>
      <c r="S174" s="130">
        <v>0</v>
      </c>
      <c r="T174" s="130">
        <v>2.14780075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9798.4613997300003</v>
      </c>
      <c r="C175" s="130">
        <v>4173.3869376299999</v>
      </c>
      <c r="D175" s="130">
        <v>8.2482913399999997</v>
      </c>
      <c r="E175" s="130">
        <v>4235.9669543399996</v>
      </c>
      <c r="F175" s="130">
        <v>108.90670441</v>
      </c>
      <c r="G175" s="130">
        <v>4.5027540799999999</v>
      </c>
      <c r="H175" s="130">
        <v>78.693787020000002</v>
      </c>
      <c r="I175" s="130">
        <v>845.56936890999998</v>
      </c>
      <c r="J175" s="130">
        <v>304.99990610999998</v>
      </c>
      <c r="K175" s="130">
        <v>0.53902106999999999</v>
      </c>
      <c r="L175" s="130">
        <v>6.3133788800000001</v>
      </c>
      <c r="M175" s="130">
        <v>3.5998999999999997E-4</v>
      </c>
      <c r="N175" s="130">
        <v>0.40122258</v>
      </c>
      <c r="O175" s="130">
        <v>1.6137726699999999</v>
      </c>
      <c r="P175" s="130">
        <v>18.089366949999999</v>
      </c>
      <c r="Q175" s="130">
        <v>0.36388467000000002</v>
      </c>
      <c r="R175" s="130">
        <v>8.8431942100000001</v>
      </c>
      <c r="S175" s="130">
        <v>0</v>
      </c>
      <c r="T175" s="130">
        <v>2.0224948700000001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10022.52290926</v>
      </c>
      <c r="C176" s="130">
        <v>4109.9959586100003</v>
      </c>
      <c r="D176" s="130">
        <v>6.5142102599999996</v>
      </c>
      <c r="E176" s="130">
        <v>4447.82944021</v>
      </c>
      <c r="F176" s="130">
        <v>101.42587865</v>
      </c>
      <c r="G176" s="130">
        <v>3.6416608400000001</v>
      </c>
      <c r="H176" s="130">
        <v>79.902716409999996</v>
      </c>
      <c r="I176" s="130">
        <v>926.04168134999998</v>
      </c>
      <c r="J176" s="130">
        <v>305.03550868999997</v>
      </c>
      <c r="K176" s="130">
        <v>0.46802946000000001</v>
      </c>
      <c r="L176" s="130">
        <v>7.1233575900000004</v>
      </c>
      <c r="M176" s="130">
        <v>3.5998999999999997E-4</v>
      </c>
      <c r="N176" s="130">
        <v>0.36125576999999998</v>
      </c>
      <c r="O176" s="130">
        <v>2.1553375300000002</v>
      </c>
      <c r="P176" s="130">
        <v>19.853652270000001</v>
      </c>
      <c r="Q176" s="130">
        <v>0.33403653</v>
      </c>
      <c r="R176" s="130">
        <v>9.9055911900000009</v>
      </c>
      <c r="S176" s="130">
        <v>0</v>
      </c>
      <c r="T176" s="130">
        <v>1.9342339099999999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10311.439479590001</v>
      </c>
      <c r="C177" s="130">
        <v>4223.7631877200001</v>
      </c>
      <c r="D177" s="130">
        <v>5.14177164</v>
      </c>
      <c r="E177" s="130">
        <v>4514.8806062499998</v>
      </c>
      <c r="F177" s="130">
        <v>130.77606983000001</v>
      </c>
      <c r="G177" s="130">
        <v>6.2070007499999997</v>
      </c>
      <c r="H177" s="130">
        <v>85.721235320000005</v>
      </c>
      <c r="I177" s="130">
        <v>966.54276451999999</v>
      </c>
      <c r="J177" s="130">
        <v>336.05286374999997</v>
      </c>
      <c r="K177" s="130">
        <v>0.41092931999999999</v>
      </c>
      <c r="L177" s="130">
        <v>6.9137239900000003</v>
      </c>
      <c r="M177" s="130">
        <v>3.5998999999999997E-4</v>
      </c>
      <c r="N177" s="130">
        <v>0.28347180999999999</v>
      </c>
      <c r="O177" s="130">
        <v>3.0184243300000002</v>
      </c>
      <c r="P177" s="130">
        <v>20.021839119999999</v>
      </c>
      <c r="Q177" s="130">
        <v>0.29198561000000001</v>
      </c>
      <c r="R177" s="130">
        <v>9.5274753699999994</v>
      </c>
      <c r="S177" s="130">
        <v>0</v>
      </c>
      <c r="T177" s="130">
        <v>1.8857702700000001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227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9455.9465411199999</v>
      </c>
      <c r="C171" s="130">
        <v>11.46474678</v>
      </c>
      <c r="D171" s="130">
        <v>11.46474678</v>
      </c>
      <c r="E171" s="130">
        <v>0</v>
      </c>
      <c r="F171" s="130">
        <v>11.46474678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9444.4817943399994</v>
      </c>
      <c r="M171" s="130">
        <v>1066.6840622499999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9570.32170993</v>
      </c>
      <c r="C172" s="130">
        <v>11.00873518</v>
      </c>
      <c r="D172" s="130">
        <v>11.00873518</v>
      </c>
      <c r="E172" s="130">
        <v>0</v>
      </c>
      <c r="F172" s="130">
        <v>11.00873518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9559.3129747500006</v>
      </c>
      <c r="M172" s="130">
        <v>1116.43344232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9578.6252009799991</v>
      </c>
      <c r="C173" s="130">
        <v>10.53336839</v>
      </c>
      <c r="D173" s="130">
        <v>10.53336839</v>
      </c>
      <c r="E173" s="130">
        <v>0</v>
      </c>
      <c r="F173" s="130">
        <v>10.53336839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9568.0918325900002</v>
      </c>
      <c r="M173" s="130">
        <v>1068.7221215500001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9683.4652169100009</v>
      </c>
      <c r="C174" s="130">
        <v>10.08130326</v>
      </c>
      <c r="D174" s="130">
        <v>10.08130326</v>
      </c>
      <c r="E174" s="130">
        <v>0</v>
      </c>
      <c r="F174" s="130">
        <v>10.08130326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9673.3839136499992</v>
      </c>
      <c r="M174" s="130">
        <v>1078.85277649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9798.4613997300003</v>
      </c>
      <c r="C175" s="130">
        <v>9.6032066199999999</v>
      </c>
      <c r="D175" s="130">
        <v>9.6032066199999999</v>
      </c>
      <c r="E175" s="130">
        <v>0</v>
      </c>
      <c r="F175" s="130">
        <v>9.6032066199999999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9788.8581931099998</v>
      </c>
      <c r="M175" s="130">
        <v>1110.70781571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10022.52290926</v>
      </c>
      <c r="C176" s="130">
        <v>9.1164962700000007</v>
      </c>
      <c r="D176" s="130">
        <v>9.1164962700000007</v>
      </c>
      <c r="E176" s="130">
        <v>0</v>
      </c>
      <c r="F176" s="130">
        <v>9.1164962700000007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10013.40641299</v>
      </c>
      <c r="M176" s="130">
        <v>1090.28384256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10311.439479590001</v>
      </c>
      <c r="C177" s="130">
        <v>8.6702117399999992</v>
      </c>
      <c r="D177" s="130">
        <v>8.6702117399999992</v>
      </c>
      <c r="E177" s="130">
        <v>0</v>
      </c>
      <c r="F177" s="130">
        <v>8.6702117399999992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10302.769267850001</v>
      </c>
      <c r="M177" s="130">
        <v>1325.9533342100001</v>
      </c>
      <c r="N177" s="130"/>
      <c r="O177" s="130"/>
      <c r="P177" s="130"/>
      <c r="Q177" s="130"/>
      <c r="R177" s="130"/>
      <c r="S177" s="130"/>
      <c r="T177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227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5061.4984040500003</v>
      </c>
      <c r="C171" s="130">
        <v>3865.0180236000001</v>
      </c>
      <c r="D171" s="130">
        <v>3811.3042924699998</v>
      </c>
      <c r="E171" s="130">
        <v>2618.3854130899999</v>
      </c>
      <c r="F171" s="130">
        <v>951.35044983</v>
      </c>
      <c r="G171" s="130">
        <v>241.56842954999999</v>
      </c>
      <c r="H171" s="130">
        <v>53.713731129999999</v>
      </c>
      <c r="I171" s="130">
        <v>0.90378126000000003</v>
      </c>
      <c r="J171" s="130">
        <v>0.42689084999999999</v>
      </c>
      <c r="K171" s="130">
        <v>52.383059019999997</v>
      </c>
      <c r="L171" s="130">
        <v>605.70225001999995</v>
      </c>
      <c r="M171" s="130">
        <v>586.64804031000006</v>
      </c>
      <c r="N171" s="130">
        <v>0.10786264</v>
      </c>
      <c r="O171" s="130">
        <v>7.0400804800000003</v>
      </c>
      <c r="P171" s="130">
        <v>579.50009719000002</v>
      </c>
      <c r="Q171" s="130">
        <v>19.054209709999999</v>
      </c>
      <c r="R171" s="130">
        <v>0</v>
      </c>
      <c r="S171" s="130">
        <v>0</v>
      </c>
      <c r="T171" s="130">
        <v>19.054209709999999</v>
      </c>
      <c r="U171" s="130">
        <v>590.77813043000003</v>
      </c>
      <c r="V171" s="130">
        <v>818.10398472999998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5207.2465209299999</v>
      </c>
      <c r="C172" s="130">
        <v>3950.12423911</v>
      </c>
      <c r="D172" s="130">
        <v>3896.3808261099998</v>
      </c>
      <c r="E172" s="130">
        <v>2675.2146568200001</v>
      </c>
      <c r="F172" s="130">
        <v>982.99368275999996</v>
      </c>
      <c r="G172" s="130">
        <v>238.17248652999999</v>
      </c>
      <c r="H172" s="130">
        <v>53.743412999999997</v>
      </c>
      <c r="I172" s="130">
        <v>0.85646270000000002</v>
      </c>
      <c r="J172" s="130">
        <v>0.42728305</v>
      </c>
      <c r="K172" s="130">
        <v>52.459667250000003</v>
      </c>
      <c r="L172" s="130">
        <v>627.67591660000005</v>
      </c>
      <c r="M172" s="130">
        <v>608.72781769999995</v>
      </c>
      <c r="N172" s="130">
        <v>0.10786264</v>
      </c>
      <c r="O172" s="130">
        <v>6.5721601200000004</v>
      </c>
      <c r="P172" s="130">
        <v>602.04779494000002</v>
      </c>
      <c r="Q172" s="130">
        <v>18.948098900000002</v>
      </c>
      <c r="R172" s="130">
        <v>0</v>
      </c>
      <c r="S172" s="130">
        <v>0</v>
      </c>
      <c r="T172" s="130">
        <v>18.948098900000002</v>
      </c>
      <c r="U172" s="130">
        <v>629.44636521999996</v>
      </c>
      <c r="V172" s="130">
        <v>857.81215955000005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5364.4758303199997</v>
      </c>
      <c r="C173" s="130">
        <v>4074.8806457400001</v>
      </c>
      <c r="D173" s="130">
        <v>4020.78635394</v>
      </c>
      <c r="E173" s="130">
        <v>2795.6310302000002</v>
      </c>
      <c r="F173" s="130">
        <v>989.25544226</v>
      </c>
      <c r="G173" s="130">
        <v>235.89988148</v>
      </c>
      <c r="H173" s="130">
        <v>54.094291800000001</v>
      </c>
      <c r="I173" s="130">
        <v>0.91520981000000001</v>
      </c>
      <c r="J173" s="130">
        <v>0.43246628999999998</v>
      </c>
      <c r="K173" s="130">
        <v>52.7466157</v>
      </c>
      <c r="L173" s="130">
        <v>653.13827129000003</v>
      </c>
      <c r="M173" s="130">
        <v>635.86436364999997</v>
      </c>
      <c r="N173" s="130">
        <v>0.10786264</v>
      </c>
      <c r="O173" s="130">
        <v>6.3967122300000003</v>
      </c>
      <c r="P173" s="130">
        <v>629.35978878000003</v>
      </c>
      <c r="Q173" s="130">
        <v>17.273907640000001</v>
      </c>
      <c r="R173" s="130">
        <v>0</v>
      </c>
      <c r="S173" s="130">
        <v>0</v>
      </c>
      <c r="T173" s="130">
        <v>17.273907640000001</v>
      </c>
      <c r="U173" s="130">
        <v>636.45691328999999</v>
      </c>
      <c r="V173" s="130">
        <v>881.80732078999995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5517.9661133</v>
      </c>
      <c r="C174" s="130">
        <v>4216.5911114600003</v>
      </c>
      <c r="D174" s="130">
        <v>4162.2807809799997</v>
      </c>
      <c r="E174" s="130">
        <v>2861.90825008</v>
      </c>
      <c r="F174" s="130">
        <v>1066.3230100799999</v>
      </c>
      <c r="G174" s="130">
        <v>234.04952082</v>
      </c>
      <c r="H174" s="130">
        <v>54.310330479999998</v>
      </c>
      <c r="I174" s="130">
        <v>0.87196456</v>
      </c>
      <c r="J174" s="130">
        <v>0.43416801999999999</v>
      </c>
      <c r="K174" s="130">
        <v>53.004197900000001</v>
      </c>
      <c r="L174" s="130">
        <v>676.72486506999996</v>
      </c>
      <c r="M174" s="130">
        <v>659.45189974000004</v>
      </c>
      <c r="N174" s="130">
        <v>0.10786264</v>
      </c>
      <c r="O174" s="130">
        <v>6.2263143200000002</v>
      </c>
      <c r="P174" s="130">
        <v>653.11772278000001</v>
      </c>
      <c r="Q174" s="130">
        <v>17.272965330000002</v>
      </c>
      <c r="R174" s="130">
        <v>0</v>
      </c>
      <c r="S174" s="130">
        <v>0</v>
      </c>
      <c r="T174" s="130">
        <v>17.272965330000002</v>
      </c>
      <c r="U174" s="130">
        <v>624.65013677000002</v>
      </c>
      <c r="V174" s="130">
        <v>901.41327860000001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5628.5748949700001</v>
      </c>
      <c r="C175" s="130">
        <v>4283.1071326299998</v>
      </c>
      <c r="D175" s="130">
        <v>4228.85269849</v>
      </c>
      <c r="E175" s="130">
        <v>2901.49939159</v>
      </c>
      <c r="F175" s="130">
        <v>1091.01354962</v>
      </c>
      <c r="G175" s="130">
        <v>236.33975727999999</v>
      </c>
      <c r="H175" s="130">
        <v>54.254434140000001</v>
      </c>
      <c r="I175" s="130">
        <v>0.93936998999999999</v>
      </c>
      <c r="J175" s="130">
        <v>0.43591302999999998</v>
      </c>
      <c r="K175" s="130">
        <v>52.879151120000003</v>
      </c>
      <c r="L175" s="130">
        <v>704.67895997000005</v>
      </c>
      <c r="M175" s="130">
        <v>687.53516433000004</v>
      </c>
      <c r="N175" s="130">
        <v>0.10786264</v>
      </c>
      <c r="O175" s="130">
        <v>5.9993216900000004</v>
      </c>
      <c r="P175" s="130">
        <v>681.42798000000005</v>
      </c>
      <c r="Q175" s="130">
        <v>17.14379564</v>
      </c>
      <c r="R175" s="130">
        <v>0</v>
      </c>
      <c r="S175" s="130">
        <v>0</v>
      </c>
      <c r="T175" s="130">
        <v>17.14379564</v>
      </c>
      <c r="U175" s="130">
        <v>640.78880236999998</v>
      </c>
      <c r="V175" s="130">
        <v>927.26478893000001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5664.2756939299998</v>
      </c>
      <c r="C176" s="130">
        <v>4312.2268864999996</v>
      </c>
      <c r="D176" s="130">
        <v>4279.6272798700002</v>
      </c>
      <c r="E176" s="130">
        <v>2948.3266630799999</v>
      </c>
      <c r="F176" s="130">
        <v>1096.8161974</v>
      </c>
      <c r="G176" s="130">
        <v>234.48441939</v>
      </c>
      <c r="H176" s="130">
        <v>32.599606629999997</v>
      </c>
      <c r="I176" s="130">
        <v>0.96704800999999996</v>
      </c>
      <c r="J176" s="130">
        <v>0.43726197</v>
      </c>
      <c r="K176" s="130">
        <v>31.19529665</v>
      </c>
      <c r="L176" s="130">
        <v>702.69048042999998</v>
      </c>
      <c r="M176" s="130">
        <v>698.64732782999999</v>
      </c>
      <c r="N176" s="130">
        <v>0.20891605999999999</v>
      </c>
      <c r="O176" s="130">
        <v>5.7212543699999996</v>
      </c>
      <c r="P176" s="130">
        <v>692.71715740000002</v>
      </c>
      <c r="Q176" s="130">
        <v>4.0431526</v>
      </c>
      <c r="R176" s="130">
        <v>0</v>
      </c>
      <c r="S176" s="130">
        <v>0</v>
      </c>
      <c r="T176" s="130">
        <v>4.0431526</v>
      </c>
      <c r="U176" s="130">
        <v>649.35832700000003</v>
      </c>
      <c r="V176" s="130">
        <v>900.83782113999996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5753.95544582</v>
      </c>
      <c r="C177" s="130">
        <v>4370.3391879999999</v>
      </c>
      <c r="D177" s="130">
        <v>4337.5243178500004</v>
      </c>
      <c r="E177" s="130">
        <v>2989.3162989100001</v>
      </c>
      <c r="F177" s="130">
        <v>1115.1506795800001</v>
      </c>
      <c r="G177" s="130">
        <v>233.05733935999999</v>
      </c>
      <c r="H177" s="130">
        <v>32.814870149999997</v>
      </c>
      <c r="I177" s="130">
        <v>0.98955523999999995</v>
      </c>
      <c r="J177" s="130">
        <v>0.44066582999999998</v>
      </c>
      <c r="K177" s="130">
        <v>31.384649079999999</v>
      </c>
      <c r="L177" s="130">
        <v>715.24367666000001</v>
      </c>
      <c r="M177" s="130">
        <v>711.25188495999998</v>
      </c>
      <c r="N177" s="130">
        <v>0.14073780999999999</v>
      </c>
      <c r="O177" s="130">
        <v>5.5303972699999999</v>
      </c>
      <c r="P177" s="130">
        <v>705.58074987999998</v>
      </c>
      <c r="Q177" s="130">
        <v>3.9917916999999998</v>
      </c>
      <c r="R177" s="130">
        <v>0</v>
      </c>
      <c r="S177" s="130">
        <v>0</v>
      </c>
      <c r="T177" s="130">
        <v>3.9917916999999998</v>
      </c>
      <c r="U177" s="130">
        <v>668.37258115999998</v>
      </c>
      <c r="V177" s="130">
        <v>915.52880328000003</v>
      </c>
      <c r="W177" s="130"/>
      <c r="X177" s="130"/>
      <c r="Y177" s="130"/>
      <c r="Z177" s="130"/>
      <c r="AA177" s="130"/>
      <c r="AB177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227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 hidden="1" outlineLevel="1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 hidden="1" outlineLevel="1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 hidden="1" outlineLevel="1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 hidden="1" outlineLevel="1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 hidden="1" outlineLevel="1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 hidden="1" outlineLevel="1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 hidden="1" outlineLevel="1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  <row r="171" spans="1:22">
      <c r="A171" s="9">
        <v>45413</v>
      </c>
      <c r="B171" s="131">
        <v>34149.730242789999</v>
      </c>
      <c r="C171" s="23">
        <v>179.38163846</v>
      </c>
      <c r="D171" s="131">
        <v>87.853532850000008</v>
      </c>
      <c r="E171" s="131">
        <v>91.528105609999997</v>
      </c>
      <c r="F171" s="131">
        <v>145.58269355000002</v>
      </c>
      <c r="G171" s="131">
        <v>101.01399198</v>
      </c>
      <c r="H171" s="131">
        <v>44.568701570000002</v>
      </c>
      <c r="I171" s="131">
        <v>10958.063913370001</v>
      </c>
      <c r="J171" s="131">
        <v>1932.4215479699997</v>
      </c>
      <c r="K171" s="131">
        <v>9025.6423654000009</v>
      </c>
      <c r="L171" s="131">
        <v>22866.70199741</v>
      </c>
      <c r="M171" s="131">
        <v>22292.207464450003</v>
      </c>
      <c r="N171" s="131">
        <v>574.49453296000002</v>
      </c>
      <c r="O171" s="131">
        <v>4.5129389900000003</v>
      </c>
      <c r="P171" s="131">
        <v>23.994175470000002</v>
      </c>
      <c r="Q171" s="23"/>
      <c r="R171" s="23"/>
      <c r="S171" s="23"/>
      <c r="T171" s="23"/>
      <c r="U171" s="23"/>
      <c r="V171" s="23"/>
    </row>
    <row r="172" spans="1:22">
      <c r="A172" s="9">
        <v>45444</v>
      </c>
      <c r="B172" s="131">
        <v>34499.580046870004</v>
      </c>
      <c r="C172" s="23">
        <v>131.54135975</v>
      </c>
      <c r="D172" s="131">
        <v>51.23841616</v>
      </c>
      <c r="E172" s="131">
        <v>80.302943589999998</v>
      </c>
      <c r="F172" s="131">
        <v>149.79890725999999</v>
      </c>
      <c r="G172" s="131">
        <v>105.15209507</v>
      </c>
      <c r="H172" s="131">
        <v>44.646812190000006</v>
      </c>
      <c r="I172" s="131">
        <v>10622.08160648</v>
      </c>
      <c r="J172" s="131">
        <v>2224.6014413199996</v>
      </c>
      <c r="K172" s="131">
        <v>8397.480165160001</v>
      </c>
      <c r="L172" s="131">
        <v>23596.158173380001</v>
      </c>
      <c r="M172" s="131">
        <v>23036.7274383</v>
      </c>
      <c r="N172" s="131">
        <v>559.43073507999998</v>
      </c>
      <c r="O172" s="131">
        <v>8.5847472800000002</v>
      </c>
      <c r="P172" s="131">
        <v>23.447895590000002</v>
      </c>
      <c r="Q172" s="23"/>
      <c r="R172" s="23"/>
      <c r="S172" s="23"/>
      <c r="T172" s="23"/>
      <c r="U172" s="23"/>
      <c r="V172" s="23"/>
    </row>
    <row r="173" spans="1:22">
      <c r="A173" s="9">
        <v>45474</v>
      </c>
      <c r="B173" s="131">
        <v>35265.533199489997</v>
      </c>
      <c r="C173" s="23">
        <v>120.15144407000001</v>
      </c>
      <c r="D173" s="131">
        <v>53.934637370000004</v>
      </c>
      <c r="E173" s="131">
        <v>66.216806700000006</v>
      </c>
      <c r="F173" s="131">
        <v>141.27310162000001</v>
      </c>
      <c r="G173" s="131">
        <v>102.93945139</v>
      </c>
      <c r="H173" s="131">
        <v>38.333650229999996</v>
      </c>
      <c r="I173" s="131">
        <v>11582.223176490001</v>
      </c>
      <c r="J173" s="131">
        <v>2327.23527057</v>
      </c>
      <c r="K173" s="131">
        <v>9254.9879059200011</v>
      </c>
      <c r="L173" s="131">
        <v>23421.885477309999</v>
      </c>
      <c r="M173" s="131">
        <v>22857.783128589999</v>
      </c>
      <c r="N173" s="131">
        <v>564.10234872000001</v>
      </c>
      <c r="O173" s="131">
        <v>11.20863301</v>
      </c>
      <c r="P173" s="131">
        <v>22.74210854</v>
      </c>
      <c r="Q173" s="23"/>
      <c r="R173" s="23"/>
      <c r="S173" s="23"/>
      <c r="T173" s="23"/>
      <c r="U173" s="23"/>
      <c r="V173" s="23"/>
    </row>
    <row r="174" spans="1:22">
      <c r="A174" s="9">
        <v>45505</v>
      </c>
      <c r="B174" s="131">
        <v>36155.129630240001</v>
      </c>
      <c r="C174" s="23">
        <v>118.39990072000001</v>
      </c>
      <c r="D174" s="131">
        <v>55.814525269999997</v>
      </c>
      <c r="E174" s="131">
        <v>62.585375450000001</v>
      </c>
      <c r="F174" s="131">
        <v>147.40765475999999</v>
      </c>
      <c r="G174" s="131">
        <v>111.88118777</v>
      </c>
      <c r="H174" s="131">
        <v>35.526466990000003</v>
      </c>
      <c r="I174" s="131">
        <v>11831.062583070001</v>
      </c>
      <c r="J174" s="131">
        <v>2311.4787856799999</v>
      </c>
      <c r="K174" s="131">
        <v>9519.5837973899997</v>
      </c>
      <c r="L174" s="131">
        <v>24058.259491689998</v>
      </c>
      <c r="M174" s="131">
        <v>23440.48273385</v>
      </c>
      <c r="N174" s="131">
        <v>617.77675784000007</v>
      </c>
      <c r="O174" s="131">
        <v>5.7602236700000002</v>
      </c>
      <c r="P174" s="131">
        <v>20.85387806</v>
      </c>
      <c r="Q174" s="23"/>
      <c r="R174" s="23"/>
      <c r="S174" s="23"/>
      <c r="T174" s="23"/>
      <c r="U174" s="23"/>
      <c r="V174" s="23"/>
    </row>
    <row r="175" spans="1:22">
      <c r="A175" s="9">
        <v>45536</v>
      </c>
      <c r="B175" s="131">
        <v>35527.286376830001</v>
      </c>
      <c r="C175" s="23">
        <v>105.77534656</v>
      </c>
      <c r="D175" s="131">
        <v>48.376021889999997</v>
      </c>
      <c r="E175" s="131">
        <v>57.399324669999999</v>
      </c>
      <c r="F175" s="131">
        <v>160.47080473</v>
      </c>
      <c r="G175" s="131">
        <v>125.21353513</v>
      </c>
      <c r="H175" s="131">
        <v>35.257269600000001</v>
      </c>
      <c r="I175" s="131">
        <v>10898.287413990001</v>
      </c>
      <c r="J175" s="131">
        <v>1890.3436671400002</v>
      </c>
      <c r="K175" s="131">
        <v>9007.94374685</v>
      </c>
      <c r="L175" s="131">
        <v>24362.752811549999</v>
      </c>
      <c r="M175" s="131">
        <v>23745.801732619999</v>
      </c>
      <c r="N175" s="131">
        <v>616.95107892999999</v>
      </c>
      <c r="O175" s="131">
        <v>6.3183800100000003</v>
      </c>
      <c r="P175" s="131">
        <v>22.465852529999999</v>
      </c>
      <c r="Q175" s="23"/>
      <c r="R175" s="23"/>
      <c r="S175" s="23"/>
      <c r="T175" s="23"/>
      <c r="U175" s="23"/>
      <c r="V175" s="23"/>
    </row>
    <row r="176" spans="1:22">
      <c r="A176" s="9">
        <v>45566</v>
      </c>
      <c r="B176" s="131">
        <v>36960.100762590002</v>
      </c>
      <c r="C176" s="23">
        <v>140.22993578000001</v>
      </c>
      <c r="D176" s="131">
        <v>64.551067880000005</v>
      </c>
      <c r="E176" s="131">
        <v>75.6788679</v>
      </c>
      <c r="F176" s="131">
        <v>385.51088619999996</v>
      </c>
      <c r="G176" s="131">
        <v>350.79709451999997</v>
      </c>
      <c r="H176" s="131">
        <v>34.71379168</v>
      </c>
      <c r="I176" s="131">
        <v>11419.178772260002</v>
      </c>
      <c r="J176" s="131">
        <v>1690.9133551099999</v>
      </c>
      <c r="K176" s="131">
        <v>9728.2654171499998</v>
      </c>
      <c r="L176" s="131">
        <v>25015.181168349998</v>
      </c>
      <c r="M176" s="131">
        <v>24416.908313219996</v>
      </c>
      <c r="N176" s="131">
        <v>598.27285513000004</v>
      </c>
      <c r="O176" s="131">
        <v>10.263146580000001</v>
      </c>
      <c r="P176" s="131">
        <v>24.322233629999999</v>
      </c>
      <c r="Q176" s="23"/>
      <c r="R176" s="23"/>
      <c r="S176" s="23"/>
      <c r="T176" s="23"/>
      <c r="U176" s="23"/>
      <c r="V176" s="23"/>
    </row>
    <row r="177" spans="1:22">
      <c r="A177" s="9">
        <v>45597</v>
      </c>
      <c r="B177" s="131">
        <v>38204.510169300003</v>
      </c>
      <c r="C177" s="23">
        <v>129.21798896999999</v>
      </c>
      <c r="D177" s="131">
        <v>62.707985629999996</v>
      </c>
      <c r="E177" s="131">
        <v>66.510003339999997</v>
      </c>
      <c r="F177" s="131">
        <v>398.39488091999999</v>
      </c>
      <c r="G177" s="131">
        <v>365.03195617999995</v>
      </c>
      <c r="H177" s="131">
        <v>33.362924739999997</v>
      </c>
      <c r="I177" s="131">
        <v>12596.475041170001</v>
      </c>
      <c r="J177" s="131">
        <v>1783.2282118900002</v>
      </c>
      <c r="K177" s="131">
        <v>10813.246829279999</v>
      </c>
      <c r="L177" s="131">
        <v>25080.42225824</v>
      </c>
      <c r="M177" s="131">
        <v>24492.939012620001</v>
      </c>
      <c r="N177" s="131">
        <v>587.48324562000005</v>
      </c>
      <c r="O177" s="131">
        <v>3.6107033599999996</v>
      </c>
      <c r="P177" s="131">
        <v>22.569593529999999</v>
      </c>
      <c r="Q177" s="23"/>
      <c r="R177" s="23"/>
      <c r="S177" s="23"/>
      <c r="T177" s="23"/>
      <c r="U177" s="23"/>
      <c r="V177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2024-12-27T09:09:52Z</dcterms:modified>
</cp:coreProperties>
</file>