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ROST\BULET\Робоча папка\Щомiсячно не в бюлетень\ОПЕРАТИВНІ ДАНІ\00_ОД _на сайт\2024\1124\"/>
    </mc:Choice>
  </mc:AlternateContent>
  <bookViews>
    <workbookView xWindow="0" yWindow="0" windowWidth="23040" windowHeight="9192" tabRatio="887"/>
  </bookViews>
  <sheets>
    <sheet name="region" sheetId="11" r:id="rId1"/>
    <sheet name="Total(kr)" sheetId="17" r:id="rId2"/>
    <sheet name="NonFin(kr)" sheetId="2" r:id="rId3"/>
    <sheet name="HouseHolds(kr)" sheetId="4" r:id="rId4"/>
    <sheet name="Total(dep)" sheetId="18" r:id="rId5"/>
    <sheet name="NonFin(dep)" sheetId="3" r:id="rId6"/>
    <sheet name="HouseHolds(dep)" sheetId="5" r:id="rId7"/>
    <sheet name="Total(inter_r_cred)" sheetId="19" r:id="rId8"/>
    <sheet name="Inter_r_cred(NonFin)" sheetId="6" r:id="rId9"/>
    <sheet name="Inter_r_cred(HouseHolds)" sheetId="8" r:id="rId10"/>
    <sheet name="Total(inter_r_dep)" sheetId="16" r:id="rId11"/>
    <sheet name="Inter_r_dep(NonFin)" sheetId="7" r:id="rId12"/>
    <sheet name="Inter_r_dep(HouseHolds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t04" localSheetId="0" hidden="1">{#N/A,#N/A,FALSE,"т04"}</definedName>
    <definedName name="_____t04" hidden="1">{#N/A,#N/A,FALSE,"т04"}</definedName>
    <definedName name="_____t06" localSheetId="0" hidden="1">{#N/A,#N/A,FALSE,"т04"}</definedName>
    <definedName name="_____t06" hidden="1">{#N/A,#N/A,FALSE,"т04"}</definedName>
    <definedName name="____t04" localSheetId="0" hidden="1">{#N/A,#N/A,FALSE,"т04"}</definedName>
    <definedName name="____t04" hidden="1">{#N/A,#N/A,FALSE,"т04"}</definedName>
    <definedName name="____t06" localSheetId="0" hidden="1">{#N/A,#N/A,FALSE,"т04"}</definedName>
    <definedName name="____t06" hidden="1">{#N/A,#N/A,FALSE,"т04"}</definedName>
    <definedName name="___t04" localSheetId="0" hidden="1">{#N/A,#N/A,FALSE,"т04"}</definedName>
    <definedName name="___t04" hidden="1">{#N/A,#N/A,FALSE,"т04"}</definedName>
    <definedName name="___t06" localSheetId="0" hidden="1">{#N/A,#N/A,FALSE,"т04"}</definedName>
    <definedName name="___t06" hidden="1">{#N/A,#N/A,FALSE,"т04"}</definedName>
    <definedName name="__t04" localSheetId="0" hidden="1">{#N/A,#N/A,FALSE,"т04"}</definedName>
    <definedName name="__t04" hidden="1">{#N/A,#N/A,FALSE,"т04"}</definedName>
    <definedName name="__t06" localSheetId="0" hidden="1">{#N/A,#N/A,FALSE,"т04"}</definedName>
    <definedName name="__t06" hidden="1">{#N/A,#N/A,FALSE,"т04"}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hidden="1">{#N/A,#N/A,FALSE,"Лист4"}</definedName>
    <definedName name="g7.2" localSheetId="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hidden="1">{#N/A,#N/A,FALSE,"Лист4"}</definedName>
    <definedName name="Months" localSheetId="0">region!#REF!</definedName>
    <definedName name="Months" localSheetId="4">#REF!</definedName>
    <definedName name="Months" localSheetId="7">#REF!</definedName>
    <definedName name="Months" localSheetId="10">#REF!</definedName>
    <definedName name="Months" localSheetId="1">#REF!</definedName>
    <definedName name="Months">#REF!</definedName>
    <definedName name="Months2" localSheetId="0">region!#REF!</definedName>
    <definedName name="Months2" localSheetId="4">#REF!</definedName>
    <definedName name="Months2" localSheetId="7">#REF!</definedName>
    <definedName name="Months2" localSheetId="10">#REF!</definedName>
    <definedName name="Months2" localSheetId="1">#REF!</definedName>
    <definedName name="Months2">#REF!</definedName>
    <definedName name="n" localSheetId="0" hidden="1">{#N/A,#N/A,FALSE,"Лист4"}</definedName>
    <definedName name="n" hidden="1">{#N/A,#N/A,FALSE,"Лист4"}</definedName>
    <definedName name="q" localSheetId="0" hidden="1">{#N/A,#N/A,FALSE,"т02бд"}</definedName>
    <definedName name="q" hidden="1">{#N/A,#N/A,FALSE,"т02бд"}</definedName>
    <definedName name="Region">region!$J$3:$J$27</definedName>
    <definedName name="t01англ" localSheetId="0" hidden="1">{#N/A,#N/A,FALSE,"т02бд"}</definedName>
    <definedName name="t01англ" hidden="1">{#N/A,#N/A,FALSE,"т02бд"}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hidden="1">{#N/A,#N/A,FALSE,"т17-1банки (2)"}</definedName>
    <definedName name="Years" localSheetId="0">OFFSET(region!#REF!,,,COUNTA(region!#REF!))</definedName>
    <definedName name="Years" localSheetId="4">OFFSET(#REF!,,,COUNTA(#REF!))</definedName>
    <definedName name="Years" localSheetId="7">OFFSET(#REF!,,,COUNTA(#REF!))</definedName>
    <definedName name="Years" localSheetId="10">OFFSET(#REF!,,,COUNTA(#REF!))</definedName>
    <definedName name="Years" localSheetId="1">OFFSET(#REF!,,,COUNTA(#REF!))</definedName>
    <definedName name="Years">OFFSET(#REF!,,,COUNTA(#REF!))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17.1">'[3]д17-1'!$A$1:$H$1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бз1998" localSheetId="0">#REF!</definedName>
    <definedName name="збз1998" localSheetId="4">#REF!</definedName>
    <definedName name="збз1998" localSheetId="7">#REF!</definedName>
    <definedName name="збз1998" localSheetId="10">#REF!</definedName>
    <definedName name="збз1998" localSheetId="1">#REF!</definedName>
    <definedName name="збз1998">#REF!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_xlnm.Print_Area" localSheetId="6">'HouseHolds(dep)'!$A$1:$M$39</definedName>
    <definedName name="_xlnm.Print_Area" localSheetId="3">'HouseHolds(kr)'!$A$1:$M$38</definedName>
    <definedName name="_xlnm.Print_Area" localSheetId="9">'Inter_r_cred(HouseHolds)'!$A$1:$S$41</definedName>
    <definedName name="_xlnm.Print_Area" localSheetId="8">'Inter_r_cred(NonFin)'!$A$1:$S$39</definedName>
    <definedName name="_xlnm.Print_Area" localSheetId="12">'Inter_r_dep(HouseHolds)'!$A$1:$P$39</definedName>
    <definedName name="_xlnm.Print_Area" localSheetId="11">'Inter_r_dep(NonFin)'!$A$1:$P$41</definedName>
    <definedName name="_xlnm.Print_Area" localSheetId="5">'NonFin(dep)'!$A$1:$M$40</definedName>
    <definedName name="_xlnm.Print_Area" localSheetId="2">'NonFin(kr)'!$A$1:$M$39</definedName>
    <definedName name="_xlnm.Print_Area" localSheetId="0">region!$A$2:$G$42</definedName>
    <definedName name="_xlnm.Print_Area" localSheetId="4">'Total(dep)'!$A$1:$M$40</definedName>
    <definedName name="_xlnm.Print_Area" localSheetId="7">'Total(inter_r_cred)'!$A$1:$S$39</definedName>
    <definedName name="_xlnm.Print_Area" localSheetId="10">'Total(inter_r_dep)'!$A$1:$P$40</definedName>
    <definedName name="_xlnm.Print_Area" localSheetId="1">'Total(kr)'!$A$1:$M$39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01" localSheetId="0">#REF!</definedName>
    <definedName name="т01" localSheetId="4">#REF!</definedName>
    <definedName name="т01" localSheetId="7">#REF!</definedName>
    <definedName name="т01" localSheetId="1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4">#REF!</definedName>
    <definedName name="т06" localSheetId="7">#REF!</definedName>
    <definedName name="т06" localSheetId="10">#REF!</definedName>
    <definedName name="т06" localSheetId="1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0">#REF!</definedName>
    <definedName name="т17.2" localSheetId="4">#REF!</definedName>
    <definedName name="т17.2" localSheetId="7">#REF!</definedName>
    <definedName name="т17.2" localSheetId="10">#REF!</definedName>
    <definedName name="т17.2" localSheetId="1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0">#REF!</definedName>
    <definedName name="т17.4" localSheetId="4">#REF!</definedName>
    <definedName name="т17.4" localSheetId="7">#REF!</definedName>
    <definedName name="т17.4" localSheetId="10">#REF!</definedName>
    <definedName name="т17.4" localSheetId="1">#REF!</definedName>
    <definedName name="т17.4">#REF!</definedName>
    <definedName name="т17.4.1999" localSheetId="0">#REF!</definedName>
    <definedName name="т17.4.1999" localSheetId="4">#REF!</definedName>
    <definedName name="т17.4.1999" localSheetId="7">#REF!</definedName>
    <definedName name="т17.4.1999" localSheetId="10">#REF!</definedName>
    <definedName name="т17.4.1999" localSheetId="1">#REF!</definedName>
    <definedName name="т17.4.1999">#REF!</definedName>
    <definedName name="т17.4.2001" localSheetId="0">#REF!</definedName>
    <definedName name="т17.4.2001" localSheetId="4">#REF!</definedName>
    <definedName name="т17.4.2001" localSheetId="7">#REF!</definedName>
    <definedName name="т17.4.2001" localSheetId="10">#REF!</definedName>
    <definedName name="т17.4.2001" localSheetId="1">#REF!</definedName>
    <definedName name="т17.4.2001">#REF!</definedName>
    <definedName name="т17.5.2001" localSheetId="0">#REF!</definedName>
    <definedName name="т17.5.2001" localSheetId="4">#REF!</definedName>
    <definedName name="т17.5.2001" localSheetId="7">#REF!</definedName>
    <definedName name="т17.5.2001" localSheetId="10">#REF!</definedName>
    <definedName name="т17.5.2001" localSheetId="1">#REF!</definedName>
    <definedName name="т17.5.2001">#REF!</definedName>
    <definedName name="т17мб">'[9]т17мб(шаблон)'!$A$1</definedName>
    <definedName name="т841" localSheetId="0" hidden="1">{#N/A,#N/A,FALSE,"т02бд"}</definedName>
    <definedName name="т841" hidden="1">{#N/A,#N/A,FALSE,"т02бд"}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A5" i="11" l="1"/>
  <c r="F40" i="11" l="1"/>
  <c r="F39" i="11"/>
  <c r="E39" i="11"/>
  <c r="E38" i="11"/>
  <c r="F36" i="11"/>
  <c r="F35" i="11"/>
  <c r="E37" i="11"/>
  <c r="E36" i="11"/>
  <c r="E35" i="11"/>
  <c r="E34" i="11"/>
  <c r="F33" i="11"/>
  <c r="F32" i="11"/>
  <c r="F31" i="11"/>
  <c r="E33" i="11"/>
  <c r="E32" i="11"/>
  <c r="E31" i="11"/>
  <c r="F30" i="11"/>
  <c r="F29" i="11"/>
  <c r="F28" i="11"/>
  <c r="E30" i="11"/>
  <c r="E29" i="11"/>
  <c r="E28" i="11"/>
  <c r="F27" i="11"/>
  <c r="E27" i="11"/>
  <c r="E40" i="11"/>
  <c r="G20" i="11"/>
  <c r="F20" i="11"/>
  <c r="E20" i="11"/>
  <c r="F34" i="11"/>
  <c r="G17" i="11"/>
  <c r="F17" i="11"/>
  <c r="E17" i="11"/>
  <c r="C17" i="11"/>
  <c r="B17" i="11"/>
  <c r="F38" i="11"/>
  <c r="F37" i="11"/>
  <c r="G19" i="11"/>
  <c r="F19" i="11"/>
  <c r="E19" i="11"/>
  <c r="G18" i="11"/>
  <c r="F18" i="11"/>
  <c r="E18" i="11"/>
  <c r="C20" i="11"/>
  <c r="C19" i="11"/>
  <c r="C18" i="11"/>
  <c r="B20" i="11"/>
  <c r="B19" i="11"/>
  <c r="B18" i="11"/>
  <c r="B10" i="11"/>
  <c r="C10" i="11"/>
  <c r="F10" i="11"/>
  <c r="E10" i="11"/>
  <c r="G10" i="11"/>
  <c r="G23" i="11"/>
  <c r="F23" i="11"/>
  <c r="E23" i="11"/>
  <c r="C23" i="11"/>
  <c r="G22" i="11"/>
  <c r="F22" i="11"/>
  <c r="E22" i="11"/>
  <c r="C22" i="11"/>
  <c r="G21" i="11"/>
  <c r="F21" i="11"/>
  <c r="E21" i="11"/>
  <c r="C21" i="11"/>
  <c r="B23" i="11"/>
  <c r="B22" i="11"/>
  <c r="B21" i="11"/>
  <c r="G16" i="11"/>
  <c r="F16" i="11"/>
  <c r="E16" i="11"/>
  <c r="C16" i="11"/>
  <c r="G15" i="11"/>
  <c r="F15" i="11"/>
  <c r="E15" i="11"/>
  <c r="C15" i="11"/>
  <c r="G14" i="11"/>
  <c r="F14" i="11"/>
  <c r="E14" i="11"/>
  <c r="C14" i="11"/>
  <c r="B16" i="11"/>
  <c r="B15" i="11"/>
  <c r="B14" i="11"/>
  <c r="G13" i="11"/>
  <c r="F13" i="11"/>
  <c r="E13" i="11"/>
  <c r="C13" i="11"/>
  <c r="G12" i="11"/>
  <c r="F12" i="11"/>
  <c r="E12" i="11"/>
  <c r="C12" i="11"/>
  <c r="G11" i="11"/>
  <c r="F11" i="11"/>
  <c r="E11" i="11"/>
  <c r="C11" i="11"/>
  <c r="B13" i="11"/>
  <c r="B12" i="11"/>
  <c r="B11" i="11"/>
  <c r="D11" i="11" l="1"/>
  <c r="D19" i="11"/>
  <c r="D10" i="11"/>
  <c r="D13" i="11"/>
  <c r="D21" i="11"/>
  <c r="D22" i="11"/>
  <c r="D23" i="11"/>
  <c r="D20" i="11"/>
  <c r="G29" i="11"/>
  <c r="D16" i="11"/>
  <c r="D17" i="11"/>
  <c r="D18" i="11"/>
  <c r="D14" i="11"/>
  <c r="D12" i="11"/>
  <c r="G31" i="11"/>
  <c r="G39" i="11"/>
  <c r="G28" i="11"/>
  <c r="G37" i="11"/>
  <c r="G27" i="11"/>
  <c r="G36" i="11"/>
  <c r="D15" i="11"/>
  <c r="G30" i="11"/>
  <c r="G34" i="11"/>
  <c r="G40" i="11"/>
  <c r="G32" i="11"/>
  <c r="G33" i="11"/>
  <c r="G35" i="11"/>
  <c r="G38" i="11"/>
</calcChain>
</file>

<file path=xl/sharedStrings.xml><?xml version="1.0" encoding="utf-8"?>
<sst xmlns="http://schemas.openxmlformats.org/spreadsheetml/2006/main" count="833" uniqueCount="101">
  <si>
    <t>on the activities of deposit-taking corporations  (banks)</t>
  </si>
  <si>
    <t>Kyiv region and the city of Kyiv</t>
  </si>
  <si>
    <t>Change, %</t>
  </si>
  <si>
    <t>Ukraine</t>
  </si>
  <si>
    <t>region</t>
  </si>
  <si>
    <t>annual
growth rates</t>
  </si>
  <si>
    <t>in national currency</t>
  </si>
  <si>
    <t>in foreign currency</t>
  </si>
  <si>
    <t>Period average, percentages per annum, %</t>
  </si>
  <si>
    <r>
      <t>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</si>
  <si>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t>corporations</t>
    </r>
    <r>
      <rPr>
        <vertAlign val="superscript"/>
        <sz val="12"/>
        <color theme="1"/>
        <rFont val="Calibri"/>
        <family val="2"/>
        <charset val="204"/>
        <scheme val="minor"/>
      </rPr>
      <t>2</t>
    </r>
  </si>
  <si>
    <t>households (excluding individual entrepreneurs)</t>
  </si>
  <si>
    <r>
      <t>Interest rates of new business on loans to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 xml:space="preserve"> (excluding overdraft), of which:</t>
    </r>
  </si>
  <si>
    <r>
      <t>corporations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</si>
  <si>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Interest rates of new business on 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of which: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</si>
  <si>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individuals),non-profit institutions serving households (S.15) and general government sector (S.13) according to the Classification of Institutional Sectors of the Economy of Ukraine.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</si>
  <si>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</si>
  <si>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t>Indicators</t>
  </si>
  <si>
    <t>Regions</t>
  </si>
  <si>
    <t>Total</t>
  </si>
  <si>
    <t>including</t>
  </si>
  <si>
    <t>annual
growth rates,
 %</t>
  </si>
  <si>
    <t>Autonomous Republic of Crimea and the city of Sevastopol</t>
  </si>
  <si>
    <t>regions</t>
  </si>
  <si>
    <t>Vinnytsia</t>
  </si>
  <si>
    <t>Volyn</t>
  </si>
  <si>
    <t>Dnipropetrovsk</t>
  </si>
  <si>
    <t>Donetsk</t>
  </si>
  <si>
    <t>Zhytomyr</t>
  </si>
  <si>
    <t>Zakarpattia</t>
  </si>
  <si>
    <t>Zaporizhzhia</t>
  </si>
  <si>
    <t>Ivano-Frankivsk</t>
  </si>
  <si>
    <t>Kirovohrad</t>
  </si>
  <si>
    <t>Luhansk</t>
  </si>
  <si>
    <t>Lviv</t>
  </si>
  <si>
    <t>Mykolaiv</t>
  </si>
  <si>
    <t>Odesa</t>
  </si>
  <si>
    <t>Poltava</t>
  </si>
  <si>
    <t>Rivne</t>
  </si>
  <si>
    <t>Sumy</t>
  </si>
  <si>
    <t>Ternopil</t>
  </si>
  <si>
    <t>Kharkiv</t>
  </si>
  <si>
    <t>Kherson</t>
  </si>
  <si>
    <t>Khmelnytskyi</t>
  </si>
  <si>
    <t>Cherkasy</t>
  </si>
  <si>
    <t>Chernivtsi</t>
  </si>
  <si>
    <t>Chernihiv</t>
  </si>
  <si>
    <r>
      <t>Deposits by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</si>
  <si>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 xml:space="preserve">Deposits by </t>
    </r>
    <r>
      <rPr>
        <u/>
        <sz val="11"/>
        <color theme="10"/>
        <rFont val="Calibri"/>
        <family val="2"/>
        <charset val="204"/>
        <scheme val="minor"/>
      </rPr>
      <t>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</si>
  <si>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total</t>
  </si>
  <si>
    <t>overdraft</t>
  </si>
  <si>
    <t>excluding overdraft</t>
  </si>
  <si>
    <t>including by original maturity</t>
  </si>
  <si>
    <t>up to 1 year</t>
  </si>
  <si>
    <t xml:space="preserve">over 1 year and up to 5 years </t>
  </si>
  <si>
    <t>over 5 years</t>
  </si>
  <si>
    <t>period average, percentages per annum, %</t>
  </si>
  <si>
    <t>demand</t>
  </si>
  <si>
    <t>over 1 year and up to 2 years</t>
  </si>
  <si>
    <t>over 2 years</t>
  </si>
  <si>
    <r>
      <t>Deposits by resident sectors</t>
    </r>
    <r>
      <rPr>
        <b/>
        <vertAlign val="superscript"/>
        <sz val="12"/>
        <rFont val="Calibri"/>
        <family val="2"/>
        <charset val="204"/>
        <scheme val="minor"/>
      </rPr>
      <t>1</t>
    </r>
    <r>
      <rPr>
        <b/>
        <sz val="12"/>
        <rFont val="Calibri"/>
        <family val="2"/>
        <charset val="204"/>
        <scheme val="minor"/>
      </rPr>
      <t>,  of which:</t>
    </r>
  </si>
  <si>
    <t>Outstanding amounts, in millions of hryvnias</t>
  </si>
  <si>
    <t>to the beginning of year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</si>
  <si>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</si>
  <si>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>monthly change, %</t>
  </si>
  <si>
    <t>monthly change</t>
  </si>
  <si>
    <t>change to the beginning of year, %</t>
  </si>
  <si>
    <t>Note. Based on the daily balance sheets of banks.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</si>
  <si>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households (S.141, S.142 -individual entrepreneurs and S.143, S.144 - individuals), non-profit institutions serving households (S.15) and general government sector (S.13) according to the Classification of Institutional Sectors of the Economy of Ukraine.</t>
    </r>
  </si>
  <si>
    <t xml:space="preserve">outstanding amounts at end of period, in millions of hryvnias
</t>
  </si>
  <si>
    <r>
      <t xml:space="preserve">over 1 year and up to 5 years </t>
    </r>
    <r>
      <rPr>
        <vertAlign val="superscript"/>
        <sz val="10"/>
        <rFont val="Calibri"/>
        <family val="2"/>
        <charset val="204"/>
        <scheme val="minor"/>
      </rPr>
      <t>2</t>
    </r>
  </si>
  <si>
    <t>% up to the total in Ukraine</t>
  </si>
  <si>
    <t>margin, р.р.</t>
  </si>
  <si>
    <t xml:space="preserve">Key indicators of monetary and financial statistics </t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</si>
  <si>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</si>
  <si>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Loans to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</si>
  <si>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r>
      <t xml:space="preserve">Note. Based on the daily balance sheets of banks.
</t>
    </r>
    <r>
      <rPr>
        <vertAlign val="superscript"/>
        <sz val="10"/>
        <rFont val="Calibri"/>
        <family val="2"/>
        <charset val="204"/>
        <scheme val="minor"/>
      </rPr>
      <t/>
    </r>
  </si>
  <si>
    <r>
      <t>Deposits by households</t>
    </r>
    <r>
      <rPr>
        <u/>
        <vertAlign val="superscript"/>
        <sz val="11"/>
        <color theme="10"/>
        <rFont val="Calibri"/>
        <family val="2"/>
        <charset val="204"/>
        <scheme val="minor"/>
      </rPr>
      <t xml:space="preserve"> </t>
    </r>
    <r>
      <rPr>
        <u/>
        <sz val="11"/>
        <color theme="10"/>
        <rFont val="Calibri"/>
        <family val="2"/>
        <charset val="204"/>
        <scheme val="minor"/>
      </rPr>
      <t>(excluding individual entrepreneurs)</t>
    </r>
  </si>
  <si>
    <t>over 1 year and up to 5 years</t>
  </si>
  <si>
    <r>
      <rPr>
        <vertAlign val="superscript"/>
        <sz val="10"/>
        <rFont val="Calibri"/>
        <family val="2"/>
        <charset val="204"/>
        <scheme val="minor"/>
      </rPr>
      <t xml:space="preserve">1 </t>
    </r>
    <r>
      <rPr>
        <sz val="10"/>
        <rFont val="Calibri"/>
        <family val="2"/>
        <charset val="204"/>
        <scheme val="minor"/>
      </rPr>
      <t>Comprise data on sectors: non-financial corporations (S.11), other financial corporations (S.12, excluding deposit-taking corporations (S.121, S.122)), non-profit institutions serving households (S.15) and individual entrepreneurs (S.141, S.142) according to the Classification of Institutional Sectors of the Economy of Ukraine.</t>
    </r>
  </si>
  <si>
    <r>
      <t>Interest rates of new business on deposits from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  <r>
      <rPr>
        <u/>
        <sz val="11"/>
        <color theme="10"/>
        <rFont val="Calibri"/>
        <family val="2"/>
        <charset val="204"/>
        <scheme val="minor"/>
      </rPr>
      <t>, breakdown by regions, type of currencies and original maturity</t>
    </r>
  </si>
  <si>
    <t>Interest rates of new business on loans to households (excluding individual entrepreneurs), breakdown by regions, type of currencies and original maturity</t>
  </si>
  <si>
    <t>Interest rates of new business on deposits  from households (excluding individual entrepreneurs), breakdown by regionsby, type of currencies and original maturity</t>
  </si>
  <si>
    <r>
      <t>Loans to resident sectors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</si>
  <si>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r>
      <t>Loans to corporations</t>
    </r>
    <r>
      <rPr>
        <u/>
        <vertAlign val="superscript"/>
        <sz val="11"/>
        <color theme="10"/>
        <rFont val="Calibri"/>
        <family val="2"/>
        <charset val="204"/>
        <scheme val="minor"/>
      </rPr>
      <t>1</t>
    </r>
  </si>
  <si>
    <t>Real time data</t>
  </si>
  <si>
    <r>
      <t>Interest rates of new business on loans to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</si>
  <si>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 xml:space="preserve"> Interest rates of new business on loans to corporations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>, breakdown by regions, type of currencies and original maturity</t>
    </r>
  </si>
  <si>
    <r>
      <t>Interest rates of new business on deposits from resident sectors</t>
    </r>
    <r>
      <rPr>
        <u/>
        <vertAlign val="superscript"/>
        <sz val="11"/>
        <color rgb="FF0000FF"/>
        <rFont val="Calibri"/>
        <family val="2"/>
        <charset val="204"/>
        <scheme val="minor"/>
      </rPr>
      <t>1</t>
    </r>
    <r>
      <rPr>
        <u/>
        <sz val="11"/>
        <color rgb="FF0000FF"/>
        <rFont val="Calibri"/>
        <family val="2"/>
        <charset val="204"/>
        <scheme val="minor"/>
      </rPr>
      <t xml:space="preserve"> , breakdown by regions, type of currencies and original maturity</t>
    </r>
  </si>
  <si>
    <r>
      <t>regions</t>
    </r>
    <r>
      <rPr>
        <vertAlign val="superscript"/>
        <sz val="10"/>
        <rFont val="Calibri"/>
        <family val="2"/>
        <charset val="204"/>
      </rPr>
      <t xml:space="preserve"> 2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</si>
  <si>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</si>
  <si>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regions</t>
    </r>
    <r>
      <rPr>
        <vertAlign val="superscript"/>
        <sz val="10"/>
        <rFont val="Calibri"/>
        <family val="2"/>
        <charset val="204"/>
      </rPr>
      <t xml:space="preserve"> 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</si>
  <si>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The data by region are given without taking into account information on registered savings (deposit) certificates.</t>
    </r>
  </si>
  <si>
    <r>
      <t>Autonomous Republic of Crimea and the city of Sevastopol</t>
    </r>
    <r>
      <rPr>
        <vertAlign val="superscript"/>
        <sz val="10"/>
        <rFont val="Calibri"/>
        <family val="2"/>
        <charset val="204"/>
        <scheme val="minor"/>
      </rPr>
      <t xml:space="preserve"> </t>
    </r>
  </si>
  <si>
    <t>Note. Based on the data of report file F4X.</t>
  </si>
  <si>
    <t>at the end of November 2024</t>
  </si>
  <si>
    <t>November, 2024</t>
  </si>
  <si>
    <t>at the end of November, 2024</t>
  </si>
  <si>
    <t>_</t>
  </si>
  <si>
    <t>–</t>
  </si>
  <si>
    <t>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</si>
</sst>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;\–#,##0;&quot;–&quot;"/>
    <numFmt numFmtId="165" formatCode="#,##0.0;\–#,##0.0;&quot;–&quot;"/>
    <numFmt numFmtId="166" formatCode="&quot; за станом на кінець&quot;[$-FC22]\ mmmm\ yyyy\ &quot;року&quot;"/>
    <numFmt numFmtId="167" formatCode="#,##0.0000;\–#,##0.0000;&quot;–&quot;"/>
    <numFmt numFmtId="168" formatCode="0.0"/>
    <numFmt numFmtId="169" formatCode="###0.0;\–###0.0;&quot;–&quot;"/>
    <numFmt numFmtId="170" formatCode="#,##0&quot; р.&quot;;[Red]\-#,##0&quot; р.&quot;"/>
    <numFmt numFmtId="171" formatCode="&quot;за станом на кінець&quot;[$-FC22]\ mmmm\ yyyy\ &quot;року&quot;"/>
    <numFmt numFmtId="172" formatCode="mm/yyyy"/>
    <numFmt numFmtId="173" formatCode="&quot;області&quot;\ General"/>
    <numFmt numFmtId="174" formatCode="#,##0.000000000000000"/>
    <numFmt numFmtId="175" formatCode="0.00000"/>
  </numFmts>
  <fonts count="4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color indexed="63"/>
      <name val="Calibri"/>
      <family val="2"/>
      <charset val="204"/>
      <scheme val="minor"/>
    </font>
    <font>
      <b/>
      <sz val="10"/>
      <color indexed="48"/>
      <name val="Calibri"/>
      <family val="2"/>
      <charset val="204"/>
      <scheme val="minor"/>
    </font>
    <font>
      <sz val="9"/>
      <color indexed="4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u/>
      <vertAlign val="superscript"/>
      <sz val="11"/>
      <color theme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vertAlign val="superscript"/>
      <sz val="12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vertAlign val="superscript"/>
      <sz val="11"/>
      <color rgb="FF0000FF"/>
      <name val="Calibri"/>
      <family val="2"/>
      <charset val="204"/>
      <scheme val="minor"/>
    </font>
    <font>
      <vertAlign val="superscript"/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61">
    <xf numFmtId="0" fontId="0" fillId="0" borderId="0"/>
    <xf numFmtId="0" fontId="12" fillId="0" borderId="0"/>
    <xf numFmtId="0" fontId="13" fillId="0" borderId="0"/>
    <xf numFmtId="3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2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0" fillId="0" borderId="0"/>
    <xf numFmtId="0" fontId="9" fillId="0" borderId="0"/>
    <xf numFmtId="0" fontId="35" fillId="0" borderId="0"/>
    <xf numFmtId="0" fontId="8" fillId="0" borderId="0"/>
    <xf numFmtId="0" fontId="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16" fillId="0" borderId="0" xfId="7" applyFont="1" applyAlignment="1" applyProtection="1">
      <alignment horizontal="right"/>
      <protection hidden="1"/>
    </xf>
    <xf numFmtId="171" fontId="19" fillId="0" borderId="0" xfId="5" applyNumberFormat="1" applyFont="1" applyFill="1" applyAlignment="1">
      <alignment horizontal="left"/>
    </xf>
    <xf numFmtId="171" fontId="20" fillId="0" borderId="0" xfId="5" applyNumberFormat="1" applyFont="1" applyFill="1" applyAlignment="1" applyProtection="1">
      <alignment horizontal="center"/>
      <protection hidden="1"/>
    </xf>
    <xf numFmtId="171" fontId="19" fillId="0" borderId="0" xfId="5" applyNumberFormat="1" applyFont="1" applyFill="1" applyAlignment="1" applyProtection="1">
      <alignment horizontal="left"/>
      <protection hidden="1"/>
    </xf>
    <xf numFmtId="164" fontId="17" fillId="0" borderId="0" xfId="8" applyNumberFormat="1" applyFont="1"/>
    <xf numFmtId="164" fontId="24" fillId="0" borderId="0" xfId="5" applyNumberFormat="1" applyFont="1" applyBorder="1" applyAlignment="1" applyProtection="1">
      <alignment horizontal="right"/>
      <protection hidden="1"/>
    </xf>
    <xf numFmtId="165" fontId="24" fillId="0" borderId="0" xfId="5" applyNumberFormat="1" applyFont="1" applyBorder="1" applyAlignment="1" applyProtection="1">
      <alignment horizontal="right" indent="3"/>
      <protection hidden="1"/>
    </xf>
    <xf numFmtId="164" fontId="17" fillId="0" borderId="0" xfId="8" applyNumberFormat="1" applyFont="1" applyFill="1" applyBorder="1" applyAlignment="1" applyProtection="1">
      <alignment horizontal="left" indent="6"/>
      <protection hidden="1"/>
    </xf>
    <xf numFmtId="164" fontId="17" fillId="0" borderId="0" xfId="8" applyNumberFormat="1" applyFont="1" applyFill="1" applyAlignment="1" applyProtection="1">
      <alignment horizontal="left" indent="13"/>
      <protection hidden="1"/>
    </xf>
    <xf numFmtId="164" fontId="21" fillId="2" borderId="0" xfId="0" applyNumberFormat="1" applyFont="1" applyFill="1"/>
    <xf numFmtId="164" fontId="21" fillId="0" borderId="0" xfId="0" applyNumberFormat="1" applyFont="1"/>
    <xf numFmtId="1" fontId="21" fillId="0" borderId="0" xfId="0" applyNumberFormat="1" applyFont="1" applyAlignment="1">
      <alignment horizontal="left"/>
    </xf>
    <xf numFmtId="1" fontId="28" fillId="0" borderId="1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/>
    </xf>
    <xf numFmtId="1" fontId="27" fillId="0" borderId="0" xfId="0" applyNumberFormat="1" applyFont="1" applyBorder="1" applyAlignment="1">
      <alignment horizontal="left" vertical="top"/>
    </xf>
    <xf numFmtId="164" fontId="27" fillId="0" borderId="0" xfId="0" applyNumberFormat="1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top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left" vertical="top" indent="1"/>
    </xf>
    <xf numFmtId="1" fontId="21" fillId="0" borderId="0" xfId="0" applyNumberFormat="1" applyFont="1" applyBorder="1" applyAlignment="1">
      <alignment horizontal="left" vertical="top"/>
    </xf>
    <xf numFmtId="164" fontId="21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 applyBorder="1" applyAlignment="1">
      <alignment horizontal="right" vertical="center" wrapText="1"/>
    </xf>
    <xf numFmtId="1" fontId="21" fillId="0" borderId="0" xfId="0" applyNumberFormat="1" applyFont="1"/>
    <xf numFmtId="164" fontId="23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Fill="1"/>
    <xf numFmtId="164" fontId="21" fillId="0" borderId="0" xfId="0" applyNumberFormat="1" applyFont="1" applyFill="1" applyBorder="1"/>
    <xf numFmtId="1" fontId="30" fillId="0" borderId="5" xfId="0" applyNumberFormat="1" applyFont="1" applyBorder="1" applyAlignment="1">
      <alignment horizontal="center" vertical="center" wrapText="1"/>
    </xf>
    <xf numFmtId="1" fontId="30" fillId="0" borderId="11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left" vertical="top" wrapText="1" indent="1"/>
    </xf>
    <xf numFmtId="1" fontId="21" fillId="0" borderId="0" xfId="0" applyNumberFormat="1" applyFont="1" applyFill="1" applyBorder="1" applyAlignment="1">
      <alignment horizontal="left" vertical="top" indent="1"/>
    </xf>
    <xf numFmtId="1" fontId="21" fillId="0" borderId="0" xfId="2" applyNumberFormat="1" applyFont="1" applyBorder="1" applyAlignment="1">
      <alignment horizontal="right" indent="1"/>
    </xf>
    <xf numFmtId="168" fontId="21" fillId="0" borderId="0" xfId="2" applyNumberFormat="1" applyFont="1" applyBorder="1" applyAlignment="1">
      <alignment horizontal="right" indent="1"/>
    </xf>
    <xf numFmtId="0" fontId="21" fillId="0" borderId="0" xfId="0" applyFont="1"/>
    <xf numFmtId="0" fontId="21" fillId="0" borderId="0" xfId="0" applyFont="1" applyFill="1"/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Border="1"/>
    <xf numFmtId="1" fontId="30" fillId="0" borderId="11" xfId="0" applyNumberFormat="1" applyFont="1" applyBorder="1" applyAlignment="1">
      <alignment horizontal="center" vertical="center" wrapText="1"/>
    </xf>
    <xf numFmtId="1" fontId="31" fillId="0" borderId="7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/>
    </xf>
    <xf numFmtId="171" fontId="18" fillId="0" borderId="0" xfId="5" applyNumberFormat="1" applyFont="1" applyFill="1" applyAlignment="1" applyProtection="1">
      <alignment horizontal="center"/>
      <protection hidden="1"/>
    </xf>
    <xf numFmtId="1" fontId="29" fillId="0" borderId="0" xfId="0" applyNumberFormat="1" applyFont="1" applyBorder="1" applyAlignment="1">
      <alignment horizontal="left" wrapText="1"/>
    </xf>
    <xf numFmtId="0" fontId="14" fillId="0" borderId="0" xfId="13" applyFont="1"/>
    <xf numFmtId="0" fontId="17" fillId="0" borderId="0" xfId="13" applyFont="1" applyProtection="1">
      <protection hidden="1"/>
    </xf>
    <xf numFmtId="0" fontId="14" fillId="0" borderId="0" xfId="13" applyFont="1" applyProtection="1">
      <protection hidden="1"/>
    </xf>
    <xf numFmtId="0" fontId="22" fillId="0" borderId="0" xfId="13" applyFont="1" applyAlignment="1">
      <alignment horizontal="center" vertical="center" wrapText="1"/>
    </xf>
    <xf numFmtId="172" fontId="22" fillId="0" borderId="0" xfId="13" applyNumberFormat="1" applyFont="1" applyAlignment="1">
      <alignment horizontal="right"/>
    </xf>
    <xf numFmtId="0" fontId="22" fillId="0" borderId="0" xfId="13" applyFont="1"/>
    <xf numFmtId="172" fontId="22" fillId="0" borderId="17" xfId="13" applyNumberFormat="1" applyFont="1" applyBorder="1" applyAlignment="1" applyProtection="1">
      <alignment horizontal="center" vertical="center"/>
      <protection hidden="1"/>
    </xf>
    <xf numFmtId="0" fontId="14" fillId="0" borderId="0" xfId="13" quotePrefix="1" applyFont="1"/>
    <xf numFmtId="164" fontId="17" fillId="0" borderId="23" xfId="8" applyNumberFormat="1" applyFont="1" applyFill="1" applyBorder="1" applyAlignment="1" applyProtection="1">
      <alignment horizontal="left" indent="6"/>
      <protection hidden="1"/>
    </xf>
    <xf numFmtId="164" fontId="24" fillId="0" borderId="23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 indent="3"/>
      <protection hidden="1"/>
    </xf>
    <xf numFmtId="0" fontId="14" fillId="0" borderId="0" xfId="13" applyFont="1" applyFill="1" applyProtection="1">
      <protection hidden="1"/>
    </xf>
    <xf numFmtId="0" fontId="14" fillId="0" borderId="0" xfId="13" applyFont="1" applyFill="1" applyBorder="1" applyProtection="1">
      <protection hidden="1"/>
    </xf>
    <xf numFmtId="0" fontId="17" fillId="0" borderId="0" xfId="13" applyFont="1"/>
    <xf numFmtId="171" fontId="18" fillId="4" borderId="17" xfId="5" applyNumberFormat="1" applyFont="1" applyFill="1" applyBorder="1" applyAlignment="1" applyProtection="1">
      <alignment horizontal="center" vertical="center"/>
      <protection locked="0" hidden="1"/>
    </xf>
    <xf numFmtId="164" fontId="21" fillId="0" borderId="0" xfId="0" applyNumberFormat="1" applyFont="1" applyAlignment="1">
      <alignment horizontal="center" wrapText="1"/>
    </xf>
    <xf numFmtId="49" fontId="21" fillId="0" borderId="0" xfId="0" applyNumberFormat="1" applyFont="1" applyBorder="1" applyAlignment="1">
      <alignment horizontal="center" vertical="top" wrapText="1"/>
    </xf>
    <xf numFmtId="165" fontId="27" fillId="0" borderId="0" xfId="0" applyNumberFormat="1" applyFont="1" applyBorder="1" applyAlignment="1">
      <alignment horizontal="right" vertical="top"/>
    </xf>
    <xf numFmtId="165" fontId="21" fillId="0" borderId="0" xfId="0" applyNumberFormat="1" applyFont="1" applyBorder="1" applyAlignment="1">
      <alignment horizontal="right" vertical="top"/>
    </xf>
    <xf numFmtId="164" fontId="23" fillId="0" borderId="0" xfId="0" applyNumberFormat="1" applyFont="1" applyBorder="1"/>
    <xf numFmtId="164" fontId="21" fillId="0" borderId="0" xfId="0" applyNumberFormat="1" applyFont="1" applyBorder="1" applyAlignment="1">
      <alignment horizontal="center" wrapText="1"/>
    </xf>
    <xf numFmtId="167" fontId="21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Fill="1" applyAlignment="1">
      <alignment vertical="top" wrapText="1"/>
    </xf>
    <xf numFmtId="1" fontId="27" fillId="0" borderId="0" xfId="0" applyNumberFormat="1" applyFont="1" applyFill="1"/>
    <xf numFmtId="164" fontId="27" fillId="0" borderId="0" xfId="0" applyNumberFormat="1" applyFont="1" applyFill="1"/>
    <xf numFmtId="164" fontId="21" fillId="0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Fill="1" applyAlignment="1">
      <alignment horizontal="center" wrapText="1"/>
    </xf>
    <xf numFmtId="1" fontId="30" fillId="0" borderId="1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6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/>
    <xf numFmtId="1" fontId="33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/>
    <xf numFmtId="1" fontId="32" fillId="0" borderId="0" xfId="0" applyNumberFormat="1" applyFont="1" applyBorder="1" applyAlignment="1">
      <alignment horizontal="left" indent="3"/>
    </xf>
    <xf numFmtId="1" fontId="33" fillId="0" borderId="14" xfId="0" applyNumberFormat="1" applyFont="1" applyFill="1" applyBorder="1" applyAlignment="1">
      <alignment horizontal="left" indent="1"/>
    </xf>
    <xf numFmtId="164" fontId="33" fillId="0" borderId="14" xfId="0" applyNumberFormat="1" applyFont="1" applyFill="1" applyBorder="1"/>
    <xf numFmtId="1" fontId="21" fillId="0" borderId="0" xfId="0" applyNumberFormat="1" applyFont="1" applyFill="1" applyAlignment="1">
      <alignment vertical="top"/>
    </xf>
    <xf numFmtId="164" fontId="21" fillId="0" borderId="0" xfId="0" applyNumberFormat="1" applyFont="1" applyFill="1" applyAlignment="1">
      <alignment vertical="top"/>
    </xf>
    <xf numFmtId="1" fontId="21" fillId="0" borderId="0" xfId="0" applyNumberFormat="1" applyFont="1" applyFill="1" applyAlignment="1">
      <alignment horizontal="left" vertical="top"/>
    </xf>
    <xf numFmtId="1" fontId="32" fillId="0" borderId="16" xfId="0" applyNumberFormat="1" applyFont="1" applyBorder="1" applyAlignment="1">
      <alignment horizontal="left" indent="3"/>
    </xf>
    <xf numFmtId="164" fontId="28" fillId="0" borderId="16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Alignment="1">
      <alignment horizontal="center"/>
    </xf>
    <xf numFmtId="164" fontId="21" fillId="5" borderId="0" xfId="0" applyNumberFormat="1" applyFont="1" applyFill="1" applyBorder="1" applyAlignment="1">
      <alignment horizontal="center" vertical="center"/>
    </xf>
    <xf numFmtId="1" fontId="28" fillId="0" borderId="4" xfId="0" applyNumberFormat="1" applyFont="1" applyFill="1" applyBorder="1" applyAlignment="1">
      <alignment horizontal="left" indent="1"/>
    </xf>
    <xf numFmtId="164" fontId="28" fillId="0" borderId="4" xfId="0" applyNumberFormat="1" applyFont="1" applyFill="1" applyBorder="1"/>
    <xf numFmtId="164" fontId="28" fillId="0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vertical="center" wrapText="1"/>
    </xf>
    <xf numFmtId="169" fontId="21" fillId="0" borderId="0" xfId="0" applyNumberFormat="1" applyFont="1" applyFill="1" applyBorder="1" applyAlignment="1">
      <alignment horizontal="right"/>
    </xf>
    <xf numFmtId="1" fontId="21" fillId="0" borderId="14" xfId="0" applyNumberFormat="1" applyFont="1" applyFill="1" applyBorder="1" applyAlignment="1">
      <alignment horizontal="left" indent="1"/>
    </xf>
    <xf numFmtId="164" fontId="21" fillId="0" borderId="14" xfId="0" applyNumberFormat="1" applyFont="1" applyFill="1" applyBorder="1"/>
    <xf numFmtId="165" fontId="21" fillId="0" borderId="0" xfId="0" applyNumberFormat="1" applyFont="1" applyFill="1"/>
    <xf numFmtId="1" fontId="21" fillId="0" borderId="16" xfId="0" applyNumberFormat="1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left" vertical="top" indent="1"/>
    </xf>
    <xf numFmtId="1" fontId="15" fillId="2" borderId="0" xfId="7" applyNumberFormat="1" applyFill="1"/>
    <xf numFmtId="1" fontId="21" fillId="0" borderId="0" xfId="0" applyNumberFormat="1" applyFont="1" applyFill="1" applyAlignment="1">
      <alignment horizontal="left"/>
    </xf>
    <xf numFmtId="1" fontId="28" fillId="0" borderId="1" xfId="0" applyNumberFormat="1" applyFont="1" applyFill="1" applyBorder="1" applyAlignment="1">
      <alignment horizontal="center"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1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top" wrapText="1"/>
    </xf>
    <xf numFmtId="1" fontId="27" fillId="0" borderId="0" xfId="0" applyNumberFormat="1" applyFont="1" applyFill="1" applyBorder="1" applyAlignment="1">
      <alignment horizontal="left" vertical="top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right" vertical="top"/>
    </xf>
    <xf numFmtId="164" fontId="23" fillId="0" borderId="0" xfId="0" applyNumberFormat="1" applyFont="1" applyFill="1" applyBorder="1"/>
    <xf numFmtId="0" fontId="14" fillId="0" borderId="23" xfId="13" applyFont="1" applyFill="1" applyBorder="1" applyProtection="1">
      <protection hidden="1"/>
    </xf>
    <xf numFmtId="164" fontId="23" fillId="0" borderId="0" xfId="0" applyNumberFormat="1" applyFont="1" applyFill="1" applyBorder="1" applyAlignment="1">
      <alignment horizontal="right" vertical="top" wrapText="1"/>
    </xf>
    <xf numFmtId="1" fontId="30" fillId="0" borderId="2" xfId="0" applyNumberFormat="1" applyFont="1" applyFill="1" applyBorder="1" applyAlignment="1">
      <alignment horizontal="center" vertical="center" wrapText="1"/>
    </xf>
    <xf numFmtId="1" fontId="30" fillId="0" borderId="3" xfId="0" applyNumberFormat="1" applyFont="1" applyFill="1" applyBorder="1" applyAlignment="1">
      <alignment horizontal="center" vertical="center" wrapText="1"/>
    </xf>
    <xf numFmtId="168" fontId="32" fillId="0" borderId="0" xfId="0" applyNumberFormat="1" applyFont="1" applyFill="1" applyBorder="1" applyAlignment="1">
      <alignment horizontal="left" vertical="center"/>
    </xf>
    <xf numFmtId="1" fontId="30" fillId="0" borderId="1" xfId="0" applyNumberFormat="1" applyFont="1" applyFill="1" applyBorder="1" applyAlignment="1">
      <alignment horizontal="center" vertical="center" wrapText="1"/>
    </xf>
    <xf numFmtId="168" fontId="32" fillId="0" borderId="16" xfId="0" applyNumberFormat="1" applyFont="1" applyFill="1" applyBorder="1" applyAlignment="1">
      <alignment horizontal="left" vertical="center"/>
    </xf>
    <xf numFmtId="1" fontId="32" fillId="0" borderId="0" xfId="0" applyNumberFormat="1" applyFont="1" applyFill="1" applyBorder="1" applyAlignment="1">
      <alignment horizontal="left" indent="3"/>
    </xf>
    <xf numFmtId="164" fontId="18" fillId="0" borderId="0" xfId="8" applyNumberFormat="1" applyFont="1" applyFill="1" applyBorder="1" applyAlignment="1" applyProtection="1">
      <alignment vertical="top" wrapText="1"/>
      <protection hidden="1"/>
    </xf>
    <xf numFmtId="164" fontId="17" fillId="0" borderId="0" xfId="8" applyNumberFormat="1" applyFont="1" applyFill="1" applyAlignment="1" applyProtection="1">
      <alignment horizontal="left" indent="6"/>
      <protection hidden="1"/>
    </xf>
    <xf numFmtId="165" fontId="24" fillId="0" borderId="0" xfId="5" applyNumberFormat="1" applyFont="1" applyBorder="1" applyAlignment="1" applyProtection="1">
      <alignment horizontal="right"/>
      <protection hidden="1"/>
    </xf>
    <xf numFmtId="165" fontId="24" fillId="0" borderId="23" xfId="5" applyNumberFormat="1" applyFont="1" applyBorder="1" applyAlignment="1" applyProtection="1">
      <alignment horizontal="right"/>
      <protection hidden="1"/>
    </xf>
    <xf numFmtId="1" fontId="29" fillId="0" borderId="0" xfId="0" applyNumberFormat="1" applyFont="1" applyBorder="1" applyAlignment="1">
      <alignment horizontal="left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 indent="2"/>
    </xf>
    <xf numFmtId="165" fontId="24" fillId="0" borderId="0" xfId="5" applyNumberFormat="1" applyFont="1" applyFill="1" applyBorder="1" applyAlignment="1" applyProtection="1">
      <alignment horizontal="right"/>
      <protection hidden="1"/>
    </xf>
    <xf numFmtId="165" fontId="24" fillId="0" borderId="23" xfId="5" applyNumberFormat="1" applyFont="1" applyFill="1" applyBorder="1" applyAlignment="1" applyProtection="1">
      <alignment horizontal="right"/>
      <protection hidden="1"/>
    </xf>
    <xf numFmtId="165" fontId="21" fillId="0" borderId="7" xfId="0" applyNumberFormat="1" applyFont="1" applyBorder="1" applyAlignment="1">
      <alignment horizontal="center" vertical="center" wrapText="1"/>
    </xf>
    <xf numFmtId="1" fontId="30" fillId="0" borderId="5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1" fontId="21" fillId="0" borderId="0" xfId="2" applyNumberFormat="1" applyFont="1" applyFill="1" applyBorder="1" applyAlignment="1">
      <alignment horizontal="right" indent="1"/>
    </xf>
    <xf numFmtId="168" fontId="21" fillId="0" borderId="0" xfId="2" applyNumberFormat="1" applyFont="1" applyFill="1" applyBorder="1" applyAlignment="1">
      <alignment horizontal="right" indent="1"/>
    </xf>
    <xf numFmtId="164" fontId="18" fillId="0" borderId="7" xfId="8" applyNumberFormat="1" applyFont="1" applyFill="1" applyBorder="1" applyAlignment="1" applyProtection="1">
      <alignment vertical="top" wrapText="1"/>
      <protection hidden="1"/>
    </xf>
    <xf numFmtId="174" fontId="14" fillId="0" borderId="0" xfId="13" applyNumberFormat="1" applyFont="1"/>
    <xf numFmtId="164" fontId="24" fillId="6" borderId="0" xfId="5" applyNumberFormat="1" applyFont="1" applyFill="1" applyBorder="1" applyAlignment="1" applyProtection="1">
      <alignment horizontal="right"/>
      <protection hidden="1"/>
    </xf>
    <xf numFmtId="165" fontId="24" fillId="6" borderId="0" xfId="5" applyNumberFormat="1" applyFont="1" applyFill="1" applyBorder="1" applyAlignment="1" applyProtection="1">
      <alignment horizontal="right" indent="3"/>
      <protection hidden="1"/>
    </xf>
    <xf numFmtId="165" fontId="24" fillId="6" borderId="0" xfId="5" applyNumberFormat="1" applyFont="1" applyFill="1" applyBorder="1" applyAlignment="1" applyProtection="1">
      <alignment horizontal="right"/>
      <protection hidden="1"/>
    </xf>
    <xf numFmtId="0" fontId="14" fillId="6" borderId="0" xfId="13" applyFont="1" applyFill="1" applyBorder="1" applyProtection="1"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18" fillId="0" borderId="0" xfId="8" applyNumberFormat="1" applyFont="1" applyFill="1" applyBorder="1" applyAlignment="1" applyProtection="1">
      <alignment horizontal="left" vertical="top" wrapText="1"/>
      <protection hidden="1"/>
    </xf>
    <xf numFmtId="1" fontId="21" fillId="0" borderId="0" xfId="18" applyNumberFormat="1" applyFont="1" applyFill="1" applyBorder="1" applyAlignment="1">
      <alignment horizontal="left" wrapText="1" indent="1"/>
    </xf>
    <xf numFmtId="1" fontId="21" fillId="0" borderId="0" xfId="0" applyNumberFormat="1" applyFont="1" applyBorder="1" applyAlignment="1">
      <alignment vertical="top" wrapText="1"/>
    </xf>
    <xf numFmtId="1" fontId="21" fillId="0" borderId="34" xfId="0" applyNumberFormat="1" applyFont="1" applyBorder="1" applyAlignment="1">
      <alignment horizontal="left" vertical="top" indent="1"/>
    </xf>
    <xf numFmtId="1" fontId="30" fillId="0" borderId="29" xfId="0" applyNumberFormat="1" applyFont="1" applyFill="1" applyBorder="1" applyAlignment="1">
      <alignment horizontal="center" vertical="center" wrapText="1"/>
    </xf>
    <xf numFmtId="1" fontId="30" fillId="0" borderId="28" xfId="0" applyNumberFormat="1" applyFont="1" applyFill="1" applyBorder="1" applyAlignment="1">
      <alignment horizontal="center" vertical="center" wrapText="1"/>
    </xf>
    <xf numFmtId="1" fontId="30" fillId="0" borderId="24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right" vertical="center" wrapText="1"/>
    </xf>
    <xf numFmtId="165" fontId="23" fillId="0" borderId="0" xfId="0" applyNumberFormat="1" applyFont="1" applyBorder="1" applyAlignment="1">
      <alignment horizontal="right" vertical="center" wrapText="1"/>
    </xf>
    <xf numFmtId="0" fontId="21" fillId="0" borderId="0" xfId="0" applyFont="1" applyFill="1" applyBorder="1"/>
    <xf numFmtId="0" fontId="21" fillId="0" borderId="0" xfId="0" applyFont="1" applyBorder="1"/>
    <xf numFmtId="164" fontId="21" fillId="0" borderId="31" xfId="0" applyNumberFormat="1" applyFont="1" applyBorder="1" applyAlignment="1">
      <alignment horizontal="center" vertical="center" wrapText="1"/>
    </xf>
    <xf numFmtId="164" fontId="21" fillId="0" borderId="32" xfId="0" applyNumberFormat="1" applyFont="1" applyBorder="1" applyAlignment="1">
      <alignment horizontal="center" vertical="center"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/>
    <xf numFmtId="164" fontId="27" fillId="0" borderId="0" xfId="0" applyNumberFormat="1" applyFont="1" applyFill="1" applyBorder="1" applyAlignment="1">
      <alignment vertical="top" wrapText="1"/>
    </xf>
    <xf numFmtId="164" fontId="40" fillId="0" borderId="0" xfId="0" applyNumberFormat="1" applyFont="1" applyFill="1" applyAlignment="1">
      <alignment vertical="top"/>
    </xf>
    <xf numFmtId="164" fontId="21" fillId="0" borderId="37" xfId="0" applyNumberFormat="1" applyFont="1" applyFill="1" applyBorder="1" applyAlignment="1">
      <alignment horizontal="center" vertical="center" wrapText="1"/>
    </xf>
    <xf numFmtId="164" fontId="21" fillId="0" borderId="37" xfId="0" applyNumberFormat="1" applyFont="1" applyBorder="1" applyAlignment="1">
      <alignment horizontal="center" vertical="center" wrapText="1"/>
    </xf>
    <xf numFmtId="164" fontId="21" fillId="0" borderId="38" xfId="0" applyNumberFormat="1" applyFont="1" applyBorder="1" applyAlignment="1">
      <alignment horizontal="center" vertical="center" wrapText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" fontId="41" fillId="0" borderId="0" xfId="18" applyNumberFormat="1" applyFont="1" applyFill="1" applyBorder="1" applyAlignment="1">
      <alignment horizontal="left" vertical="center" indent="1"/>
    </xf>
    <xf numFmtId="164" fontId="21" fillId="0" borderId="7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9" fontId="27" fillId="0" borderId="0" xfId="0" applyNumberFormat="1" applyFont="1" applyFill="1" applyBorder="1" applyAlignment="1">
      <alignment horizontal="right"/>
    </xf>
    <xf numFmtId="169" fontId="21" fillId="0" borderId="34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 vertical="center"/>
    </xf>
    <xf numFmtId="1" fontId="42" fillId="2" borderId="0" xfId="7" applyNumberFormat="1" applyFont="1" applyFill="1"/>
    <xf numFmtId="165" fontId="27" fillId="0" borderId="0" xfId="0" applyNumberFormat="1" applyFont="1" applyBorder="1" applyAlignment="1">
      <alignment horizontal="right" vertical="center" wrapText="1"/>
    </xf>
    <xf numFmtId="164" fontId="21" fillId="0" borderId="34" xfId="0" applyNumberFormat="1" applyFont="1" applyBorder="1" applyAlignment="1">
      <alignment horizontal="right" vertical="center" wrapText="1"/>
    </xf>
    <xf numFmtId="165" fontId="21" fillId="0" borderId="34" xfId="0" applyNumberFormat="1" applyFont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4" fontId="27" fillId="0" borderId="0" xfId="0" applyNumberFormat="1" applyFont="1" applyFill="1" applyBorder="1" applyAlignment="1">
      <alignment horizontal="right" vertical="center" wrapText="1"/>
    </xf>
    <xf numFmtId="165" fontId="27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center" wrapText="1"/>
    </xf>
    <xf numFmtId="164" fontId="21" fillId="0" borderId="34" xfId="0" applyNumberFormat="1" applyFont="1" applyFill="1" applyBorder="1" applyAlignment="1">
      <alignment horizontal="right" vertical="center" wrapText="1"/>
    </xf>
    <xf numFmtId="165" fontId="21" fillId="0" borderId="34" xfId="0" applyNumberFormat="1" applyFont="1" applyFill="1" applyBorder="1" applyAlignment="1">
      <alignment horizontal="right" vertical="center" wrapText="1"/>
    </xf>
    <xf numFmtId="165" fontId="21" fillId="0" borderId="0" xfId="0" applyNumberFormat="1" applyFont="1" applyFill="1" applyBorder="1" applyAlignment="1">
      <alignment horizontal="right" vertical="top" wrapText="1"/>
    </xf>
    <xf numFmtId="164" fontId="27" fillId="0" borderId="0" xfId="0" applyNumberFormat="1" applyFont="1" applyFill="1" applyBorder="1" applyAlignment="1">
      <alignment horizontal="right" vertical="top" wrapText="1"/>
    </xf>
    <xf numFmtId="165" fontId="27" fillId="0" borderId="0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top" wrapText="1"/>
    </xf>
    <xf numFmtId="164" fontId="21" fillId="0" borderId="34" xfId="0" applyNumberFormat="1" applyFont="1" applyFill="1" applyBorder="1" applyAlignment="1">
      <alignment horizontal="right" vertical="top" wrapText="1"/>
    </xf>
    <xf numFmtId="165" fontId="21" fillId="0" borderId="34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Fill="1" applyBorder="1" applyAlignment="1">
      <alignment horizontal="right" vertical="center" wrapText="1"/>
    </xf>
    <xf numFmtId="175" fontId="14" fillId="0" borderId="0" xfId="13" applyNumberFormat="1" applyFont="1"/>
    <xf numFmtId="0" fontId="22" fillId="0" borderId="0" xfId="13" applyFont="1" applyAlignment="1" applyProtection="1">
      <alignment horizontal="right"/>
      <protection hidden="1"/>
    </xf>
    <xf numFmtId="171" fontId="17" fillId="6" borderId="0" xfId="5" applyNumberFormat="1" applyFont="1" applyFill="1" applyAlignment="1" applyProtection="1">
      <alignment horizontal="center"/>
      <protection hidden="1"/>
    </xf>
    <xf numFmtId="164" fontId="17" fillId="6" borderId="0" xfId="8" applyNumberFormat="1" applyFont="1" applyFill="1" applyAlignment="1" applyProtection="1">
      <alignment horizontal="center"/>
      <protection hidden="1"/>
    </xf>
    <xf numFmtId="173" fontId="38" fillId="6" borderId="0" xfId="5" applyNumberFormat="1" applyFont="1" applyFill="1" applyAlignment="1" applyProtection="1">
      <alignment horizontal="center"/>
      <protection hidden="1"/>
    </xf>
    <xf numFmtId="166" fontId="17" fillId="0" borderId="0" xfId="0" applyNumberFormat="1" applyFont="1" applyFill="1" applyBorder="1" applyAlignment="1">
      <alignment horizontal="center"/>
    </xf>
    <xf numFmtId="0" fontId="21" fillId="0" borderId="7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172" fontId="22" fillId="0" borderId="21" xfId="13" applyNumberFormat="1" applyFont="1" applyFill="1" applyBorder="1" applyAlignment="1" applyProtection="1">
      <alignment horizontal="center" vertical="center"/>
      <protection hidden="1"/>
    </xf>
    <xf numFmtId="172" fontId="22" fillId="0" borderId="17" xfId="13" applyNumberFormat="1" applyFont="1" applyFill="1" applyBorder="1" applyAlignment="1" applyProtection="1">
      <alignment horizontal="center" vertical="center"/>
      <protection hidden="1"/>
    </xf>
    <xf numFmtId="164" fontId="21" fillId="0" borderId="17" xfId="8" applyNumberFormat="1" applyFont="1" applyFill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Fill="1" applyBorder="1" applyAlignment="1" applyProtection="1">
      <alignment horizontal="center" vertical="center" wrapText="1"/>
      <protection hidden="1"/>
    </xf>
    <xf numFmtId="172" fontId="21" fillId="0" borderId="18" xfId="13" applyNumberFormat="1" applyFont="1" applyBorder="1" applyAlignment="1" applyProtection="1">
      <alignment horizontal="center" vertical="center"/>
      <protection hidden="1"/>
    </xf>
    <xf numFmtId="172" fontId="21" fillId="0" borderId="20" xfId="13" applyNumberFormat="1" applyFont="1" applyBorder="1" applyAlignment="1" applyProtection="1">
      <alignment horizontal="center" vertical="center"/>
      <protection hidden="1"/>
    </xf>
    <xf numFmtId="164" fontId="21" fillId="0" borderId="17" xfId="8" applyNumberFormat="1" applyFont="1" applyBorder="1" applyAlignment="1" applyProtection="1">
      <alignment horizontal="center" vertical="center" wrapText="1"/>
      <protection hidden="1"/>
    </xf>
    <xf numFmtId="164" fontId="21" fillId="0" borderId="19" xfId="8" applyNumberFormat="1" applyFont="1" applyBorder="1" applyAlignment="1" applyProtection="1">
      <alignment horizontal="center" vertical="center" wrapText="1"/>
      <protection hidden="1"/>
    </xf>
    <xf numFmtId="1" fontId="21" fillId="0" borderId="0" xfId="0" applyNumberFormat="1" applyFont="1" applyBorder="1" applyAlignment="1">
      <alignment horizontal="left" vertical="top" wrapText="1"/>
    </xf>
    <xf numFmtId="1" fontId="21" fillId="0" borderId="27" xfId="0" applyNumberFormat="1" applyFont="1" applyFill="1" applyBorder="1" applyAlignment="1">
      <alignment horizontal="center" vertical="top" wrapText="1"/>
    </xf>
    <xf numFmtId="1" fontId="21" fillId="0" borderId="28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Fill="1" applyBorder="1" applyAlignment="1">
      <alignment horizontal="center" vertical="center" wrapText="1"/>
    </xf>
    <xf numFmtId="14" fontId="21" fillId="0" borderId="0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wrapText="1"/>
    </xf>
    <xf numFmtId="166" fontId="21" fillId="0" borderId="0" xfId="0" applyNumberFormat="1" applyFont="1" applyFill="1" applyBorder="1" applyAlignment="1">
      <alignment horizontal="left"/>
    </xf>
    <xf numFmtId="1" fontId="21" fillId="0" borderId="1" xfId="0" applyNumberFormat="1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0" borderId="12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1" fillId="0" borderId="13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164" fontId="21" fillId="0" borderId="15" xfId="0" applyNumberFormat="1" applyFont="1" applyFill="1" applyBorder="1" applyAlignment="1">
      <alignment horizontal="center" vertical="center" wrapText="1"/>
    </xf>
    <xf numFmtId="164" fontId="21" fillId="0" borderId="24" xfId="0" applyNumberFormat="1" applyFont="1" applyFill="1" applyBorder="1" applyAlignment="1">
      <alignment horizontal="center" vertical="center" wrapText="1"/>
    </xf>
    <xf numFmtId="164" fontId="21" fillId="0" borderId="25" xfId="0" applyNumberFormat="1" applyFont="1" applyFill="1" applyBorder="1" applyAlignment="1">
      <alignment horizontal="center" vertical="center" wrapText="1"/>
    </xf>
    <xf numFmtId="164" fontId="21" fillId="0" borderId="22" xfId="0" applyNumberFormat="1" applyFont="1" applyFill="1" applyBorder="1" applyAlignment="1">
      <alignment horizontal="center" vertical="center" wrapText="1"/>
    </xf>
    <xf numFmtId="164" fontId="21" fillId="0" borderId="26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wrapText="1"/>
    </xf>
    <xf numFmtId="14" fontId="21" fillId="0" borderId="0" xfId="0" applyNumberFormat="1" applyFont="1" applyBorder="1" applyAlignment="1">
      <alignment horizontal="center"/>
    </xf>
    <xf numFmtId="1" fontId="21" fillId="0" borderId="0" xfId="0" applyNumberFormat="1" applyFont="1" applyFill="1" applyBorder="1" applyAlignment="1">
      <alignment horizontal="left" vertical="top" wrapText="1"/>
    </xf>
    <xf numFmtId="1" fontId="21" fillId="0" borderId="0" xfId="0" applyNumberFormat="1" applyFont="1" applyFill="1" applyBorder="1" applyAlignment="1">
      <alignment wrapText="1"/>
    </xf>
    <xf numFmtId="164" fontId="21" fillId="0" borderId="31" xfId="0" applyNumberFormat="1" applyFont="1" applyFill="1" applyBorder="1" applyAlignment="1">
      <alignment horizontal="center" vertical="center" wrapText="1"/>
    </xf>
    <xf numFmtId="164" fontId="21" fillId="0" borderId="32" xfId="0" applyNumberFormat="1" applyFont="1" applyFill="1" applyBorder="1" applyAlignment="1">
      <alignment horizontal="center" vertical="center" wrapText="1"/>
    </xf>
    <xf numFmtId="164" fontId="21" fillId="0" borderId="27" xfId="0" applyNumberFormat="1" applyFont="1" applyFill="1" applyBorder="1" applyAlignment="1">
      <alignment horizontal="center" vertical="center" wrapText="1"/>
    </xf>
    <xf numFmtId="164" fontId="21" fillId="0" borderId="28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164" fontId="21" fillId="0" borderId="33" xfId="0" applyNumberFormat="1" applyFont="1" applyFill="1" applyBorder="1" applyAlignment="1">
      <alignment horizontal="center" vertical="center" wrapText="1"/>
    </xf>
    <xf numFmtId="164" fontId="21" fillId="0" borderId="14" xfId="0" applyNumberFormat="1" applyFont="1" applyFill="1" applyBorder="1" applyAlignment="1">
      <alignment horizontal="center" vertical="center" wrapText="1"/>
    </xf>
    <xf numFmtId="164" fontId="21" fillId="0" borderId="29" xfId="0" applyNumberFormat="1" applyFont="1" applyFill="1" applyBorder="1" applyAlignment="1">
      <alignment horizontal="center" vertical="center" wrapText="1"/>
    </xf>
    <xf numFmtId="164" fontId="21" fillId="0" borderId="35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left" wrapText="1"/>
    </xf>
    <xf numFmtId="164" fontId="42" fillId="3" borderId="0" xfId="7" applyNumberFormat="1" applyFont="1" applyFill="1" applyAlignment="1">
      <alignment wrapText="1"/>
    </xf>
    <xf numFmtId="1" fontId="21" fillId="0" borderId="10" xfId="0" applyNumberFormat="1" applyFont="1" applyFill="1" applyBorder="1" applyAlignment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1" fontId="21" fillId="0" borderId="29" xfId="0" applyNumberFormat="1" applyFont="1" applyFill="1" applyBorder="1" applyAlignment="1">
      <alignment horizontal="center" vertical="center"/>
    </xf>
    <xf numFmtId="164" fontId="21" fillId="0" borderId="30" xfId="0" applyNumberFormat="1" applyFont="1" applyFill="1" applyBorder="1" applyAlignment="1">
      <alignment horizontal="center" vertical="center" wrapText="1"/>
    </xf>
    <xf numFmtId="164" fontId="21" fillId="0" borderId="9" xfId="0" applyNumberFormat="1" applyFont="1" applyFill="1" applyBorder="1" applyAlignment="1">
      <alignment horizontal="center" vertical="center" wrapText="1"/>
    </xf>
    <xf numFmtId="164" fontId="21" fillId="0" borderId="7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center" vertical="center" wrapText="1"/>
    </xf>
    <xf numFmtId="164" fontId="21" fillId="0" borderId="36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left" wrapText="1"/>
    </xf>
    <xf numFmtId="164" fontId="15" fillId="3" borderId="0" xfId="7" applyNumberFormat="1" applyFill="1" applyAlignment="1">
      <alignment wrapText="1"/>
    </xf>
    <xf numFmtId="164" fontId="21" fillId="0" borderId="8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</cellXfs>
  <cellStyles count="261">
    <cellStyle name="Comma [0]" xfId="3"/>
    <cellStyle name="Currency [0]" xfId="4"/>
    <cellStyle name="Гіперпосилання" xfId="7" builtinId="8"/>
    <cellStyle name="Гіперпосилання 2" xfId="9"/>
    <cellStyle name="Гіперпосилання 3" xfId="10"/>
    <cellStyle name="Звичайний" xfId="0" builtinId="0"/>
    <cellStyle name="Звичайний 2" xfId="11"/>
    <cellStyle name="Звичайний 3" xfId="15"/>
    <cellStyle name="Звичайний 4 2" xfId="17"/>
    <cellStyle name="Звичайний 4 2 2" xfId="32"/>
    <cellStyle name="Звичайний 4 2 2 2" xfId="46"/>
    <cellStyle name="Звичайний 4 2 2 2 2" xfId="103"/>
    <cellStyle name="Звичайний 4 2 2 2 2 2" xfId="250"/>
    <cellStyle name="Звичайний 4 2 2 2 3" xfId="193"/>
    <cellStyle name="Звичайний 4 2 2 2 4" xfId="160"/>
    <cellStyle name="Звичайний 4 2 2 3" xfId="89"/>
    <cellStyle name="Звичайний 4 2 2 3 2" xfId="236"/>
    <cellStyle name="Звичайний 4 2 2 3 3" xfId="146"/>
    <cellStyle name="Звичайний 4 2 2 4" xfId="65"/>
    <cellStyle name="Звичайний 4 2 2 4 2" xfId="212"/>
    <cellStyle name="Звичайний 4 2 2 5" xfId="179"/>
    <cellStyle name="Звичайний 4 2 2 6" xfId="122"/>
    <cellStyle name="Звичайний 4 2 3" xfId="23"/>
    <cellStyle name="Звичайний 4 2 3 2" xfId="80"/>
    <cellStyle name="Звичайний 4 2 3 2 2" xfId="227"/>
    <cellStyle name="Звичайний 4 2 3 2 3" xfId="137"/>
    <cellStyle name="Звичайний 4 2 3 3" xfId="70"/>
    <cellStyle name="Звичайний 4 2 3 3 2" xfId="217"/>
    <cellStyle name="Звичайний 4 2 3 4" xfId="170"/>
    <cellStyle name="Звичайний 4 2 3 5" xfId="127"/>
    <cellStyle name="Звичайний 4 2 4" xfId="37"/>
    <cellStyle name="Звичайний 4 2 4 2" xfId="94"/>
    <cellStyle name="Звичайний 4 2 4 2 2" xfId="241"/>
    <cellStyle name="Звичайний 4 2 4 3" xfId="184"/>
    <cellStyle name="Звичайний 4 2 4 4" xfId="151"/>
    <cellStyle name="Звичайний 4 2 5" xfId="51"/>
    <cellStyle name="Звичайний 4 2 5 2" xfId="108"/>
    <cellStyle name="Звичайний 4 2 5 2 2" xfId="255"/>
    <cellStyle name="Звичайний 4 2 5 3" xfId="198"/>
    <cellStyle name="Звичайний 4 2 5 4" xfId="165"/>
    <cellStyle name="Звичайний 4 2 6" xfId="75"/>
    <cellStyle name="Звичайний 4 2 6 2" xfId="222"/>
    <cellStyle name="Звичайний 4 2 6 3" xfId="132"/>
    <cellStyle name="Звичайний 4 2 7" xfId="56"/>
    <cellStyle name="Звичайний 4 2 7 2" xfId="203"/>
    <cellStyle name="Звичайний 4 2 8" xfId="113"/>
    <cellStyle name="Звичайний 4 2 9" xfId="260"/>
    <cellStyle name="Обычный 2" xfId="1"/>
    <cellStyle name="Обычный 2 2" xfId="12"/>
    <cellStyle name="Обычный 3" xfId="6"/>
    <cellStyle name="Обычный 3 10" xfId="256"/>
    <cellStyle name="Обычный 3 2" xfId="24"/>
    <cellStyle name="Обычный 3 2 2" xfId="38"/>
    <cellStyle name="Обычный 3 2 2 2" xfId="95"/>
    <cellStyle name="Обычный 3 2 2 2 2" xfId="242"/>
    <cellStyle name="Обычный 3 2 2 3" xfId="185"/>
    <cellStyle name="Обычный 3 2 2 4" xfId="152"/>
    <cellStyle name="Обычный 3 2 3" xfId="81"/>
    <cellStyle name="Обычный 3 2 3 2" xfId="228"/>
    <cellStyle name="Обычный 3 2 3 3" xfId="138"/>
    <cellStyle name="Обычный 3 2 4" xfId="57"/>
    <cellStyle name="Обычный 3 2 4 2" xfId="204"/>
    <cellStyle name="Обычный 3 2 5" xfId="171"/>
    <cellStyle name="Обычный 3 2 6" xfId="114"/>
    <cellStyle name="Обычный 3 3" xfId="28"/>
    <cellStyle name="Обычный 3 3 2" xfId="42"/>
    <cellStyle name="Обычный 3 3 2 2" xfId="99"/>
    <cellStyle name="Обычный 3 3 2 2 2" xfId="246"/>
    <cellStyle name="Обычный 3 3 2 3" xfId="189"/>
    <cellStyle name="Обычный 3 3 2 4" xfId="156"/>
    <cellStyle name="Обычный 3 3 3" xfId="85"/>
    <cellStyle name="Обычный 3 3 3 2" xfId="232"/>
    <cellStyle name="Обычный 3 3 3 3" xfId="142"/>
    <cellStyle name="Обычный 3 3 4" xfId="61"/>
    <cellStyle name="Обычный 3 3 4 2" xfId="208"/>
    <cellStyle name="Обычный 3 3 5" xfId="175"/>
    <cellStyle name="Обычный 3 3 6" xfId="118"/>
    <cellStyle name="Обычный 3 4" xfId="19"/>
    <cellStyle name="Обычный 3 4 2" xfId="76"/>
    <cellStyle name="Обычный 3 4 2 2" xfId="223"/>
    <cellStyle name="Обычный 3 4 2 3" xfId="133"/>
    <cellStyle name="Обычный 3 4 3" xfId="66"/>
    <cellStyle name="Обычный 3 4 3 2" xfId="213"/>
    <cellStyle name="Обычный 3 4 4" xfId="166"/>
    <cellStyle name="Обычный 3 4 5" xfId="123"/>
    <cellStyle name="Обычный 3 5" xfId="33"/>
    <cellStyle name="Обычный 3 5 2" xfId="90"/>
    <cellStyle name="Обычный 3 5 2 2" xfId="237"/>
    <cellStyle name="Обычный 3 5 3" xfId="180"/>
    <cellStyle name="Обычный 3 5 4" xfId="147"/>
    <cellStyle name="Обычный 3 6" xfId="47"/>
    <cellStyle name="Обычный 3 6 2" xfId="104"/>
    <cellStyle name="Обычный 3 6 2 2" xfId="251"/>
    <cellStyle name="Обычный 3 6 3" xfId="194"/>
    <cellStyle name="Обычный 3 6 4" xfId="161"/>
    <cellStyle name="Обычный 3 7" xfId="71"/>
    <cellStyle name="Обычный 3 7 2" xfId="218"/>
    <cellStyle name="Обычный 3 7 3" xfId="128"/>
    <cellStyle name="Обычный 3 8" xfId="52"/>
    <cellStyle name="Обычный 3 8 2" xfId="199"/>
    <cellStyle name="Обычный 3 9" xfId="109"/>
    <cellStyle name="Обычный 4" xfId="13"/>
    <cellStyle name="Обычный 4 10" xfId="257"/>
    <cellStyle name="Обычный 4 2" xfId="25"/>
    <cellStyle name="Обычный 4 2 2" xfId="39"/>
    <cellStyle name="Обычный 4 2 2 2" xfId="96"/>
    <cellStyle name="Обычный 4 2 2 2 2" xfId="243"/>
    <cellStyle name="Обычный 4 2 2 3" xfId="186"/>
    <cellStyle name="Обычный 4 2 2 4" xfId="153"/>
    <cellStyle name="Обычный 4 2 3" xfId="82"/>
    <cellStyle name="Обычный 4 2 3 2" xfId="229"/>
    <cellStyle name="Обычный 4 2 3 3" xfId="139"/>
    <cellStyle name="Обычный 4 2 4" xfId="58"/>
    <cellStyle name="Обычный 4 2 4 2" xfId="205"/>
    <cellStyle name="Обычный 4 2 5" xfId="172"/>
    <cellStyle name="Обычный 4 2 6" xfId="115"/>
    <cellStyle name="Обычный 4 3" xfId="29"/>
    <cellStyle name="Обычный 4 3 2" xfId="43"/>
    <cellStyle name="Обычный 4 3 2 2" xfId="100"/>
    <cellStyle name="Обычный 4 3 2 2 2" xfId="247"/>
    <cellStyle name="Обычный 4 3 2 3" xfId="190"/>
    <cellStyle name="Обычный 4 3 2 4" xfId="157"/>
    <cellStyle name="Обычный 4 3 3" xfId="86"/>
    <cellStyle name="Обычный 4 3 3 2" xfId="233"/>
    <cellStyle name="Обычный 4 3 3 3" xfId="143"/>
    <cellStyle name="Обычный 4 3 4" xfId="62"/>
    <cellStyle name="Обычный 4 3 4 2" xfId="209"/>
    <cellStyle name="Обычный 4 3 5" xfId="176"/>
    <cellStyle name="Обычный 4 3 6" xfId="119"/>
    <cellStyle name="Обычный 4 4" xfId="20"/>
    <cellStyle name="Обычный 4 4 2" xfId="77"/>
    <cellStyle name="Обычный 4 4 2 2" xfId="224"/>
    <cellStyle name="Обычный 4 4 2 3" xfId="134"/>
    <cellStyle name="Обычный 4 4 3" xfId="67"/>
    <cellStyle name="Обычный 4 4 3 2" xfId="214"/>
    <cellStyle name="Обычный 4 4 4" xfId="167"/>
    <cellStyle name="Обычный 4 4 5" xfId="124"/>
    <cellStyle name="Обычный 4 5" xfId="34"/>
    <cellStyle name="Обычный 4 5 2" xfId="91"/>
    <cellStyle name="Обычный 4 5 2 2" xfId="238"/>
    <cellStyle name="Обычный 4 5 3" xfId="181"/>
    <cellStyle name="Обычный 4 5 4" xfId="148"/>
    <cellStyle name="Обычный 4 6" xfId="48"/>
    <cellStyle name="Обычный 4 6 2" xfId="105"/>
    <cellStyle name="Обычный 4 6 2 2" xfId="252"/>
    <cellStyle name="Обычный 4 6 3" xfId="195"/>
    <cellStyle name="Обычный 4 6 4" xfId="162"/>
    <cellStyle name="Обычный 4 7" xfId="72"/>
    <cellStyle name="Обычный 4 7 2" xfId="219"/>
    <cellStyle name="Обычный 4 7 3" xfId="129"/>
    <cellStyle name="Обычный 4 8" xfId="53"/>
    <cellStyle name="Обычный 4 8 2" xfId="200"/>
    <cellStyle name="Обычный 4 9" xfId="110"/>
    <cellStyle name="Обычный 5" xfId="14"/>
    <cellStyle name="Обычный 5 10" xfId="258"/>
    <cellStyle name="Обычный 5 2" xfId="26"/>
    <cellStyle name="Обычный 5 2 2" xfId="40"/>
    <cellStyle name="Обычный 5 2 2 2" xfId="97"/>
    <cellStyle name="Обычный 5 2 2 2 2" xfId="244"/>
    <cellStyle name="Обычный 5 2 2 3" xfId="187"/>
    <cellStyle name="Обычный 5 2 2 4" xfId="154"/>
    <cellStyle name="Обычный 5 2 3" xfId="83"/>
    <cellStyle name="Обычный 5 2 3 2" xfId="230"/>
    <cellStyle name="Обычный 5 2 3 3" xfId="140"/>
    <cellStyle name="Обычный 5 2 4" xfId="59"/>
    <cellStyle name="Обычный 5 2 4 2" xfId="206"/>
    <cellStyle name="Обычный 5 2 5" xfId="173"/>
    <cellStyle name="Обычный 5 2 6" xfId="116"/>
    <cellStyle name="Обычный 5 3" xfId="30"/>
    <cellStyle name="Обычный 5 3 2" xfId="44"/>
    <cellStyle name="Обычный 5 3 2 2" xfId="101"/>
    <cellStyle name="Обычный 5 3 2 2 2" xfId="248"/>
    <cellStyle name="Обычный 5 3 2 3" xfId="191"/>
    <cellStyle name="Обычный 5 3 2 4" xfId="158"/>
    <cellStyle name="Обычный 5 3 3" xfId="87"/>
    <cellStyle name="Обычный 5 3 3 2" xfId="234"/>
    <cellStyle name="Обычный 5 3 3 3" xfId="144"/>
    <cellStyle name="Обычный 5 3 4" xfId="63"/>
    <cellStyle name="Обычный 5 3 4 2" xfId="210"/>
    <cellStyle name="Обычный 5 3 5" xfId="177"/>
    <cellStyle name="Обычный 5 3 6" xfId="120"/>
    <cellStyle name="Обычный 5 4" xfId="21"/>
    <cellStyle name="Обычный 5 4 2" xfId="78"/>
    <cellStyle name="Обычный 5 4 2 2" xfId="225"/>
    <cellStyle name="Обычный 5 4 2 3" xfId="135"/>
    <cellStyle name="Обычный 5 4 3" xfId="68"/>
    <cellStyle name="Обычный 5 4 3 2" xfId="215"/>
    <cellStyle name="Обычный 5 4 4" xfId="168"/>
    <cellStyle name="Обычный 5 4 5" xfId="125"/>
    <cellStyle name="Обычный 5 5" xfId="35"/>
    <cellStyle name="Обычный 5 5 2" xfId="92"/>
    <cellStyle name="Обычный 5 5 2 2" xfId="239"/>
    <cellStyle name="Обычный 5 5 3" xfId="182"/>
    <cellStyle name="Обычный 5 5 4" xfId="149"/>
    <cellStyle name="Обычный 5 6" xfId="49"/>
    <cellStyle name="Обычный 5 6 2" xfId="106"/>
    <cellStyle name="Обычный 5 6 2 2" xfId="253"/>
    <cellStyle name="Обычный 5 6 3" xfId="196"/>
    <cellStyle name="Обычный 5 6 4" xfId="163"/>
    <cellStyle name="Обычный 5 7" xfId="73"/>
    <cellStyle name="Обычный 5 7 2" xfId="220"/>
    <cellStyle name="Обычный 5 7 3" xfId="130"/>
    <cellStyle name="Обычный 5 8" xfId="54"/>
    <cellStyle name="Обычный 5 8 2" xfId="201"/>
    <cellStyle name="Обычный 5 9" xfId="111"/>
    <cellStyle name="Обычный 6" xfId="16"/>
    <cellStyle name="Обычный 6 10" xfId="259"/>
    <cellStyle name="Обычный 6 2" xfId="27"/>
    <cellStyle name="Обычный 6 2 2" xfId="41"/>
    <cellStyle name="Обычный 6 2 2 2" xfId="98"/>
    <cellStyle name="Обычный 6 2 2 2 2" xfId="245"/>
    <cellStyle name="Обычный 6 2 2 3" xfId="188"/>
    <cellStyle name="Обычный 6 2 2 4" xfId="155"/>
    <cellStyle name="Обычный 6 2 3" xfId="84"/>
    <cellStyle name="Обычный 6 2 3 2" xfId="231"/>
    <cellStyle name="Обычный 6 2 3 3" xfId="141"/>
    <cellStyle name="Обычный 6 2 4" xfId="60"/>
    <cellStyle name="Обычный 6 2 4 2" xfId="207"/>
    <cellStyle name="Обычный 6 2 5" xfId="174"/>
    <cellStyle name="Обычный 6 2 6" xfId="117"/>
    <cellStyle name="Обычный 6 3" xfId="31"/>
    <cellStyle name="Обычный 6 3 2" xfId="45"/>
    <cellStyle name="Обычный 6 3 2 2" xfId="102"/>
    <cellStyle name="Обычный 6 3 2 2 2" xfId="249"/>
    <cellStyle name="Обычный 6 3 2 3" xfId="192"/>
    <cellStyle name="Обычный 6 3 2 4" xfId="159"/>
    <cellStyle name="Обычный 6 3 3" xfId="88"/>
    <cellStyle name="Обычный 6 3 3 2" xfId="235"/>
    <cellStyle name="Обычный 6 3 3 3" xfId="145"/>
    <cellStyle name="Обычный 6 3 4" xfId="64"/>
    <cellStyle name="Обычный 6 3 4 2" xfId="211"/>
    <cellStyle name="Обычный 6 3 5" xfId="178"/>
    <cellStyle name="Обычный 6 3 6" xfId="121"/>
    <cellStyle name="Обычный 6 4" xfId="22"/>
    <cellStyle name="Обычный 6 4 2" xfId="79"/>
    <cellStyle name="Обычный 6 4 2 2" xfId="226"/>
    <cellStyle name="Обычный 6 4 2 3" xfId="136"/>
    <cellStyle name="Обычный 6 4 3" xfId="69"/>
    <cellStyle name="Обычный 6 4 3 2" xfId="216"/>
    <cellStyle name="Обычный 6 4 4" xfId="169"/>
    <cellStyle name="Обычный 6 4 5" xfId="126"/>
    <cellStyle name="Обычный 6 5" xfId="36"/>
    <cellStyle name="Обычный 6 5 2" xfId="93"/>
    <cellStyle name="Обычный 6 5 2 2" xfId="240"/>
    <cellStyle name="Обычный 6 5 3" xfId="183"/>
    <cellStyle name="Обычный 6 5 4" xfId="150"/>
    <cellStyle name="Обычный 6 6" xfId="50"/>
    <cellStyle name="Обычный 6 6 2" xfId="107"/>
    <cellStyle name="Обычный 6 6 2 2" xfId="254"/>
    <cellStyle name="Обычный 6 6 3" xfId="197"/>
    <cellStyle name="Обычный 6 6 4" xfId="164"/>
    <cellStyle name="Обычный 6 7" xfId="74"/>
    <cellStyle name="Обычный 6 7 2" xfId="221"/>
    <cellStyle name="Обычный 6 7 3" xfId="131"/>
    <cellStyle name="Обычный 6 8" xfId="55"/>
    <cellStyle name="Обычный 6 8 2" xfId="202"/>
    <cellStyle name="Обычный 6 9" xfId="112"/>
    <cellStyle name="Обычный_3.3-Loans" xfId="5"/>
    <cellStyle name="Обычный_3.3-Loans 2" xfId="18"/>
    <cellStyle name="Обычный_depfv2000" xfId="2"/>
    <cellStyle name="Обычный_Депозити за регіонами" xfId="8"/>
  </cellStyles>
  <dxfs count="0"/>
  <tableStyles count="0" defaultTableStyle="TableStyleMedium9" defaultPivotStyle="PivotStyleLight16"/>
  <colors>
    <mruColors>
      <color rgb="FF00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42"/>
  <sheetViews>
    <sheetView showGridLines="0" tabSelected="1" zoomScaleNormal="100" zoomScaleSheetLayoutView="90" workbookViewId="0"/>
  </sheetViews>
  <sheetFormatPr defaultColWidth="9.109375" defaultRowHeight="15.6"/>
  <cols>
    <col min="1" max="1" width="67.33203125" style="60" customWidth="1"/>
    <col min="2" max="2" width="10.109375" style="47" bestFit="1" customWidth="1"/>
    <col min="3" max="3" width="7.44140625" style="47" bestFit="1" customWidth="1"/>
    <col min="4" max="4" width="14.5546875" style="47" customWidth="1"/>
    <col min="5" max="5" width="9.109375" style="47" customWidth="1"/>
    <col min="6" max="6" width="9.6640625" style="47" customWidth="1"/>
    <col min="7" max="7" width="9.109375" style="47" customWidth="1"/>
    <col min="8" max="8" width="21.44140625" style="47" hidden="1" customWidth="1"/>
    <col min="9" max="9" width="9.109375" style="47" hidden="1" customWidth="1"/>
    <col min="10" max="10" width="40.33203125" style="47" hidden="1" customWidth="1"/>
    <col min="11" max="12" width="0" style="47" hidden="1" customWidth="1"/>
    <col min="13" max="14" width="9.109375" style="47"/>
    <col min="15" max="15" width="14" style="47" customWidth="1"/>
    <col min="16" max="16384" width="9.109375" style="47"/>
  </cols>
  <sheetData>
    <row r="1" spans="1:16375">
      <c r="A1" s="61" t="s">
        <v>1</v>
      </c>
      <c r="F1" s="1"/>
    </row>
    <row r="2" spans="1:16375">
      <c r="A2" s="48"/>
      <c r="B2" s="49"/>
      <c r="C2" s="49"/>
      <c r="D2" s="49"/>
      <c r="E2" s="49"/>
      <c r="F2" s="213" t="s">
        <v>85</v>
      </c>
      <c r="G2" s="213"/>
    </row>
    <row r="3" spans="1:16375">
      <c r="A3" s="214" t="s">
        <v>73</v>
      </c>
      <c r="B3" s="214"/>
      <c r="C3" s="214"/>
      <c r="D3" s="214"/>
      <c r="E3" s="214"/>
      <c r="F3" s="214"/>
      <c r="G3" s="214"/>
      <c r="J3" s="47" t="s">
        <v>22</v>
      </c>
    </row>
    <row r="4" spans="1:16375">
      <c r="A4" s="215" t="s">
        <v>0</v>
      </c>
      <c r="B4" s="215"/>
      <c r="C4" s="215"/>
      <c r="D4" s="215"/>
      <c r="E4" s="215"/>
      <c r="F4" s="215"/>
      <c r="G4" s="215"/>
      <c r="H4" s="2"/>
      <c r="I4" s="2"/>
      <c r="J4" s="47" t="s">
        <v>24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spans="1:16375">
      <c r="A5" s="216" t="str">
        <f>CONCATENATE("region:  ",A1)</f>
        <v>region:  Kyiv region and the city of Kyiv</v>
      </c>
      <c r="B5" s="216"/>
      <c r="C5" s="216"/>
      <c r="D5" s="216"/>
      <c r="E5" s="216"/>
      <c r="F5" s="216"/>
      <c r="G5" s="216"/>
      <c r="H5" s="2"/>
      <c r="I5" s="2"/>
      <c r="J5" s="47" t="s">
        <v>25</v>
      </c>
      <c r="K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</row>
    <row r="6" spans="1:16375">
      <c r="A6" s="217" t="s">
        <v>95</v>
      </c>
      <c r="B6" s="217"/>
      <c r="C6" s="217"/>
      <c r="D6" s="217"/>
      <c r="E6" s="217"/>
      <c r="F6" s="217"/>
      <c r="G6" s="217"/>
      <c r="H6" s="2"/>
      <c r="I6" s="2"/>
      <c r="J6" s="47" t="s">
        <v>26</v>
      </c>
      <c r="K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</row>
    <row r="7" spans="1:16375">
      <c r="A7" s="45"/>
      <c r="B7" s="3"/>
      <c r="C7" s="3"/>
      <c r="D7" s="3"/>
      <c r="E7" s="3"/>
      <c r="F7" s="3"/>
      <c r="G7" s="4"/>
      <c r="H7" s="2"/>
      <c r="I7" s="2"/>
      <c r="J7" s="47" t="s">
        <v>27</v>
      </c>
      <c r="K7" s="5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</row>
    <row r="8" spans="1:16375" s="52" customFormat="1" ht="27.75" customHeight="1">
      <c r="A8" s="224" t="s">
        <v>17</v>
      </c>
      <c r="B8" s="226" t="s">
        <v>61</v>
      </c>
      <c r="C8" s="226"/>
      <c r="D8" s="226"/>
      <c r="E8" s="226" t="s">
        <v>2</v>
      </c>
      <c r="F8" s="226"/>
      <c r="G8" s="227"/>
      <c r="H8" s="50"/>
      <c r="I8" s="51"/>
      <c r="J8" s="47" t="s">
        <v>28</v>
      </c>
      <c r="K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</row>
    <row r="9" spans="1:16375" s="52" customFormat="1" ht="50.25" customHeight="1">
      <c r="A9" s="225"/>
      <c r="B9" s="53" t="s">
        <v>3</v>
      </c>
      <c r="C9" s="147" t="s">
        <v>4</v>
      </c>
      <c r="D9" s="173" t="s">
        <v>71</v>
      </c>
      <c r="E9" s="147" t="s">
        <v>5</v>
      </c>
      <c r="F9" s="173" t="s">
        <v>62</v>
      </c>
      <c r="G9" s="174" t="s">
        <v>65</v>
      </c>
      <c r="I9" s="51"/>
      <c r="J9" s="47" t="s">
        <v>29</v>
      </c>
      <c r="K9" s="5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</row>
    <row r="10" spans="1:16375" ht="15.75" customHeight="1">
      <c r="A10" s="127" t="s">
        <v>9</v>
      </c>
      <c r="B10" s="6">
        <f>'Total(kr)'!$B$11</f>
        <v>1121016.6961006999</v>
      </c>
      <c r="C10" s="6">
        <f>IF(ISERROR(INDEX('Total(kr)'!$A$10:$M$37,MATCH($A$1,'Total(kr)'!$A$10:$A$37,0),2)),"–",INDEX('Total(kr)'!$A$10:$M$37,MATCH($A$1,'Total(kr)'!$A$10:$A$37,0),2))</f>
        <v>689919.70909748005</v>
      </c>
      <c r="D10" s="7">
        <f>IF(ISERROR(C10/B10*100),"–",C10/B10*100)</f>
        <v>61.544106479169258</v>
      </c>
      <c r="E10" s="129">
        <f>IF(ISERROR(INDEX('Total(kr)'!$A$10:$M$37,MATCH($A$1,'Total(kr)'!$A$10:$A$37,0),3)),"–",INDEX('Total(kr)'!$A$10:$M$37,MATCH($A$1,'Total(kr)'!$A$10:$A$37,0),3))</f>
        <v>10.985267359478087</v>
      </c>
      <c r="F10" s="129">
        <f>IF(ISERROR(INDEX('Total(kr)'!$A$10:$M$37,MATCH($A$1,'Total(kr)'!$A$10:$A$37,0),4)),"–",INDEX('Total(kr)'!$A$10:$M$37,MATCH($A$1,'Total(kr)'!$A$10:$A$37,0),4))</f>
        <v>10.372320119919848</v>
      </c>
      <c r="G10" s="129">
        <f>IF(ISERROR(INDEX('Total(kr)'!$A$10:$M$37,MATCH($A$1,'Total(kr)'!$A$10:$A$37,0),5)),"–",INDEX('Total(kr)'!$A$10:$M$37,MATCH($A$1,'Total(kr)'!$A$10:$A$37,0),5))</f>
        <v>0.85933831043895736</v>
      </c>
      <c r="H10" s="5"/>
      <c r="I10" s="5"/>
      <c r="J10" s="47" t="s">
        <v>30</v>
      </c>
      <c r="K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1:16375" ht="17.399999999999999">
      <c r="A11" s="133" t="s">
        <v>10</v>
      </c>
      <c r="B11" s="143">
        <f>'NonFin(kr)'!$B$11</f>
        <v>830808.93430063</v>
      </c>
      <c r="C11" s="143">
        <f>IF(ISERROR(INDEX('NonFin(kr)'!$A$10:$M$37,MATCH($A$1,'NonFin(kr)'!$A$10:$A$37,0),2)),"–",INDEX('NonFin(kr)'!$A$10:$M$37,MATCH($A$1,'NonFin(kr)'!$A$10:$A$37,0),2))</f>
        <v>535894.95874436002</v>
      </c>
      <c r="D11" s="144">
        <f>IF(ISERROR(C11/B11*100),"–",C11/B11*100)</f>
        <v>64.502791992177265</v>
      </c>
      <c r="E11" s="145">
        <f>IF(ISERROR(INDEX('NonFin(kr)'!$A$10:$M$37,MATCH($A$1,'NonFin(kr)'!$A$10:$A$37,0),3)),"–",INDEX('NonFin(kr)'!$A$10:$M$37,MATCH($A$1,'NonFin(kr)'!$A$10:$A$37,0),3))</f>
        <v>8.4059687505444458</v>
      </c>
      <c r="F11" s="145">
        <f>IF(ISERROR(INDEX('NonFin(kr)'!$A$10:$M$37,MATCH($A$1,'NonFin(kr)'!$A$10:$A$37,0),4)),"–",INDEX('NonFin(kr)'!$A$10:$M$37,MATCH($A$1,'NonFin(kr)'!$A$10:$A$37,0),4))</f>
        <v>7.5088617136165539</v>
      </c>
      <c r="G11" s="145">
        <f>IF(ISERROR(INDEX('NonFin(kr)'!$A$10:$M$37,MATCH($A$1,'NonFin(kr)'!$A$10:$A$37,0),5)),"–",INDEX('NonFin(kr)'!$A$10:$M$37,MATCH($A$1,'NonFin(kr)'!$A$10:$A$37,0),5))</f>
        <v>0.13836721945932595</v>
      </c>
      <c r="H11" s="54"/>
      <c r="I11" s="5"/>
      <c r="J11" s="47" t="s">
        <v>31</v>
      </c>
      <c r="K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1:16375">
      <c r="A12" s="128" t="s">
        <v>6</v>
      </c>
      <c r="B12" s="6">
        <f>'NonFin(kr)'!$F$11</f>
        <v>580376.09468028997</v>
      </c>
      <c r="C12" s="6">
        <f>IF(ISERROR(INDEX('NonFin(kr)'!$A$10:$M$37,MATCH($A$1,'NonFin(kr)'!$A$10:$A$37,0),6)),"–",INDEX('NonFin(kr)'!$A$10:$M$37,MATCH($A$1,'NonFin(kr)'!$A$10:$A$37,0),6))</f>
        <v>373617.22176439001</v>
      </c>
      <c r="D12" s="7">
        <f t="shared" ref="D12" si="0">IF(ISERROR(C12/B12*100),"–",C12/B12*100)</f>
        <v>64.375019093473071</v>
      </c>
      <c r="E12" s="129">
        <f>IF(ISERROR(INDEX('NonFin(kr)'!$A$10:$M$37,MATCH($A$1,'NonFin(kr)'!$A$10:$A$37,0),7)),"–",INDEX('NonFin(kr)'!$A$10:$M$37,MATCH($A$1,'NonFin(kr)'!$A$10:$A$37,0),7))</f>
        <v>11.274076878951206</v>
      </c>
      <c r="F12" s="129">
        <f>IF(ISERROR(INDEX('NonFin(kr)'!$A$10:$M$37,MATCH($A$1,'NonFin(kr)'!$A$10:$A$37,0),8)),"–",INDEX('NonFin(kr)'!$A$10:$M$37,MATCH($A$1,'NonFin(kr)'!$A$10:$A$37,0),8))</f>
        <v>10.676527483238687</v>
      </c>
      <c r="G12" s="129">
        <f>IF(ISERROR(INDEX('NonFin(kr)'!$A$10:$M$37,MATCH($A$1,'NonFin(kr)'!$A$10:$A$37,0),9)),"–",INDEX('NonFin(kr)'!$A$10:$M$37,MATCH($A$1,'NonFin(kr)'!$A$10:$A$37,0),9))</f>
        <v>0.16428287110686313</v>
      </c>
      <c r="H12" s="54"/>
      <c r="I12" s="5"/>
      <c r="J12" s="47" t="s">
        <v>1</v>
      </c>
      <c r="K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1:16375">
      <c r="A13" s="128" t="s">
        <v>7</v>
      </c>
      <c r="B13" s="6">
        <f>'NonFin(kr)'!$J$11</f>
        <v>250432.83962034</v>
      </c>
      <c r="C13" s="6">
        <f>IF(ISERROR(INDEX('NonFin(kr)'!$A$10:$M$37,MATCH($A$1,'NonFin(kr)'!$A$10:$A$37,0),10)),"–",INDEX('NonFin(kr)'!$A$10:$M$37,MATCH($A$1,'NonFin(kr)'!$A$10:$A$37,0),10))</f>
        <v>162277.73697997001</v>
      </c>
      <c r="D13" s="7">
        <f t="shared" ref="D13:D14" si="1">IF(ISERROR(C13/B13*100),"–",C13/B13*100)</f>
        <v>64.798904658824114</v>
      </c>
      <c r="E13" s="129">
        <f>IF(ISERROR(INDEX('NonFin(kr)'!$A$10:$M$37,MATCH($A$1,'NonFin(kr)'!$A$10:$A$37,0),11)),"–",INDEX('NonFin(kr)'!$A$10:$M$37,MATCH($A$1,'NonFin(kr)'!$A$10:$A$37,0),11))</f>
        <v>2.333209563184397</v>
      </c>
      <c r="F13" s="129">
        <f>IF(ISERROR(INDEX('NonFin(kr)'!$A$10:$M$37,MATCH($A$1,'NonFin(kr)'!$A$10:$A$37,0),12)),"–",INDEX('NonFin(kr)'!$A$10:$M$37,MATCH($A$1,'NonFin(kr)'!$A$10:$A$37,0),12))</f>
        <v>0.86253551530546702</v>
      </c>
      <c r="G13" s="129">
        <f>IF(ISERROR(INDEX('NonFin(kr)'!$A$10:$M$37,MATCH($A$1,'NonFin(kr)'!$A$10:$A$37,0),13)),"–",INDEX('NonFin(kr)'!$A$10:$M$37,MATCH($A$1,'NonFin(kr)'!$A$10:$A$37,0),13))</f>
        <v>7.8751735840569381E-2</v>
      </c>
      <c r="H13" s="5"/>
      <c r="I13" s="5"/>
      <c r="J13" s="47" t="s">
        <v>32</v>
      </c>
      <c r="K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16375">
      <c r="A14" s="133" t="s">
        <v>11</v>
      </c>
      <c r="B14" s="143">
        <f>'HouseHolds(kr)'!$B$11</f>
        <v>276981.21283462999</v>
      </c>
      <c r="C14" s="143">
        <f>IF(ISERROR(INDEX('HouseHolds(kr)'!A10:M37,MATCH($A$1,'HouseHolds(kr)'!A10:A37,0),2)),"–",INDEX('HouseHolds(kr)'!A10:M37,MATCH($A$1,'HouseHolds(kr)'!A10:A37,0),2))</f>
        <v>141310.68115290001</v>
      </c>
      <c r="D14" s="144">
        <f t="shared" si="1"/>
        <v>51.018146576341529</v>
      </c>
      <c r="E14" s="145">
        <f>IF(ISERROR(INDEX('HouseHolds(kr)'!$A$10:$M$37,MATCH($A$1,'HouseHolds(kr)'!$A$10:$A$37,0),3)),"–",INDEX('HouseHolds(kr)'!$A$10:$M$37,MATCH($A$1,'HouseHolds(kr)'!$A$10:$A$37,0),3))</f>
        <v>28.641277285982227</v>
      </c>
      <c r="F14" s="145">
        <f>IF(ISERROR(INDEX('HouseHolds(kr)'!$A$10:$M$37,MATCH($A$1,'HouseHolds(kr)'!$A$10:$A$37,0),4)),"–",INDEX('HouseHolds(kr)'!$A$10:$M$37,MATCH($A$1,'HouseHolds(kr)'!$A$10:$A$37,0),4))</f>
        <v>29.659036301388682</v>
      </c>
      <c r="G14" s="145">
        <f>IF(ISERROR(INDEX('HouseHolds(kr)'!$A$10:$M$37,MATCH($A$1,'HouseHolds(kr)'!$A$10:$A$37,0),5)),"–",INDEX('HouseHolds(kr)'!$A$10:$M$37,MATCH($A$1,'HouseHolds(kr)'!$A$10:$A$37,0),5))</f>
        <v>4.4450861679149227</v>
      </c>
      <c r="H14" s="5"/>
      <c r="I14" s="5"/>
      <c r="J14" s="47" t="s">
        <v>33</v>
      </c>
      <c r="K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16375">
      <c r="A15" s="128" t="s">
        <v>6</v>
      </c>
      <c r="B15" s="6">
        <f>'HouseHolds(kr)'!$F$11</f>
        <v>265563.95025037997</v>
      </c>
      <c r="C15" s="6">
        <f>IF(ISERROR(INDEX('HouseHolds(kr)'!A11:M38,MATCH($A$1,'HouseHolds(kr)'!A11:A38,0),6)),"–",INDEX('HouseHolds(kr)'!A11:M38,MATCH($A$1,'HouseHolds(kr)'!A11:A38,0),6))</f>
        <v>132830.47888827001</v>
      </c>
      <c r="D15" s="7">
        <f>IF(ISERROR(C15/B15*100),"–",C15/B15*100)</f>
        <v>50.018264438013624</v>
      </c>
      <c r="E15" s="129">
        <f>IF(ISERROR(INDEX('HouseHolds(kr)'!$A$10:$M$37,MATCH($A$1,'HouseHolds(kr)'!$A$10:$A$37,0),7)),"–",INDEX('HouseHolds(kr)'!$A$10:$M$37,MATCH($A$1,'HouseHolds(kr)'!$A$10:$A$37,0),7))</f>
        <v>30.753445915055693</v>
      </c>
      <c r="F15" s="129">
        <f>IF(ISERROR(INDEX('HouseHolds(kr)'!$A$10:$M$37,MATCH($A$1,'HouseHolds(kr)'!$A$10:$A$37,0),8)),"–",INDEX('HouseHolds(kr)'!$A$10:$M$37,MATCH($A$1,'HouseHolds(kr)'!$A$10:$A$37,0),8))</f>
        <v>31.532970238812652</v>
      </c>
      <c r="G15" s="129">
        <f>IF(ISERROR(INDEX('HouseHolds(kr)'!$A$10:$M$37,MATCH($A$1,'HouseHolds(kr)'!$A$10:$A$37,0),9)),"–",INDEX('HouseHolds(kr)'!$A$10:$M$37,MATCH($A$1,'HouseHolds(kr)'!$A$10:$A$37,0),9))</f>
        <v>4.9899342794510062</v>
      </c>
      <c r="H15" s="5"/>
      <c r="I15" s="5"/>
      <c r="J15" s="47" t="s">
        <v>34</v>
      </c>
      <c r="K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16375">
      <c r="A16" s="55" t="s">
        <v>7</v>
      </c>
      <c r="B16" s="56">
        <f>'HouseHolds(kr)'!$J$11</f>
        <v>11417.26258425</v>
      </c>
      <c r="C16" s="56">
        <f>IF(ISERROR(INDEX('HouseHolds(kr)'!A12:M38,MATCH($A$1,'HouseHolds(kr)'!A12:A38,0),10)),"–",INDEX('HouseHolds(kr)'!A12:M38,MATCH($A$1,'HouseHolds(kr)'!A12:A38,0),10))</f>
        <v>8480.2022646299993</v>
      </c>
      <c r="D16" s="57">
        <f t="shared" ref="D16" si="2">IF(ISERROR(C16/B16*100),"–",C16/B16*100)</f>
        <v>74.275266965729188</v>
      </c>
      <c r="E16" s="130">
        <f>IF(ISERROR(INDEX('HouseHolds(kr)'!$A$10:$M$37,MATCH($A$1,'HouseHolds(kr)'!$A$10:$A$37,0),11)),"–",INDEX('HouseHolds(kr)'!$A$10:$M$37,MATCH($A$1,'HouseHolds(kr)'!$A$10:$A$37,0),11))</f>
        <v>2.6644046381168067</v>
      </c>
      <c r="F16" s="130">
        <f>IF(ISERROR(INDEX('HouseHolds(kr)'!$A$10:$M$37,MATCH($A$1,'HouseHolds(kr)'!$A$10:$A$37,0),12)),"–",INDEX('HouseHolds(kr)'!$A$10:$M$37,MATCH($A$1,'HouseHolds(kr)'!$A$10:$A$37,0),12))</f>
        <v>6.0035630992874474</v>
      </c>
      <c r="G16" s="130">
        <f>IF(ISERROR(INDEX('HouseHolds(kr)'!$A$10:$M$37,MATCH($A$1,'HouseHolds(kr)'!$A$10:$A$37,0),13)),"–",INDEX('HouseHolds(kr)'!$A$10:$M$37,MATCH($A$1,'HouseHolds(kr)'!$A$10:$A$37,0),13))</f>
        <v>-3.4066641077771607</v>
      </c>
      <c r="H16" s="5"/>
      <c r="I16" s="5"/>
      <c r="J16" s="47" t="s">
        <v>35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15" ht="17.399999999999999">
      <c r="A17" s="127" t="s">
        <v>60</v>
      </c>
      <c r="B17" s="6">
        <f>'Total(dep)'!$B$11</f>
        <v>2613675.1316460501</v>
      </c>
      <c r="C17" s="6">
        <f>IF(ISERROR(INDEX('Total(dep)'!$A$10:$M$37,MATCH($A$1,'Total(dep)'!$A$10:$A$37,0),2)),"–",INDEX('Total(dep)'!$A$10:$M$37,MATCH($A$1,'Total(dep)'!$A$10:$A$37,0),2))</f>
        <v>1365564.8277543599</v>
      </c>
      <c r="D17" s="7">
        <f t="shared" ref="D17:D23" si="3">IF(ISERROR(C17/B17*100),"–",C17/B17*100)</f>
        <v>52.246922780121849</v>
      </c>
      <c r="E17" s="129">
        <f>IF(ISERROR(INDEX('Total(dep)'!$A$10:$M$37,MATCH($A$1,'Total(dep)'!$A$10:$A$37,0),3)),"–",INDEX('Total(dep)'!$A$10:$M$37,MATCH($A$1,'Total(dep)'!$A$10:$A$37,0),3))</f>
        <v>19.761379078361443</v>
      </c>
      <c r="F17" s="129">
        <f>IF(ISERROR(INDEX('Total(dep)'!$A$10:$M$37,MATCH($A$1,'Total(dep)'!$A$10:$A$37,0),4)),"–",INDEX('Total(dep)'!$A$10:$M$37,MATCH($A$1,'Total(dep)'!$A$10:$A$37,0),4))</f>
        <v>10.716934358081076</v>
      </c>
      <c r="G17" s="129">
        <f>IF(ISERROR(INDEX('Total(dep)'!$A$10:$M$37,MATCH($A$1,'Total(dep)'!$A$10:$A$37,0),5)),"–",INDEX('Total(dep)'!$A$10:$M$37,MATCH($A$1,'Total(dep)'!$A$10:$A$37,0),5))</f>
        <v>0.56304843542616823</v>
      </c>
      <c r="J17" s="47" t="s">
        <v>36</v>
      </c>
    </row>
    <row r="18" spans="1:15" ht="17.399999999999999">
      <c r="A18" s="133" t="s">
        <v>10</v>
      </c>
      <c r="B18" s="143">
        <f>'NonFin(dep)'!$B$11</f>
        <v>1385347.52765651</v>
      </c>
      <c r="C18" s="143">
        <f>IF(ISERROR(INDEX('NonFin(dep)'!$B$10:$M$37,MATCH($A$1,'NonFin(dep)'!$A$10:$A$37,0),2)),"–",INDEX('NonFin(dep)'!$A$10:$M$37,MATCH($A$1,'NonFin(dep)'!$A$10:$A$37,0),2))</f>
        <v>892508.29185276001</v>
      </c>
      <c r="D18" s="144">
        <f t="shared" si="3"/>
        <v>64.424866254502248</v>
      </c>
      <c r="E18" s="145">
        <f>IF(ISERROR(INDEX('NonFin(dep)'!$B$10:$M$37,MATCH($A$1,'NonFin(dep)'!$A$10:$A$37,0),3)),"–",INDEX('NonFin(dep)'!$A$10:$M$37,MATCH($A$1,'NonFin(dep)'!$A$10:$A$37,0),3))</f>
        <v>22.403565964752588</v>
      </c>
      <c r="F18" s="145">
        <f>IF(ISERROR(INDEX('NonFin(dep)'!$B$10:$M$37,MATCH($A$1,'NonFin(dep)'!$A$10:$A$37,0),4)),"–",INDEX('NonFin(dep)'!$A$10:$M$37,MATCH($A$1,'NonFin(dep)'!$A$10:$A$37,0),4))</f>
        <v>11.297072326086052</v>
      </c>
      <c r="G18" s="145">
        <f>IF(ISERROR(INDEX('NonFin(dep)'!$B$10:$M$37,MATCH($A$1,'NonFin(dep)'!$A$10:$A$37,0),5)),"–",INDEX('NonFin(dep)'!$A$10:$M$37,MATCH($A$1,'NonFin(dep)'!$A$10:$A$37,0),5))</f>
        <v>0.43543580347223099</v>
      </c>
      <c r="J18" s="47" t="s">
        <v>37</v>
      </c>
    </row>
    <row r="19" spans="1:15">
      <c r="A19" s="128" t="s">
        <v>6</v>
      </c>
      <c r="B19" s="6">
        <f>'NonFin(dep)'!$F$11</f>
        <v>971056.77704910003</v>
      </c>
      <c r="C19" s="6">
        <f>IF(ISERROR(INDEX('NonFin(dep)'!$B$10:$M$37,MATCH($A$1,'NonFin(dep)'!$A$10:$A$37,0),6)),"–",INDEX('NonFin(dep)'!$A$10:$M$37,MATCH($A$1,'NonFin(dep)'!$A$10:$A$37,0),6))</f>
        <v>616144.66951799998</v>
      </c>
      <c r="D19" s="7">
        <f t="shared" si="3"/>
        <v>63.450941703982934</v>
      </c>
      <c r="E19" s="129">
        <f>IF(ISERROR(INDEX('NonFin(dep)'!$B$10:$M$37,MATCH($A$1,'NonFin(dep)'!$A$10:$A$37,0),7)),"–",INDEX('NonFin(dep)'!$A$10:$M$37,MATCH($A$1,'NonFin(dep)'!$A$10:$A$37,0),7))</f>
        <v>20.859166201479297</v>
      </c>
      <c r="F19" s="129">
        <f>IF(ISERROR(INDEX('NonFin(dep)'!$B$10:$M$37,MATCH($A$1,'NonFin(dep)'!$A$10:$A$37,0),8)),"–",INDEX('NonFin(dep)'!$A$10:$M$37,MATCH($A$1,'NonFin(dep)'!$A$10:$A$37,0),8))</f>
        <v>9.184864294121553</v>
      </c>
      <c r="G19" s="129">
        <f>IF(ISERROR(INDEX('NonFin(dep)'!$B$10:$M$37,MATCH($A$1,'NonFin(dep)'!$A$10:$A$37,0),9)),"–",INDEX('NonFin(dep)'!$A$10:$M$37,MATCH($A$1,'NonFin(dep)'!$A$10:$A$37,0),9))</f>
        <v>0.62100529961564632</v>
      </c>
      <c r="J19" s="47" t="s">
        <v>38</v>
      </c>
    </row>
    <row r="20" spans="1:15">
      <c r="A20" s="128" t="s">
        <v>7</v>
      </c>
      <c r="B20" s="6">
        <f>'NonFin(dep)'!$J$11</f>
        <v>414290.75060740998</v>
      </c>
      <c r="C20" s="6">
        <f>IF(ISERROR(INDEX('NonFin(dep)'!$B$10:$M$37,MATCH($A$1,'NonFin(dep)'!$A$10:$A$37,0),10)),"–",INDEX('NonFin(dep)'!$A$10:$M$37,MATCH($A$1,'NonFin(dep)'!$A$10:$A$37,0),10))</f>
        <v>276363.62233475997</v>
      </c>
      <c r="D20" s="7">
        <f t="shared" si="3"/>
        <v>66.707649622776046</v>
      </c>
      <c r="E20" s="129">
        <f>IF(ISERROR(INDEX('NonFin(dep)'!$A$10:$M$37,MATCH($A$1,'NonFin(dep)'!$A$10:$A$37,0),11)),"–",INDEX('NonFin(dep)'!$A$10:$M$37,MATCH($A$1,'NonFin(dep)'!$A$10:$A$37,0),11))</f>
        <v>25.993020352126834</v>
      </c>
      <c r="F20" s="129">
        <f>IF(ISERROR(INDEX('NonFin(dep)'!$A$10:$M$37,MATCH($A$1,'NonFin(dep)'!$A$10:$A$37,0),12)),"–",INDEX('NonFin(dep)'!$A$10:$M$37,MATCH($A$1,'NonFin(dep)'!$A$10:$A$37,0),12))</f>
        <v>16.313640507756517</v>
      </c>
      <c r="G20" s="129">
        <f>IF(ISERROR(INDEX('NonFin(dep)'!$A$10:$M$37,MATCH($A$1,'NonFin(dep)'!$A$10:$A$37,0),13)),"–",INDEX('NonFin(dep)'!$A$10:$M$37,MATCH($A$1,'NonFin(dep)'!$A$10:$A$37,0),13))</f>
        <v>2.4168007836976813E-2</v>
      </c>
      <c r="J20" s="47" t="s">
        <v>39</v>
      </c>
    </row>
    <row r="21" spans="1:15">
      <c r="A21" s="133" t="s">
        <v>11</v>
      </c>
      <c r="B21" s="143">
        <f>'HouseHolds(dep)'!$B$11</f>
        <v>1186150.7329192499</v>
      </c>
      <c r="C21" s="143">
        <f>IF(ISERROR(INDEX('HouseHolds(dep)'!$A$10:$M$37,MATCH($A$1,'HouseHolds(dep)'!$A$10:$A$37,0),2)),"–",INDEX('HouseHolds(dep)'!$A$10:$M$37,MATCH($A$1,'HouseHolds(dep)'!$A$10:$A$37,0),2))</f>
        <v>444663.44347410998</v>
      </c>
      <c r="D21" s="144">
        <f t="shared" si="3"/>
        <v>37.487937336576387</v>
      </c>
      <c r="E21" s="145">
        <f>IF(ISERROR(INDEX('HouseHolds(dep)'!$A$10:$M$37,MATCH($A$1,'HouseHolds(dep)'!$A$10:$A$37,0),3)),"–",INDEX('HouseHolds(dep)'!$A$10:$M$37,MATCH($A$1,'HouseHolds(dep)'!$A$10:$A$37,0),3))</f>
        <v>15.620135447762379</v>
      </c>
      <c r="F21" s="145">
        <f>IF(ISERROR(INDEX('HouseHolds(dep)'!$A$10:$M$37,MATCH($A$1,'HouseHolds(dep)'!$A$10:$A$37,0),4)),"–",INDEX('HouseHolds(dep)'!$A$10:$M$37,MATCH($A$1,'HouseHolds(dep)'!$A$10:$A$37,0),4))</f>
        <v>9.3090882526424679</v>
      </c>
      <c r="G21" s="145">
        <f>IF(ISERROR(INDEX('HouseHolds(dep)'!$A$10:$M$37,MATCH($A$1,'HouseHolds(dep)'!$A$10:$A$37,0),5)),"–",INDEX('HouseHolds(dep)'!$A$10:$M$37,MATCH($A$1,'HouseHolds(dep)'!$A$10:$A$37,0),5))</f>
        <v>0.93597808337604249</v>
      </c>
      <c r="J21" s="47" t="s">
        <v>40</v>
      </c>
    </row>
    <row r="22" spans="1:15">
      <c r="A22" s="128" t="s">
        <v>6</v>
      </c>
      <c r="B22" s="6">
        <f>'HouseHolds(dep)'!$F$11</f>
        <v>775340.38787593006</v>
      </c>
      <c r="C22" s="6">
        <f>IF(ISERROR(INDEX('HouseHolds(dep)'!$A$10:$M$37,MATCH($A$1,'HouseHolds(dep)'!$A$10:$A$37,0),6)),"–",INDEX('HouseHolds(dep)'!$A$10:$M$37,MATCH($A$1,'HouseHolds(dep)'!$A$10:$A$37,0),6))</f>
        <v>255433.06130137001</v>
      </c>
      <c r="D22" s="7">
        <f t="shared" si="3"/>
        <v>32.944635065527429</v>
      </c>
      <c r="E22" s="129">
        <f>IF(ISERROR(INDEX('HouseHolds(dep)'!$A$10:$M$37,MATCH($A$1,'HouseHolds(dep)'!$A$10:$A$37,0),7)),"–",INDEX('HouseHolds(dep)'!$A$10:$M$37,MATCH($A$1,'HouseHolds(dep)'!$A$10:$A$37,0),7))</f>
        <v>13.821071016233105</v>
      </c>
      <c r="F22" s="129">
        <f>IF(ISERROR(INDEX('HouseHolds(dep)'!$A$10:$M$37,MATCH($A$1,'HouseHolds(dep)'!$A$10:$A$37,0),8)),"–",INDEX('HouseHolds(dep)'!$A$10:$M$37,MATCH($A$1,'HouseHolds(dep)'!$A$10:$A$37,0),8))</f>
        <v>7.5795525497329521</v>
      </c>
      <c r="G22" s="129">
        <f>IF(ISERROR(INDEX('HouseHolds(dep)'!$A$10:$M$37,MATCH($A$1,'HouseHolds(dep)'!$A$10:$A$37,0),9)),"–",INDEX('HouseHolds(dep)'!$A$10:$M$37,MATCH($A$1,'HouseHolds(dep)'!$A$10:$A$37,0),9))</f>
        <v>0.98121108545122127</v>
      </c>
      <c r="J22" s="47" t="s">
        <v>41</v>
      </c>
    </row>
    <row r="23" spans="1:15">
      <c r="A23" s="55" t="s">
        <v>7</v>
      </c>
      <c r="B23" s="56">
        <f>'HouseHolds(dep)'!$J$11</f>
        <v>410810.34504332003</v>
      </c>
      <c r="C23" s="56">
        <f>IF(ISERROR(INDEX('HouseHolds(dep)'!$A$10:$M$37,MATCH($A$1,'HouseHolds(dep)'!$A$10:$A$37,0),10)),"–",INDEX('HouseHolds(dep)'!$A$10:$M$37,MATCH($A$1,'HouseHolds(dep)'!$A$10:$A$37,0),10))</f>
        <v>189230.38217274001</v>
      </c>
      <c r="D23" s="57">
        <f t="shared" si="3"/>
        <v>46.062711043166551</v>
      </c>
      <c r="E23" s="130">
        <f>IF(ISERROR(INDEX('HouseHolds(dep)'!$A$10:$M$37,MATCH($A$1,'HouseHolds(dep)'!$A$10:$A$37,0),11)),"–",INDEX('HouseHolds(dep)'!$A$10:$M$37,MATCH($A$1,'HouseHolds(dep)'!$A$10:$A$37,0),11))</f>
        <v>18.140771205946976</v>
      </c>
      <c r="F23" s="130">
        <f>IF(ISERROR(INDEX('HouseHolds(dep)'!$A$10:$M$37,MATCH($A$1,'HouseHolds(dep)'!$A$10:$A$37,0),12)),"–",INDEX('HouseHolds(dep)'!$A$10:$M$37,MATCH($A$1,'HouseHolds(dep)'!$A$10:$A$37,0),12))</f>
        <v>11.733859880360086</v>
      </c>
      <c r="G23" s="130">
        <f>IF(ISERROR(INDEX('HouseHolds(dep)'!$A$10:$M$37,MATCH($A$1,'HouseHolds(dep)'!$A$10:$A$37,0),13)),"–",INDEX('HouseHolds(dep)'!$A$10:$M$37,MATCH($A$1,'HouseHolds(dep)'!$A$10:$A$37,0),13))</f>
        <v>0.87498444225630578</v>
      </c>
      <c r="J23" s="47" t="s">
        <v>42</v>
      </c>
    </row>
    <row r="24" spans="1:15">
      <c r="A24" s="9"/>
      <c r="B24" s="9"/>
      <c r="C24" s="58"/>
      <c r="D24" s="58"/>
      <c r="E24" s="59"/>
      <c r="F24" s="59"/>
      <c r="G24" s="49"/>
      <c r="J24" s="47" t="s">
        <v>43</v>
      </c>
      <c r="K24" s="52"/>
    </row>
    <row r="25" spans="1:15" s="52" customFormat="1" ht="26.25" customHeight="1">
      <c r="A25" s="220" t="s">
        <v>17</v>
      </c>
      <c r="B25" s="221"/>
      <c r="C25" s="221"/>
      <c r="D25" s="221"/>
      <c r="E25" s="222" t="s">
        <v>8</v>
      </c>
      <c r="F25" s="222"/>
      <c r="G25" s="223"/>
      <c r="J25" s="47" t="s">
        <v>44</v>
      </c>
    </row>
    <row r="26" spans="1:15" s="52" customFormat="1" ht="27.75" customHeight="1">
      <c r="A26" s="220"/>
      <c r="B26" s="221"/>
      <c r="C26" s="221"/>
      <c r="D26" s="221"/>
      <c r="E26" s="53" t="s">
        <v>3</v>
      </c>
      <c r="F26" s="147" t="s">
        <v>4</v>
      </c>
      <c r="G26" s="172" t="s">
        <v>72</v>
      </c>
      <c r="J26" s="47" t="s">
        <v>45</v>
      </c>
      <c r="K26" s="47"/>
    </row>
    <row r="27" spans="1:15" ht="33" customHeight="1">
      <c r="A27" s="141" t="s">
        <v>12</v>
      </c>
      <c r="B27" s="141"/>
      <c r="C27" s="141"/>
      <c r="D27" s="141"/>
      <c r="E27" s="134">
        <f>'Total(inter_r_cred)'!$D$11</f>
        <v>17.577889227426098</v>
      </c>
      <c r="F27" s="134">
        <f>IF(ISERROR(INDEX('Total(inter_r_cred)'!A10:S37,MATCH($A$1,'Total(inter_r_cred)'!A10:A37,0),4)),"–",INDEX('Total(inter_r_cred)'!A10:S37,MATCH($A$1,'Total(inter_r_cred)'!A10:A37,0),4))</f>
        <v>14.224232761551839</v>
      </c>
      <c r="G27" s="134">
        <f>IF(ISERROR(IF(F27=0,"–",F27-E27)),"–",IF(F27=0,"–",F27-E27))</f>
        <v>-3.3536564658742591</v>
      </c>
      <c r="H27" s="142"/>
      <c r="J27" s="47" t="s">
        <v>46</v>
      </c>
      <c r="O27" s="212"/>
    </row>
    <row r="28" spans="1:15" ht="16.2">
      <c r="A28" s="133" t="s">
        <v>13</v>
      </c>
      <c r="B28" s="146"/>
      <c r="C28" s="146"/>
      <c r="D28" s="146"/>
      <c r="E28" s="145">
        <f>'Inter_r_cred(NonFin)'!$D$11</f>
        <v>12.872299999999999</v>
      </c>
      <c r="F28" s="145">
        <f>IF(ISERROR(INDEX('Inter_r_cred(NonFin)'!$A$10:$S$37,MATCH($A$1,'Inter_r_cred(NonFin)'!$A$10:$A$37,0),4)),"–",INDEX('Inter_r_cred(NonFin)'!$A$10:$S$37,MATCH($A$1,'Inter_r_cred(NonFin)'!$A$10:$A$37,0),4))</f>
        <v>12.115</v>
      </c>
      <c r="G28" s="145">
        <f>IF(ISERROR(IF(F28=0,"–",F28-E28)),"–",IF(F28=0,"–",F28-E28))</f>
        <v>-0.75729999999999897</v>
      </c>
      <c r="O28" s="212"/>
    </row>
    <row r="29" spans="1:15">
      <c r="A29" s="128" t="s">
        <v>6</v>
      </c>
      <c r="B29" s="59"/>
      <c r="C29" s="59"/>
      <c r="D29" s="59"/>
      <c r="E29" s="134">
        <f>'Inter_r_cred(NonFin)'!$J$11</f>
        <v>14.392200000000001</v>
      </c>
      <c r="F29" s="134">
        <f>IF(ISERROR(INDEX('Inter_r_cred(NonFin)'!$A$10:$S$37,MATCH($A$1,'Inter_r_cred(NonFin)'!$A$10:$A$37,0),10)),"–",INDEX('Inter_r_cred(NonFin)'!$A$10:$S$37,MATCH($A$1,'Inter_r_cred(NonFin)'!$A$10:$A$37,0),10))</f>
        <v>13.2889</v>
      </c>
      <c r="G29" s="134">
        <f t="shared" ref="G29:G33" si="4">IF(ISERROR(IF(F29=0,"–",F29-E29)),"–",IF(F29=0,"–",F29-E29))</f>
        <v>-1.1033000000000008</v>
      </c>
      <c r="O29" s="212"/>
    </row>
    <row r="30" spans="1:15">
      <c r="A30" s="128" t="s">
        <v>7</v>
      </c>
      <c r="B30" s="59"/>
      <c r="C30" s="59"/>
      <c r="D30" s="59"/>
      <c r="E30" s="134">
        <f>'Inter_r_cred(NonFin)'!$P$11</f>
        <v>6.2470999999999997</v>
      </c>
      <c r="F30" s="134">
        <f>IF(ISERROR(INDEX('Inter_r_cred(NonFin)'!$A$10:$S$37,MATCH($A$1,'Inter_r_cred(NonFin)'!$A$10:$A$37,0),16)),"–",INDEX('Inter_r_cred(NonFin)'!$A$10:$S$37,MATCH($A$1,'Inter_r_cred(NonFin)'!$A$10:$A$37,0),16))</f>
        <v>6.3068999999999997</v>
      </c>
      <c r="G30" s="134">
        <f t="shared" si="4"/>
        <v>5.9800000000000075E-2</v>
      </c>
      <c r="O30" s="212"/>
    </row>
    <row r="31" spans="1:15">
      <c r="A31" s="133" t="s">
        <v>11</v>
      </c>
      <c r="B31" s="146"/>
      <c r="C31" s="146"/>
      <c r="D31" s="146"/>
      <c r="E31" s="145">
        <f>'Inter_r_cred(HouseHolds)'!$D$11</f>
        <v>33.037300000000002</v>
      </c>
      <c r="F31" s="145">
        <f>IF(ISERROR(INDEX('Inter_r_cred(HouseHolds)'!A10:S38,MATCH($A$1,'Inter_r_cred(HouseHolds)'!A10:A38,0),4)),"–",INDEX('Inter_r_cred(HouseHolds)'!A10:S38,MATCH($A$1,'Inter_r_cred(HouseHolds)'!A10:A38,0),4))</f>
        <v>27.859100000000002</v>
      </c>
      <c r="G31" s="145">
        <f t="shared" si="4"/>
        <v>-5.1782000000000004</v>
      </c>
      <c r="O31" s="212"/>
    </row>
    <row r="32" spans="1:15">
      <c r="A32" s="128" t="s">
        <v>6</v>
      </c>
      <c r="B32" s="59"/>
      <c r="C32" s="59"/>
      <c r="D32" s="59"/>
      <c r="E32" s="134">
        <f>'Inter_r_cred(HouseHolds)'!$J$11</f>
        <v>33.041800000000002</v>
      </c>
      <c r="F32" s="134">
        <f>IF(ISERROR(INDEX('Inter_r_cred(HouseHolds)'!A11:S39,MATCH($A$1,'Inter_r_cred(HouseHolds)'!A11:A39,0),10)),"–",INDEX('Inter_r_cred(HouseHolds)'!A11:S39,MATCH($A$1,'Inter_r_cred(HouseHolds)'!A11:A39,0),10))</f>
        <v>27.869700000000002</v>
      </c>
      <c r="G32" s="134">
        <f t="shared" si="4"/>
        <v>-5.1721000000000004</v>
      </c>
      <c r="O32" s="212"/>
    </row>
    <row r="33" spans="1:15">
      <c r="A33" s="55" t="s">
        <v>7</v>
      </c>
      <c r="B33" s="59"/>
      <c r="C33" s="59"/>
      <c r="D33" s="59"/>
      <c r="E33" s="135">
        <f>'Inter_r_cred(HouseHolds)'!$P$11</f>
        <v>3.1922000000000001</v>
      </c>
      <c r="F33" s="135">
        <f>IF(ISERROR(INDEX('Inter_r_cred(HouseHolds)'!A12:S40,MATCH($A$1,'Inter_r_cred(HouseHolds)'!A12:A40,0),16)),"–",INDEX('Inter_r_cred(HouseHolds)'!A12:S40,MATCH($A$1,'Inter_r_cred(HouseHolds)'!A12:A40,0),16))</f>
        <v>2.5880999999999998</v>
      </c>
      <c r="G33" s="135">
        <f t="shared" si="4"/>
        <v>-0.6041000000000003</v>
      </c>
      <c r="O33" s="212"/>
    </row>
    <row r="34" spans="1:15" ht="30.75" customHeight="1">
      <c r="A34" s="149" t="s">
        <v>14</v>
      </c>
      <c r="B34" s="141"/>
      <c r="C34" s="141"/>
      <c r="D34" s="141"/>
      <c r="E34" s="134">
        <f>'Total(inter_r_dep)'!$B$11</f>
        <v>7.4926913779053299</v>
      </c>
      <c r="F34" s="134">
        <f>IF(ISERROR(INDEX('Total(inter_r_dep)'!A10:P38,MATCH($A$1,'Total(inter_r_dep)'!A10:A38,0),2)),"–",INDEX('Total(inter_r_dep)'!A10:P38,MATCH($A$1,'Total(inter_r_dep)'!A10:A38,0),2))</f>
        <v>6.9830468673288548</v>
      </c>
      <c r="G34" s="134">
        <f>IF(ISERROR(IF(F34=0,"–",F34-E34)),"–",IF(F34=0,"–",F34-E34))</f>
        <v>-0.50964451057647508</v>
      </c>
      <c r="N34" s="134"/>
      <c r="O34" s="212"/>
    </row>
    <row r="35" spans="1:15" ht="17.399999999999999">
      <c r="A35" s="133" t="s">
        <v>10</v>
      </c>
      <c r="B35" s="146"/>
      <c r="C35" s="146"/>
      <c r="D35" s="146"/>
      <c r="E35" s="145">
        <f>'Inter_r_dep(NonFin)'!$B$11</f>
        <v>7.4067238996414497</v>
      </c>
      <c r="F35" s="145">
        <f>IF(ISERROR(INDEX('Inter_r_dep(NonFin)'!A10:P38,MATCH($A$1,'Inter_r_dep(NonFin)'!A10:A38,0),2)),"–",INDEX('Inter_r_dep(NonFin)'!A10:P38,MATCH($A$1,'Inter_r_dep(NonFin)'!A10:A38,0),2))</f>
        <v>6.9778897528592596</v>
      </c>
      <c r="G35" s="145">
        <f>IF(ISERROR(IF(F35=0,"–",F35-E35)),"–",IF(F35=0,"–",F35-E35))</f>
        <v>-0.42883414678219012</v>
      </c>
      <c r="O35" s="212"/>
    </row>
    <row r="36" spans="1:15">
      <c r="A36" s="128" t="s">
        <v>6</v>
      </c>
      <c r="B36" s="59"/>
      <c r="C36" s="59"/>
      <c r="D36" s="59"/>
      <c r="E36" s="134">
        <f>'Inter_r_dep(NonFin)'!$G$11</f>
        <v>8.4301820475210203</v>
      </c>
      <c r="F36" s="134">
        <f>IF(ISERROR(INDEX('Inter_r_dep(NonFin)'!A11:P39,MATCH($A$1,'Inter_r_dep(NonFin)'!A11:A39,0),7)),"–",INDEX('Inter_r_dep(NonFin)'!A11:P39,MATCH($A$1,'Inter_r_dep(NonFin)'!A11:A39,0),7))</f>
        <v>8.0310047021357605</v>
      </c>
      <c r="G36" s="134">
        <f t="shared" ref="G36:G40" si="5">IF(ISERROR(IF(F36=0,"–",F36-E36)),"–",IF(F36=0,"–",F36-E36))</f>
        <v>-0.39917734538525984</v>
      </c>
      <c r="O36" s="212"/>
    </row>
    <row r="37" spans="1:15">
      <c r="A37" s="8" t="s">
        <v>7</v>
      </c>
      <c r="B37" s="59"/>
      <c r="C37" s="59"/>
      <c r="D37" s="59"/>
      <c r="E37" s="134">
        <f>'Inter_r_dep(NonFin)'!$L$11</f>
        <v>0.82206839427661604</v>
      </c>
      <c r="F37" s="134">
        <f>IF(ISERROR(INDEX('Inter_r_dep(NonFin)'!A12:P40,MATCH($A$1,'Inter_r_dep(NonFin)'!A12:A40,0),12)),"–",INDEX('Inter_r_dep(NonFin)'!A12:P40,MATCH($A$1,'Inter_r_dep(NonFin)'!A12:A40,0),12))</f>
        <v>0.79619075620492397</v>
      </c>
      <c r="G37" s="134">
        <f t="shared" si="5"/>
        <v>-2.5877638071692077E-2</v>
      </c>
      <c r="O37" s="212"/>
    </row>
    <row r="38" spans="1:15">
      <c r="A38" s="133" t="s">
        <v>11</v>
      </c>
      <c r="B38" s="146"/>
      <c r="C38" s="146"/>
      <c r="D38" s="146"/>
      <c r="E38" s="145">
        <f>'Inter_r_dep(HouseHolds)'!$B$11</f>
        <v>7.13018565539892</v>
      </c>
      <c r="F38" s="145">
        <f>IF(ISERROR(INDEX('Inter_r_dep(HouseHolds)'!A10:P38,MATCH($A$1,'Inter_r_dep(HouseHolds)'!A10:A38,0),2)),"–",INDEX('Inter_r_dep(HouseHolds)'!A10:P38,MATCH($A$1,'Inter_r_dep(HouseHolds)'!A10:A38,0),2))</f>
        <v>5.1343834596467097</v>
      </c>
      <c r="G38" s="145">
        <f t="shared" si="5"/>
        <v>-1.9958021957522103</v>
      </c>
      <c r="O38" s="212"/>
    </row>
    <row r="39" spans="1:15">
      <c r="A39" s="128" t="s">
        <v>6</v>
      </c>
      <c r="B39" s="59"/>
      <c r="C39" s="59"/>
      <c r="D39" s="59"/>
      <c r="E39" s="134">
        <f>'Inter_r_dep(HouseHolds)'!$G$11</f>
        <v>9.5832310471422897</v>
      </c>
      <c r="F39" s="134">
        <f>IF(ISERROR(INDEX('Inter_r_dep(HouseHolds)'!A11:P39,MATCH($A$1,'Inter_r_dep(HouseHolds)'!A11:A39,0),7)),"–",INDEX('Inter_r_dep(HouseHolds)'!A11:P39,MATCH($A$1,'Inter_r_dep(HouseHolds)'!A11:A39,0),7))</f>
        <v>6.97482994080403</v>
      </c>
      <c r="G39" s="134">
        <f t="shared" si="5"/>
        <v>-2.6084011063382597</v>
      </c>
      <c r="O39" s="212"/>
    </row>
    <row r="40" spans="1:15">
      <c r="A40" s="55" t="s">
        <v>7</v>
      </c>
      <c r="B40" s="119"/>
      <c r="C40" s="119"/>
      <c r="D40" s="119"/>
      <c r="E40" s="135">
        <f>'Inter_r_dep(HouseHolds)'!L11</f>
        <v>1.01461336598376</v>
      </c>
      <c r="F40" s="135">
        <f>IF(ISERROR(INDEX('Inter_r_dep(HouseHolds)'!A12:P39,MATCH($A$1,'Inter_r_dep(HouseHolds)'!A12:A39,0),12)),"–",INDEX('Inter_r_dep(HouseHolds)'!A12:P39,MATCH($A$1,'Inter_r_dep(HouseHolds)'!A12:A39,0),12))</f>
        <v>0.97673377138295703</v>
      </c>
      <c r="G40" s="135">
        <f t="shared" si="5"/>
        <v>-3.7879594600802924E-2</v>
      </c>
      <c r="O40" s="212"/>
    </row>
    <row r="41" spans="1:15" ht="45.75" customHeight="1">
      <c r="A41" s="218" t="s">
        <v>63</v>
      </c>
      <c r="B41" s="218"/>
      <c r="C41" s="218"/>
      <c r="D41" s="218"/>
      <c r="E41" s="218"/>
      <c r="F41" s="218"/>
      <c r="G41" s="218"/>
    </row>
    <row r="42" spans="1:15" ht="42" customHeight="1">
      <c r="A42" s="219" t="s">
        <v>16</v>
      </c>
      <c r="B42" s="219"/>
      <c r="C42" s="219"/>
      <c r="D42" s="219"/>
      <c r="E42" s="219"/>
      <c r="F42" s="219"/>
      <c r="G42" s="219"/>
    </row>
  </sheetData>
  <sheetProtection formatCells="0" formatColumns="0" formatRows="0" insertColumns="0" insertRows="0" insertHyperlinks="0" deleteColumns="0" deleteRows="0" sort="0" autoFilter="0" pivotTables="0"/>
  <mergeCells count="12">
    <mergeCell ref="A41:G41"/>
    <mergeCell ref="A42:G42"/>
    <mergeCell ref="A25:D26"/>
    <mergeCell ref="E25:G25"/>
    <mergeCell ref="A8:A9"/>
    <mergeCell ref="B8:D8"/>
    <mergeCell ref="E8:G8"/>
    <mergeCell ref="F2:G2"/>
    <mergeCell ref="A3:G3"/>
    <mergeCell ref="A4:G4"/>
    <mergeCell ref="A5:G5"/>
    <mergeCell ref="A6:G6"/>
  </mergeCells>
  <dataValidations count="1">
    <dataValidation type="list" allowBlank="1" showInputMessage="1" showErrorMessage="1" sqref="A1">
      <formula1>Region</formula1>
    </dataValidation>
  </dataValidations>
  <hyperlinks>
    <hyperlink ref="A11" location="'NonFin(kr)'!A1" display="нефінансовим корпораціям"/>
    <hyperlink ref="A14" location="'HouseHolds(kr)'!A1" display="домашнім господарствам"/>
    <hyperlink ref="A18" location="'NonFin(kr)'!A1" display="нефінансовим корпораціям"/>
    <hyperlink ref="A21" location="'HouseHolds(kr)'!A1" display="домашнім господарствам"/>
    <hyperlink ref="A28" location="'NonFin(kr)'!A1" display="нефінансовим корпораціям"/>
    <hyperlink ref="A31" location="'HouseHolds(kr)'!A1" display="домашнім господарствам"/>
    <hyperlink ref="A35" location="'NonFin(kr)'!A1" display="нефінансовим корпораціям"/>
    <hyperlink ref="A38" location="'HouseHolds(kr)'!A1" display="домашнім господарствам"/>
  </hyperlinks>
  <pageMargins left="0.70866141732283472" right="0.70866141732283472" top="0.74803149606299213" bottom="0.35433070866141736" header="0.31496062992125984" footer="0.31496062992125984"/>
  <pageSetup paperSize="9" scale="69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V52"/>
  <sheetViews>
    <sheetView showGridLines="0" zoomScaleNormal="100" zoomScaleSheetLayoutView="100" workbookViewId="0"/>
  </sheetViews>
  <sheetFormatPr defaultColWidth="9.109375" defaultRowHeight="13.8"/>
  <cols>
    <col min="1" max="1" width="25.5546875" style="24" customWidth="1"/>
    <col min="2" max="2" width="10.109375" style="11" customWidth="1"/>
    <col min="3" max="5" width="9.44140625" style="11" customWidth="1"/>
    <col min="6" max="6" width="10.109375" style="11" customWidth="1"/>
    <col min="7" max="9" width="9.5546875" style="11" customWidth="1"/>
    <col min="10" max="10" width="10.109375" style="11" customWidth="1"/>
    <col min="11" max="13" width="9.44140625" style="11" customWidth="1"/>
    <col min="14" max="16384" width="9.109375" style="11"/>
  </cols>
  <sheetData>
    <row r="1" spans="1:21">
      <c r="L1" s="213" t="s">
        <v>85</v>
      </c>
      <c r="M1" s="213"/>
    </row>
    <row r="2" spans="1:21" ht="16.2">
      <c r="A2" s="103" t="s">
        <v>83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1">
      <c r="A3" s="236" t="s">
        <v>97</v>
      </c>
      <c r="B3" s="236"/>
      <c r="C3" s="236"/>
      <c r="D3" s="236"/>
      <c r="E3" s="236"/>
      <c r="F3" s="236"/>
      <c r="G3" s="236"/>
    </row>
    <row r="4" spans="1:21" s="26" customFormat="1">
      <c r="A4" s="104"/>
    </row>
    <row r="5" spans="1:21" s="73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6"/>
    </row>
    <row r="6" spans="1:21" s="73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6"/>
    </row>
    <row r="7" spans="1:21" s="73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6"/>
    </row>
    <row r="8" spans="1:21" s="73" customFormat="1" ht="66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231"/>
      <c r="P8" s="235"/>
      <c r="Q8" s="235"/>
      <c r="R8" s="235"/>
      <c r="S8" s="231"/>
      <c r="T8" s="231"/>
      <c r="U8" s="231"/>
    </row>
    <row r="9" spans="1:21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1"/>
      <c r="P9" s="235"/>
      <c r="Q9" s="235"/>
      <c r="R9" s="235"/>
      <c r="S9" s="231"/>
      <c r="T9" s="231"/>
      <c r="U9" s="231"/>
    </row>
    <row r="10" spans="1:21" s="107" customFormat="1">
      <c r="A10" s="108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10"/>
      <c r="N10" s="111"/>
      <c r="P10" s="232"/>
      <c r="Q10" s="232"/>
      <c r="R10" s="232"/>
      <c r="S10" s="111"/>
      <c r="T10" s="111"/>
      <c r="U10" s="111"/>
    </row>
    <row r="11" spans="1:21" s="33" customFormat="1">
      <c r="A11" s="112" t="s">
        <v>19</v>
      </c>
      <c r="B11" s="193">
        <v>1121016.6961006999</v>
      </c>
      <c r="C11" s="194">
        <v>12.63887115579503</v>
      </c>
      <c r="D11" s="194">
        <v>12.361893249265961</v>
      </c>
      <c r="E11" s="194">
        <v>1.5370473561860081</v>
      </c>
      <c r="F11" s="193">
        <v>849655.04883290001</v>
      </c>
      <c r="G11" s="194">
        <v>15.582871091939808</v>
      </c>
      <c r="H11" s="194">
        <v>16.075629459454817</v>
      </c>
      <c r="I11" s="194">
        <v>1.745873358224344</v>
      </c>
      <c r="J11" s="193">
        <v>271361.6472678</v>
      </c>
      <c r="K11" s="194">
        <v>4.3192606625530203</v>
      </c>
      <c r="L11" s="194">
        <v>2.1308241736855251</v>
      </c>
      <c r="M11" s="194">
        <v>0.8887048545580285</v>
      </c>
      <c r="N11" s="115"/>
      <c r="P11" s="113"/>
      <c r="Q11" s="113"/>
      <c r="R11" s="113"/>
      <c r="S11" s="115"/>
      <c r="T11" s="115"/>
      <c r="U11" s="115"/>
    </row>
    <row r="12" spans="1:21" s="116" customFormat="1" ht="38.4" customHeight="1">
      <c r="A12" s="150" t="s">
        <v>22</v>
      </c>
      <c r="B12" s="211">
        <v>1.2890226</v>
      </c>
      <c r="C12" s="211">
        <v>0</v>
      </c>
      <c r="D12" s="211">
        <v>0</v>
      </c>
      <c r="E12" s="211">
        <v>0</v>
      </c>
      <c r="F12" s="211">
        <v>0.66491515000000001</v>
      </c>
      <c r="G12" s="211">
        <v>0</v>
      </c>
      <c r="H12" s="211">
        <v>0</v>
      </c>
      <c r="I12" s="211">
        <v>0</v>
      </c>
      <c r="J12" s="211">
        <v>0.62410745000000001</v>
      </c>
      <c r="K12" s="211">
        <v>0</v>
      </c>
      <c r="L12" s="211">
        <v>0</v>
      </c>
      <c r="M12" s="211">
        <v>0</v>
      </c>
      <c r="N12" s="117"/>
      <c r="P12" s="40"/>
      <c r="Q12" s="40"/>
      <c r="R12" s="40"/>
      <c r="S12" s="117"/>
      <c r="T12" s="117"/>
      <c r="U12" s="117"/>
    </row>
    <row r="13" spans="1:21" s="33" customFormat="1" ht="20.100000000000001" customHeight="1">
      <c r="A13" s="178" t="s">
        <v>23</v>
      </c>
      <c r="B13" s="195"/>
      <c r="C13" s="196"/>
      <c r="D13" s="196"/>
      <c r="E13" s="196"/>
      <c r="F13" s="195"/>
      <c r="G13" s="196"/>
      <c r="H13" s="196"/>
      <c r="I13" s="196"/>
      <c r="J13" s="195"/>
      <c r="K13" s="196"/>
      <c r="L13" s="196"/>
      <c r="M13" s="196"/>
      <c r="N13" s="117"/>
      <c r="P13" s="40"/>
      <c r="Q13" s="40"/>
      <c r="R13" s="40"/>
      <c r="S13" s="117"/>
      <c r="T13" s="117"/>
      <c r="U13" s="117"/>
    </row>
    <row r="14" spans="1:21" s="33" customFormat="1" ht="20.100000000000001" customHeight="1">
      <c r="A14" s="35" t="s">
        <v>24</v>
      </c>
      <c r="B14" s="195">
        <v>17538.81209766</v>
      </c>
      <c r="C14" s="196">
        <v>18.787189865848603</v>
      </c>
      <c r="D14" s="196">
        <v>17.906695437942147</v>
      </c>
      <c r="E14" s="196">
        <v>0.98884245983413166</v>
      </c>
      <c r="F14" s="195">
        <v>16824.809643410001</v>
      </c>
      <c r="G14" s="196">
        <v>21.970579561014432</v>
      </c>
      <c r="H14" s="196">
        <v>21.620393172283684</v>
      </c>
      <c r="I14" s="196">
        <v>1.0411135263201885</v>
      </c>
      <c r="J14" s="195">
        <v>714.00245425000003</v>
      </c>
      <c r="K14" s="196">
        <v>-26.448209105769436</v>
      </c>
      <c r="L14" s="196">
        <v>-31.430970959361133</v>
      </c>
      <c r="M14" s="196">
        <v>-0.2274133386560635</v>
      </c>
      <c r="N14" s="117"/>
      <c r="P14" s="40"/>
      <c r="Q14" s="40"/>
      <c r="R14" s="40"/>
      <c r="S14" s="117"/>
      <c r="T14" s="117"/>
      <c r="U14" s="117"/>
    </row>
    <row r="15" spans="1:21" s="33" customFormat="1" ht="20.100000000000001" customHeight="1">
      <c r="A15" s="35" t="s">
        <v>25</v>
      </c>
      <c r="B15" s="195">
        <v>15946.94612982</v>
      </c>
      <c r="C15" s="196">
        <v>30.180419759875207</v>
      </c>
      <c r="D15" s="196">
        <v>25.491556788646193</v>
      </c>
      <c r="E15" s="196">
        <v>1.5132531888056917</v>
      </c>
      <c r="F15" s="195">
        <v>13152.99315867</v>
      </c>
      <c r="G15" s="196">
        <v>26.817492099467088</v>
      </c>
      <c r="H15" s="196">
        <v>22.35147549491596</v>
      </c>
      <c r="I15" s="196">
        <v>2.636722207783663</v>
      </c>
      <c r="J15" s="195">
        <v>2793.9529711499999</v>
      </c>
      <c r="K15" s="196">
        <v>48.749939178472204</v>
      </c>
      <c r="L15" s="196">
        <v>42.736972338086474</v>
      </c>
      <c r="M15" s="196">
        <v>-3.4614219682135001</v>
      </c>
      <c r="N15" s="117"/>
      <c r="P15" s="40"/>
      <c r="Q15" s="40"/>
      <c r="R15" s="40"/>
      <c r="S15" s="117"/>
      <c r="T15" s="117"/>
      <c r="U15" s="117"/>
    </row>
    <row r="16" spans="1:21" s="27" customFormat="1" ht="20.100000000000001" customHeight="1">
      <c r="A16" s="35" t="s">
        <v>26</v>
      </c>
      <c r="B16" s="195">
        <v>65492.709292040003</v>
      </c>
      <c r="C16" s="196">
        <v>14.57908516608903</v>
      </c>
      <c r="D16" s="196">
        <v>17.494878717454782</v>
      </c>
      <c r="E16" s="196">
        <v>4.0949906918145587</v>
      </c>
      <c r="F16" s="195">
        <v>52670.388835930004</v>
      </c>
      <c r="G16" s="196">
        <v>16.820566934736704</v>
      </c>
      <c r="H16" s="196">
        <v>19.265904859307994</v>
      </c>
      <c r="I16" s="196">
        <v>4.1312578728782938</v>
      </c>
      <c r="J16" s="195">
        <v>12822.320456109999</v>
      </c>
      <c r="K16" s="196">
        <v>6.2081559850160772</v>
      </c>
      <c r="L16" s="196">
        <v>10.740065591160501</v>
      </c>
      <c r="M16" s="196">
        <v>3.946280225188616</v>
      </c>
      <c r="N16" s="117"/>
      <c r="P16" s="40"/>
      <c r="Q16" s="40"/>
      <c r="R16" s="40"/>
      <c r="S16" s="117"/>
      <c r="T16" s="117"/>
      <c r="U16" s="117"/>
    </row>
    <row r="17" spans="1:21" s="27" customFormat="1" ht="20.100000000000001" customHeight="1">
      <c r="A17" s="35" t="s">
        <v>27</v>
      </c>
      <c r="B17" s="195">
        <v>3381.8935928699998</v>
      </c>
      <c r="C17" s="196">
        <v>-35.735977730107265</v>
      </c>
      <c r="D17" s="196">
        <v>-25.403373176446379</v>
      </c>
      <c r="E17" s="196">
        <v>-4.6418804745631803</v>
      </c>
      <c r="F17" s="195">
        <v>3276.6689925599999</v>
      </c>
      <c r="G17" s="196">
        <v>-36.436285883492623</v>
      </c>
      <c r="H17" s="196">
        <v>-25.887750933642081</v>
      </c>
      <c r="I17" s="196">
        <v>-4.8164466696254351</v>
      </c>
      <c r="J17" s="195">
        <v>105.22460031</v>
      </c>
      <c r="K17" s="196">
        <v>-2.1737700448697268</v>
      </c>
      <c r="L17" s="196">
        <v>-6.3419900101835793</v>
      </c>
      <c r="M17" s="196">
        <v>1.1338942996276273</v>
      </c>
      <c r="N17" s="117"/>
      <c r="P17" s="40"/>
      <c r="Q17" s="40"/>
      <c r="R17" s="40"/>
      <c r="S17" s="117"/>
      <c r="T17" s="117"/>
      <c r="U17" s="117"/>
    </row>
    <row r="18" spans="1:21" s="27" customFormat="1" ht="20.100000000000001" customHeight="1">
      <c r="A18" s="35" t="s">
        <v>28</v>
      </c>
      <c r="B18" s="195">
        <v>10082.44325679</v>
      </c>
      <c r="C18" s="196">
        <v>26.345428940367128</v>
      </c>
      <c r="D18" s="196">
        <v>21.414281683968994</v>
      </c>
      <c r="E18" s="196">
        <v>1.5907183639809546</v>
      </c>
      <c r="F18" s="195">
        <v>9521.3412304499998</v>
      </c>
      <c r="G18" s="196">
        <v>31.448906299310011</v>
      </c>
      <c r="H18" s="196">
        <v>26.487855189088449</v>
      </c>
      <c r="I18" s="196">
        <v>2.5867079739385872</v>
      </c>
      <c r="J18" s="195">
        <v>561.10202633999995</v>
      </c>
      <c r="K18" s="196">
        <v>-23.834065616990472</v>
      </c>
      <c r="L18" s="196">
        <v>-27.757381631073642</v>
      </c>
      <c r="M18" s="196">
        <v>-12.778795824084639</v>
      </c>
      <c r="N18" s="117"/>
      <c r="P18" s="40"/>
      <c r="Q18" s="40"/>
      <c r="R18" s="40"/>
      <c r="S18" s="117"/>
      <c r="T18" s="117"/>
      <c r="U18" s="117"/>
    </row>
    <row r="19" spans="1:21" s="27" customFormat="1" ht="20.100000000000001" customHeight="1">
      <c r="A19" s="35" t="s">
        <v>29</v>
      </c>
      <c r="B19" s="195">
        <v>7141.9401243499997</v>
      </c>
      <c r="C19" s="196">
        <v>28.166861268957689</v>
      </c>
      <c r="D19" s="196">
        <v>26.143426950845821</v>
      </c>
      <c r="E19" s="196">
        <v>5.415151772952413</v>
      </c>
      <c r="F19" s="195">
        <v>6276.4612972900004</v>
      </c>
      <c r="G19" s="196">
        <v>34.737054805877733</v>
      </c>
      <c r="H19" s="196">
        <v>34.103501721692112</v>
      </c>
      <c r="I19" s="196">
        <v>7.1559049812270672</v>
      </c>
      <c r="J19" s="195">
        <v>865.47882705999996</v>
      </c>
      <c r="K19" s="196">
        <v>-5.3162023873439495</v>
      </c>
      <c r="L19" s="196">
        <v>-11.816341140942043</v>
      </c>
      <c r="M19" s="196">
        <v>-5.6948679671781122</v>
      </c>
      <c r="N19" s="117"/>
      <c r="P19" s="40"/>
      <c r="Q19" s="40"/>
      <c r="R19" s="40"/>
      <c r="S19" s="117"/>
      <c r="T19" s="117"/>
      <c r="U19" s="117"/>
    </row>
    <row r="20" spans="1:21" s="27" customFormat="1" ht="20.100000000000001" customHeight="1">
      <c r="A20" s="35" t="s">
        <v>30</v>
      </c>
      <c r="B20" s="195">
        <v>19442.43044041</v>
      </c>
      <c r="C20" s="196">
        <v>-2.4638921402299445</v>
      </c>
      <c r="D20" s="196">
        <v>-1.5348113608922773</v>
      </c>
      <c r="E20" s="196">
        <v>2.0600856039297781</v>
      </c>
      <c r="F20" s="195">
        <v>14401.85022774</v>
      </c>
      <c r="G20" s="196">
        <v>-2.9694771041710766</v>
      </c>
      <c r="H20" s="196">
        <v>1.0970294280120356</v>
      </c>
      <c r="I20" s="196">
        <v>3.1775508100031118</v>
      </c>
      <c r="J20" s="195">
        <v>5040.58021267</v>
      </c>
      <c r="K20" s="196">
        <v>-0.98987288837817289</v>
      </c>
      <c r="L20" s="196">
        <v>-8.3516589874120797</v>
      </c>
      <c r="M20" s="196">
        <v>-1.003338354864951</v>
      </c>
      <c r="N20" s="117"/>
      <c r="P20" s="40"/>
      <c r="Q20" s="40"/>
      <c r="R20" s="40"/>
      <c r="S20" s="117"/>
      <c r="T20" s="117"/>
      <c r="U20" s="117"/>
    </row>
    <row r="21" spans="1:21" s="27" customFormat="1" ht="20.100000000000001" customHeight="1">
      <c r="A21" s="35" t="s">
        <v>31</v>
      </c>
      <c r="B21" s="195">
        <v>14092.01053462</v>
      </c>
      <c r="C21" s="196">
        <v>20.639911861891648</v>
      </c>
      <c r="D21" s="196">
        <v>19.846964621871678</v>
      </c>
      <c r="E21" s="196">
        <v>4.0931842233136848</v>
      </c>
      <c r="F21" s="195">
        <v>10599.19777664</v>
      </c>
      <c r="G21" s="196">
        <v>20.567282628074295</v>
      </c>
      <c r="H21" s="196">
        <v>22.426201344255119</v>
      </c>
      <c r="I21" s="196">
        <v>3.8036505594905066</v>
      </c>
      <c r="J21" s="195">
        <v>3492.8127579799998</v>
      </c>
      <c r="K21" s="196">
        <v>20.860847266033787</v>
      </c>
      <c r="L21" s="196">
        <v>12.64538254570617</v>
      </c>
      <c r="M21" s="196">
        <v>4.9817672425292159</v>
      </c>
      <c r="N21" s="117"/>
      <c r="P21" s="40"/>
      <c r="Q21" s="40"/>
      <c r="R21" s="40"/>
      <c r="S21" s="117"/>
      <c r="T21" s="117"/>
      <c r="U21" s="117"/>
    </row>
    <row r="22" spans="1:21" s="118" customFormat="1" ht="25.5" customHeight="1">
      <c r="A22" s="34" t="s">
        <v>1</v>
      </c>
      <c r="B22" s="195">
        <v>689919.70909748005</v>
      </c>
      <c r="C22" s="196">
        <v>10.985267359478087</v>
      </c>
      <c r="D22" s="196">
        <v>10.372320119919848</v>
      </c>
      <c r="E22" s="196">
        <v>0.85933831043895736</v>
      </c>
      <c r="F22" s="195">
        <v>510033.75259386998</v>
      </c>
      <c r="G22" s="196">
        <v>15.315160453187062</v>
      </c>
      <c r="H22" s="196">
        <v>14.992373644291689</v>
      </c>
      <c r="I22" s="196">
        <v>1.3481362156526018</v>
      </c>
      <c r="J22" s="195">
        <v>179885.95650361001</v>
      </c>
      <c r="K22" s="196">
        <v>0.30649166405980566</v>
      </c>
      <c r="L22" s="196">
        <v>-0.91492294426345211</v>
      </c>
      <c r="M22" s="196">
        <v>-0.50126890411978309</v>
      </c>
      <c r="P22" s="40"/>
      <c r="Q22" s="40"/>
      <c r="R22" s="40"/>
      <c r="S22" s="115"/>
      <c r="T22" s="115"/>
      <c r="U22" s="115"/>
    </row>
    <row r="23" spans="1:21" s="27" customFormat="1" ht="20.100000000000001" customHeight="1">
      <c r="A23" s="35" t="s">
        <v>32</v>
      </c>
      <c r="B23" s="195">
        <v>11462.611409630001</v>
      </c>
      <c r="C23" s="196">
        <v>7.7593541483415436</v>
      </c>
      <c r="D23" s="196">
        <v>7.7194170445273187</v>
      </c>
      <c r="E23" s="196">
        <v>1.8382181171165968</v>
      </c>
      <c r="F23" s="195">
        <v>10805.48379185</v>
      </c>
      <c r="G23" s="196">
        <v>11.430363069716492</v>
      </c>
      <c r="H23" s="196">
        <v>11.7112672684746</v>
      </c>
      <c r="I23" s="196">
        <v>3.9350675525451777</v>
      </c>
      <c r="J23" s="195">
        <v>657.12761778000004</v>
      </c>
      <c r="K23" s="196">
        <v>-30.104544556329415</v>
      </c>
      <c r="L23" s="196">
        <v>-32.148943087891098</v>
      </c>
      <c r="M23" s="196">
        <v>-23.530033665701964</v>
      </c>
      <c r="N23" s="117"/>
      <c r="P23" s="40"/>
      <c r="Q23" s="40"/>
      <c r="R23" s="40"/>
      <c r="S23" s="117"/>
      <c r="T23" s="117"/>
      <c r="U23" s="117"/>
    </row>
    <row r="24" spans="1:21" s="27" customFormat="1" ht="20.100000000000001" customHeight="1">
      <c r="A24" s="35" t="s">
        <v>33</v>
      </c>
      <c r="B24" s="195">
        <v>1451.21972233</v>
      </c>
      <c r="C24" s="196">
        <v>-27.237512874519823</v>
      </c>
      <c r="D24" s="196">
        <v>-25.946158212896293</v>
      </c>
      <c r="E24" s="196">
        <v>-3.9159815846632284</v>
      </c>
      <c r="F24" s="195">
        <v>1373.2997363300001</v>
      </c>
      <c r="G24" s="196">
        <v>-28.638023066053151</v>
      </c>
      <c r="H24" s="196">
        <v>-27.205165640173391</v>
      </c>
      <c r="I24" s="196">
        <v>-4.1303108731720073</v>
      </c>
      <c r="J24" s="195">
        <v>77.919985999999994</v>
      </c>
      <c r="K24" s="196">
        <v>11.238626531143609</v>
      </c>
      <c r="L24" s="196">
        <v>6.524781021068236</v>
      </c>
      <c r="M24" s="196">
        <v>2.519676494070211E-2</v>
      </c>
      <c r="N24" s="117"/>
      <c r="P24" s="40"/>
      <c r="Q24" s="40"/>
      <c r="R24" s="40"/>
      <c r="S24" s="117"/>
      <c r="T24" s="117"/>
      <c r="U24" s="117"/>
    </row>
    <row r="25" spans="1:21" s="27" customFormat="1" ht="20.100000000000001" customHeight="1">
      <c r="A25" s="35" t="s">
        <v>34</v>
      </c>
      <c r="B25" s="195">
        <v>60963.844367700003</v>
      </c>
      <c r="C25" s="196">
        <v>28.535296353660868</v>
      </c>
      <c r="D25" s="196">
        <v>26.31948227141298</v>
      </c>
      <c r="E25" s="196">
        <v>4.5149799044424697</v>
      </c>
      <c r="F25" s="195">
        <v>41875.463262220001</v>
      </c>
      <c r="G25" s="196">
        <v>27.207003035528672</v>
      </c>
      <c r="H25" s="196">
        <v>29.269599260942755</v>
      </c>
      <c r="I25" s="196">
        <v>5.0621075803340574</v>
      </c>
      <c r="J25" s="195">
        <v>19088.381105479999</v>
      </c>
      <c r="K25" s="196">
        <v>31.548719497693781</v>
      </c>
      <c r="L25" s="196">
        <v>20.296833201239565</v>
      </c>
      <c r="M25" s="196">
        <v>3.3344466624599391</v>
      </c>
      <c r="N25" s="117"/>
      <c r="P25" s="40"/>
      <c r="Q25" s="40"/>
      <c r="R25" s="40"/>
      <c r="S25" s="117"/>
      <c r="T25" s="117"/>
      <c r="U25" s="117"/>
    </row>
    <row r="26" spans="1:21" s="27" customFormat="1" ht="20.100000000000001" customHeight="1">
      <c r="A26" s="35" t="s">
        <v>35</v>
      </c>
      <c r="B26" s="195">
        <v>20898.38165616</v>
      </c>
      <c r="C26" s="196">
        <v>3.7084229665579187</v>
      </c>
      <c r="D26" s="196">
        <v>1.1716321198930473</v>
      </c>
      <c r="E26" s="196">
        <v>-1.914570972370953</v>
      </c>
      <c r="F26" s="195">
        <v>9701.3129198900006</v>
      </c>
      <c r="G26" s="196">
        <v>10.709127161164972</v>
      </c>
      <c r="H26" s="196">
        <v>10.227945550137534</v>
      </c>
      <c r="I26" s="196">
        <v>-2.8655528299574797</v>
      </c>
      <c r="J26" s="195">
        <v>11197.068736269999</v>
      </c>
      <c r="K26" s="196">
        <v>-1.6784082768862731</v>
      </c>
      <c r="L26" s="196">
        <v>-5.5516346867416075</v>
      </c>
      <c r="M26" s="196">
        <v>-1.0754409667138844</v>
      </c>
      <c r="N26" s="117"/>
      <c r="P26" s="40"/>
      <c r="Q26" s="40"/>
      <c r="R26" s="40"/>
      <c r="S26" s="117"/>
      <c r="T26" s="117"/>
      <c r="U26" s="117"/>
    </row>
    <row r="27" spans="1:21" s="27" customFormat="1" ht="20.100000000000001" customHeight="1">
      <c r="A27" s="35" t="s">
        <v>36</v>
      </c>
      <c r="B27" s="195">
        <v>44183.176685320002</v>
      </c>
      <c r="C27" s="196">
        <v>16.467531470913201</v>
      </c>
      <c r="D27" s="196">
        <v>15.016514673317133</v>
      </c>
      <c r="E27" s="196">
        <v>4.3767205830447011</v>
      </c>
      <c r="F27" s="195">
        <v>33330.788701240002</v>
      </c>
      <c r="G27" s="196">
        <v>16.393551149470326</v>
      </c>
      <c r="H27" s="196">
        <v>16.141995065082696</v>
      </c>
      <c r="I27" s="196">
        <v>5.4481126349264599</v>
      </c>
      <c r="J27" s="195">
        <v>10852.38798408</v>
      </c>
      <c r="K27" s="196">
        <v>16.695335326480148</v>
      </c>
      <c r="L27" s="196">
        <v>11.692276945188794</v>
      </c>
      <c r="M27" s="196">
        <v>1.2181662433483638</v>
      </c>
      <c r="N27" s="117"/>
      <c r="P27" s="40"/>
      <c r="Q27" s="40"/>
      <c r="R27" s="40"/>
      <c r="S27" s="117"/>
      <c r="T27" s="117"/>
      <c r="U27" s="117"/>
    </row>
    <row r="28" spans="1:21" s="27" customFormat="1" ht="20.100000000000001" customHeight="1">
      <c r="A28" s="35" t="s">
        <v>37</v>
      </c>
      <c r="B28" s="195">
        <v>16608.47770376</v>
      </c>
      <c r="C28" s="196">
        <v>3.8601858649013963</v>
      </c>
      <c r="D28" s="196">
        <v>13.118713249218004</v>
      </c>
      <c r="E28" s="196">
        <v>2.1914840392710033</v>
      </c>
      <c r="F28" s="195">
        <v>14686.82425689</v>
      </c>
      <c r="G28" s="196">
        <v>0.22910421280195692</v>
      </c>
      <c r="H28" s="196">
        <v>9.5122237231938414</v>
      </c>
      <c r="I28" s="196">
        <v>-1.1988730679997417</v>
      </c>
      <c r="J28" s="195">
        <v>1921.6534468699999</v>
      </c>
      <c r="K28" s="196">
        <v>43.628302348510545</v>
      </c>
      <c r="L28" s="196">
        <v>51.16662473772152</v>
      </c>
      <c r="M28" s="196">
        <v>38.520136229106384</v>
      </c>
      <c r="N28" s="117"/>
      <c r="P28" s="40"/>
      <c r="Q28" s="40"/>
      <c r="R28" s="40"/>
      <c r="S28" s="117"/>
      <c r="T28" s="117"/>
      <c r="U28" s="117"/>
    </row>
    <row r="29" spans="1:21" s="41" customFormat="1" ht="20.100000000000001" customHeight="1">
      <c r="A29" s="20" t="s">
        <v>38</v>
      </c>
      <c r="B29" s="195">
        <v>11450.429737099999</v>
      </c>
      <c r="C29" s="196">
        <v>22.749971138347533</v>
      </c>
      <c r="D29" s="196">
        <v>20.152538465851549</v>
      </c>
      <c r="E29" s="196">
        <v>1.9523834844060559</v>
      </c>
      <c r="F29" s="195">
        <v>10079.86167633</v>
      </c>
      <c r="G29" s="196">
        <v>25.630212158155047</v>
      </c>
      <c r="H29" s="196">
        <v>23.972256841327351</v>
      </c>
      <c r="I29" s="196">
        <v>3.7286776051145125</v>
      </c>
      <c r="J29" s="195">
        <v>1370.5680607700001</v>
      </c>
      <c r="K29" s="196">
        <v>5.0391079472397564</v>
      </c>
      <c r="L29" s="196">
        <v>-2.044274707126263</v>
      </c>
      <c r="M29" s="196">
        <v>-9.4514648188076791</v>
      </c>
      <c r="N29" s="65"/>
      <c r="P29" s="17"/>
      <c r="Q29" s="17"/>
      <c r="R29" s="17"/>
      <c r="S29" s="65"/>
      <c r="T29" s="65"/>
      <c r="U29" s="65"/>
    </row>
    <row r="30" spans="1:21" s="41" customFormat="1" ht="20.100000000000001" customHeight="1">
      <c r="A30" s="20" t="s">
        <v>39</v>
      </c>
      <c r="B30" s="195">
        <v>9448.7135936600007</v>
      </c>
      <c r="C30" s="196">
        <v>24.259896905432285</v>
      </c>
      <c r="D30" s="196">
        <v>24.913862767145048</v>
      </c>
      <c r="E30" s="196">
        <v>6.3002797415013134</v>
      </c>
      <c r="F30" s="195">
        <v>6776.5439897300002</v>
      </c>
      <c r="G30" s="196">
        <v>9.2867069085505136</v>
      </c>
      <c r="H30" s="196">
        <v>11.183066708077888</v>
      </c>
      <c r="I30" s="196">
        <v>-1.8328677339151369</v>
      </c>
      <c r="J30" s="195">
        <v>2672.16960393</v>
      </c>
      <c r="K30" s="196">
        <v>90.421780215663148</v>
      </c>
      <c r="L30" s="196">
        <v>81.874172191032585</v>
      </c>
      <c r="M30" s="196">
        <v>34.575235481761638</v>
      </c>
      <c r="N30" s="65"/>
      <c r="P30" s="17"/>
      <c r="Q30" s="17"/>
      <c r="R30" s="17"/>
      <c r="S30" s="65"/>
      <c r="T30" s="65"/>
      <c r="U30" s="65"/>
    </row>
    <row r="31" spans="1:21" s="41" customFormat="1" ht="20.100000000000001" customHeight="1">
      <c r="A31" s="20" t="s">
        <v>40</v>
      </c>
      <c r="B31" s="195">
        <v>12417.531213460001</v>
      </c>
      <c r="C31" s="196">
        <v>8.5672287578731954</v>
      </c>
      <c r="D31" s="196">
        <v>4.8048215044857159</v>
      </c>
      <c r="E31" s="196">
        <v>0.53230211294734886</v>
      </c>
      <c r="F31" s="195">
        <v>10363.588532649999</v>
      </c>
      <c r="G31" s="196">
        <v>4.4732679306537619</v>
      </c>
      <c r="H31" s="196">
        <v>4.1131298566427432</v>
      </c>
      <c r="I31" s="196">
        <v>1.9744216133839672</v>
      </c>
      <c r="J31" s="195">
        <v>2053.9426808100002</v>
      </c>
      <c r="K31" s="196">
        <v>35.324112592128955</v>
      </c>
      <c r="L31" s="196">
        <v>8.4399362554408981</v>
      </c>
      <c r="M31" s="196">
        <v>-6.1635148441780103</v>
      </c>
      <c r="N31" s="65"/>
      <c r="P31" s="17"/>
      <c r="Q31" s="17"/>
      <c r="R31" s="17"/>
      <c r="S31" s="65"/>
      <c r="T31" s="65"/>
      <c r="U31" s="65"/>
    </row>
    <row r="32" spans="1:21" s="41" customFormat="1" ht="20.100000000000001" customHeight="1">
      <c r="A32" s="20" t="s">
        <v>41</v>
      </c>
      <c r="B32" s="195">
        <v>35756.632217669998</v>
      </c>
      <c r="C32" s="196">
        <v>19.000746723604408</v>
      </c>
      <c r="D32" s="196">
        <v>21.656588423208703</v>
      </c>
      <c r="E32" s="196">
        <v>0.8885418185429188</v>
      </c>
      <c r="F32" s="195">
        <v>30379.632696240002</v>
      </c>
      <c r="G32" s="196">
        <v>23.254606850537527</v>
      </c>
      <c r="H32" s="196">
        <v>26.890363604545371</v>
      </c>
      <c r="I32" s="196">
        <v>1.0878860398100301</v>
      </c>
      <c r="J32" s="195">
        <v>5376.9995214299997</v>
      </c>
      <c r="K32" s="196">
        <v>-0.41733446659878837</v>
      </c>
      <c r="L32" s="196">
        <v>-1.3359912256686357</v>
      </c>
      <c r="M32" s="196">
        <v>-0.22313085215365902</v>
      </c>
      <c r="N32" s="65"/>
      <c r="P32" s="17"/>
      <c r="Q32" s="17"/>
      <c r="R32" s="17"/>
      <c r="S32" s="65"/>
      <c r="T32" s="65"/>
      <c r="U32" s="65"/>
    </row>
    <row r="33" spans="1:22" s="41" customFormat="1" ht="20.100000000000001" customHeight="1">
      <c r="A33" s="20" t="s">
        <v>42</v>
      </c>
      <c r="B33" s="195">
        <v>6528.64066146</v>
      </c>
      <c r="C33" s="196">
        <v>-9.4820919150134699</v>
      </c>
      <c r="D33" s="196">
        <v>-8.5291975949160985</v>
      </c>
      <c r="E33" s="196">
        <v>-3.0857181039729937</v>
      </c>
      <c r="F33" s="195">
        <v>3677.4082679399999</v>
      </c>
      <c r="G33" s="196">
        <v>-22.075394760940569</v>
      </c>
      <c r="H33" s="196">
        <v>-18.023798351498456</v>
      </c>
      <c r="I33" s="196">
        <v>-2.33849288454185</v>
      </c>
      <c r="J33" s="195">
        <v>2851.2323935200002</v>
      </c>
      <c r="K33" s="196">
        <v>14.353346663327343</v>
      </c>
      <c r="L33" s="196">
        <v>7.5345194840756022</v>
      </c>
      <c r="M33" s="196">
        <v>-4.0327408760434338</v>
      </c>
      <c r="N33" s="65"/>
      <c r="P33" s="17"/>
      <c r="Q33" s="17"/>
      <c r="R33" s="17"/>
      <c r="S33" s="65"/>
      <c r="T33" s="65"/>
      <c r="U33" s="65"/>
    </row>
    <row r="34" spans="1:22" s="41" customFormat="1" ht="20.100000000000001" customHeight="1">
      <c r="A34" s="20" t="s">
        <v>43</v>
      </c>
      <c r="B34" s="195">
        <v>16050.15985036</v>
      </c>
      <c r="C34" s="196">
        <v>19.084280738250257</v>
      </c>
      <c r="D34" s="196">
        <v>20.922891212946908</v>
      </c>
      <c r="E34" s="196">
        <v>4.1480284355226615</v>
      </c>
      <c r="F34" s="195">
        <v>12439.47611679</v>
      </c>
      <c r="G34" s="196">
        <v>24.395042477958924</v>
      </c>
      <c r="H34" s="196">
        <v>25.513016055844375</v>
      </c>
      <c r="I34" s="196">
        <v>6.9065850247656613</v>
      </c>
      <c r="J34" s="195">
        <v>3610.6837335700002</v>
      </c>
      <c r="K34" s="196">
        <v>3.8147574133897706</v>
      </c>
      <c r="L34" s="196">
        <v>7.3921687497878992</v>
      </c>
      <c r="M34" s="196">
        <v>-4.3546174182640129</v>
      </c>
      <c r="N34" s="65"/>
      <c r="P34" s="17"/>
      <c r="Q34" s="17"/>
      <c r="R34" s="17"/>
      <c r="S34" s="65"/>
      <c r="T34" s="65"/>
      <c r="U34" s="65"/>
    </row>
    <row r="35" spans="1:22" s="41" customFormat="1" ht="20.100000000000001" customHeight="1">
      <c r="A35" s="20" t="s">
        <v>44</v>
      </c>
      <c r="B35" s="195">
        <v>15643.510913399999</v>
      </c>
      <c r="C35" s="196">
        <v>17.978027626690235</v>
      </c>
      <c r="D35" s="196">
        <v>16.642444029772022</v>
      </c>
      <c r="E35" s="196">
        <v>2.9345412868736105</v>
      </c>
      <c r="F35" s="195">
        <v>13025.44472589</v>
      </c>
      <c r="G35" s="196">
        <v>18.153249803366634</v>
      </c>
      <c r="H35" s="196">
        <v>17.622760065713265</v>
      </c>
      <c r="I35" s="196">
        <v>-10.471443087690957</v>
      </c>
      <c r="J35" s="195">
        <v>2618.06618751</v>
      </c>
      <c r="K35" s="196">
        <v>17.113927865601795</v>
      </c>
      <c r="L35" s="196">
        <v>11.99837772863242</v>
      </c>
      <c r="M35" s="196">
        <v>303.64529094822029</v>
      </c>
      <c r="N35" s="65"/>
      <c r="P35" s="17"/>
      <c r="Q35" s="17"/>
      <c r="R35" s="17"/>
      <c r="S35" s="65"/>
      <c r="T35" s="65"/>
      <c r="U35" s="65"/>
    </row>
    <row r="36" spans="1:22" s="41" customFormat="1" ht="20.100000000000001" customHeight="1">
      <c r="A36" s="20" t="s">
        <v>45</v>
      </c>
      <c r="B36" s="195">
        <v>5933.0935843099996</v>
      </c>
      <c r="C36" s="196">
        <v>26.005168485135329</v>
      </c>
      <c r="D36" s="196">
        <v>23.18704280341062</v>
      </c>
      <c r="E36" s="196">
        <v>0.83409240197700285</v>
      </c>
      <c r="F36" s="195">
        <v>5872.8976653299997</v>
      </c>
      <c r="G36" s="196">
        <v>27.48017780358181</v>
      </c>
      <c r="H36" s="196">
        <v>24.722269528013371</v>
      </c>
      <c r="I36" s="196">
        <v>1.605011857157578</v>
      </c>
      <c r="J36" s="195">
        <v>60.195918980000002</v>
      </c>
      <c r="K36" s="196">
        <v>-40.810777606286621</v>
      </c>
      <c r="L36" s="196">
        <v>-44.029283164945056</v>
      </c>
      <c r="M36" s="196">
        <v>-42.057745082941253</v>
      </c>
      <c r="N36" s="65"/>
      <c r="P36" s="17"/>
      <c r="Q36" s="17"/>
      <c r="R36" s="17"/>
      <c r="S36" s="65"/>
      <c r="T36" s="65"/>
      <c r="U36" s="65"/>
    </row>
    <row r="37" spans="1:22" s="41" customFormat="1" ht="20.100000000000001" customHeight="1">
      <c r="A37" s="102" t="s">
        <v>46</v>
      </c>
      <c r="B37" s="197">
        <v>9180.0891957399999</v>
      </c>
      <c r="C37" s="198">
        <v>18.02553587958775</v>
      </c>
      <c r="D37" s="198">
        <v>19.474105423432846</v>
      </c>
      <c r="E37" s="198">
        <v>1.4392699610066302</v>
      </c>
      <c r="F37" s="197">
        <v>8508.8938218700005</v>
      </c>
      <c r="G37" s="198">
        <v>19.331356820564523</v>
      </c>
      <c r="H37" s="198">
        <v>21.503362379139517</v>
      </c>
      <c r="I37" s="198">
        <v>2.3471758372477041</v>
      </c>
      <c r="J37" s="197">
        <v>671.19537387000003</v>
      </c>
      <c r="K37" s="198">
        <v>3.6471374962566756</v>
      </c>
      <c r="L37" s="198">
        <v>-1.4016636424573363</v>
      </c>
      <c r="M37" s="198">
        <v>-8.8151648990415907</v>
      </c>
      <c r="N37" s="65"/>
      <c r="P37" s="17"/>
      <c r="Q37" s="17"/>
      <c r="R37" s="17"/>
      <c r="S37" s="65"/>
      <c r="T37" s="65"/>
      <c r="U37" s="65"/>
    </row>
    <row r="38" spans="1:22">
      <c r="A38" s="21" t="s">
        <v>67</v>
      </c>
      <c r="B38" s="159"/>
      <c r="C38" s="160"/>
      <c r="D38" s="23"/>
      <c r="E38" s="23"/>
      <c r="F38" s="22"/>
      <c r="G38" s="23"/>
      <c r="H38" s="23"/>
      <c r="I38" s="23"/>
      <c r="J38" s="22"/>
      <c r="K38" s="23"/>
      <c r="L38" s="23"/>
      <c r="P38" s="41"/>
      <c r="Q38" s="41"/>
      <c r="R38" s="41"/>
      <c r="S38" s="64"/>
      <c r="T38" s="64"/>
      <c r="U38" s="64"/>
    </row>
    <row r="39" spans="1:22" ht="41.25" customHeight="1">
      <c r="A39" s="228" t="s">
        <v>63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151"/>
    </row>
    <row r="40" spans="1:22" ht="50.25" customHeight="1">
      <c r="A40" s="131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2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22">
      <c r="E46" s="17"/>
    </row>
    <row r="47" spans="1:22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2:22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2:22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2:22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2:22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</sheetData>
  <mergeCells count="24"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E7:E8"/>
    <mergeCell ref="F7:F8"/>
    <mergeCell ref="G7:G8"/>
    <mergeCell ref="H7:H8"/>
    <mergeCell ref="I7:I8"/>
    <mergeCell ref="A39:L39"/>
    <mergeCell ref="J7:J8"/>
    <mergeCell ref="S8:U9"/>
    <mergeCell ref="P10:R10"/>
    <mergeCell ref="K7:K8"/>
    <mergeCell ref="L7:L8"/>
    <mergeCell ref="M7:M8"/>
    <mergeCell ref="N8:N9"/>
    <mergeCell ref="P8:R9"/>
  </mergeCells>
  <hyperlinks>
    <hyperlink ref="A2" location="Region" display="Loans to resident sectors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52"/>
  <sheetViews>
    <sheetView showGridLines="0" zoomScaleNormal="100" zoomScaleSheetLayoutView="100" workbookViewId="0"/>
  </sheetViews>
  <sheetFormatPr defaultColWidth="9.109375" defaultRowHeight="13.8"/>
  <cols>
    <col min="1" max="1" width="25.5546875" style="24" customWidth="1"/>
    <col min="2" max="2" width="10.6640625" style="11" customWidth="1"/>
    <col min="3" max="3" width="8.44140625" style="11" customWidth="1"/>
    <col min="4" max="4" width="9" style="11" customWidth="1"/>
    <col min="5" max="5" width="7.5546875" style="11" customWidth="1"/>
    <col min="6" max="6" width="10.44140625" style="11" customWidth="1"/>
    <col min="7" max="7" width="8.109375" style="11" customWidth="1"/>
    <col min="8" max="8" width="8.5546875" style="11" customWidth="1"/>
    <col min="9" max="9" width="7.6640625" style="11" customWidth="1"/>
    <col min="10" max="10" width="10.33203125" style="11" customWidth="1"/>
    <col min="11" max="11" width="8.5546875" style="11" customWidth="1"/>
    <col min="12" max="12" width="9" style="11" customWidth="1"/>
    <col min="13" max="13" width="7.5546875" style="11" customWidth="1"/>
    <col min="14" max="16384" width="9.109375" style="11"/>
  </cols>
  <sheetData>
    <row r="1" spans="1:26">
      <c r="L1" s="213" t="s">
        <v>85</v>
      </c>
      <c r="M1" s="213"/>
    </row>
    <row r="2" spans="1:26" ht="16.2">
      <c r="A2" s="103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6" t="s">
        <v>97</v>
      </c>
      <c r="B3" s="236"/>
      <c r="C3" s="236"/>
      <c r="D3" s="236"/>
      <c r="E3" s="236"/>
      <c r="F3" s="236"/>
      <c r="G3" s="236"/>
    </row>
    <row r="4" spans="1:26" s="26" customFormat="1">
      <c r="A4" s="104"/>
      <c r="N4" s="27"/>
      <c r="O4" s="27"/>
      <c r="P4" s="27"/>
    </row>
    <row r="5" spans="1:26" s="73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6"/>
      <c r="O5" s="156"/>
      <c r="P5" s="156"/>
    </row>
    <row r="6" spans="1:26" s="73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6"/>
      <c r="O6" s="156"/>
      <c r="P6" s="156"/>
    </row>
    <row r="7" spans="1:26" s="73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6"/>
      <c r="O7" s="156"/>
      <c r="P7" s="156"/>
    </row>
    <row r="8" spans="1:26" s="73" customFormat="1" ht="68.2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235"/>
      <c r="O8" s="235"/>
      <c r="P8" s="235"/>
      <c r="Q8" s="231"/>
      <c r="R8" s="231"/>
      <c r="S8" s="231"/>
      <c r="U8" s="235"/>
      <c r="V8" s="235"/>
      <c r="W8" s="235"/>
      <c r="X8" s="231"/>
      <c r="Y8" s="231"/>
      <c r="Z8" s="231"/>
    </row>
    <row r="9" spans="1:26" s="107" customFormat="1">
      <c r="A9" s="105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5"/>
      <c r="O9" s="235"/>
      <c r="P9" s="235"/>
      <c r="Q9" s="231"/>
      <c r="R9" s="231"/>
      <c r="S9" s="231"/>
      <c r="U9" s="235"/>
      <c r="V9" s="235"/>
      <c r="W9" s="235"/>
      <c r="X9" s="231"/>
      <c r="Y9" s="231"/>
      <c r="Z9" s="231"/>
    </row>
    <row r="10" spans="1:26" s="107" customFormat="1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32"/>
      <c r="O10" s="232"/>
      <c r="P10" s="232"/>
      <c r="Q10" s="111"/>
      <c r="R10" s="111"/>
      <c r="S10" s="111"/>
      <c r="U10" s="232"/>
      <c r="V10" s="232"/>
      <c r="W10" s="232"/>
      <c r="X10" s="111"/>
      <c r="Y10" s="111"/>
      <c r="Z10" s="111"/>
    </row>
    <row r="11" spans="1:26" s="33" customFormat="1">
      <c r="A11" s="112" t="s">
        <v>19</v>
      </c>
      <c r="B11" s="199">
        <v>830808.93430063</v>
      </c>
      <c r="C11" s="200">
        <v>10.597654653560838</v>
      </c>
      <c r="D11" s="200">
        <v>9.6773268118779896</v>
      </c>
      <c r="E11" s="200">
        <v>1.0331988405162207</v>
      </c>
      <c r="F11" s="199">
        <v>580376.09468028997</v>
      </c>
      <c r="G11" s="200">
        <v>12.500941917328007</v>
      </c>
      <c r="H11" s="200">
        <v>12.383458446271874</v>
      </c>
      <c r="I11" s="200">
        <v>0.77576455897705898</v>
      </c>
      <c r="J11" s="199">
        <v>250432.83962034</v>
      </c>
      <c r="K11" s="200">
        <v>6.4250218430441493</v>
      </c>
      <c r="L11" s="200">
        <v>3.8803929300062379</v>
      </c>
      <c r="M11" s="200">
        <v>1.6348868040509785</v>
      </c>
      <c r="N11" s="113"/>
      <c r="O11" s="113"/>
      <c r="P11" s="113"/>
      <c r="Q11" s="115"/>
      <c r="R11" s="115"/>
      <c r="S11" s="115"/>
      <c r="U11" s="113"/>
      <c r="V11" s="113"/>
      <c r="W11" s="113"/>
      <c r="X11" s="115"/>
      <c r="Y11" s="115"/>
      <c r="Z11" s="115"/>
    </row>
    <row r="12" spans="1:26" s="116" customFormat="1" ht="40.5" customHeight="1">
      <c r="A12" s="150" t="s">
        <v>22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202" t="s">
        <v>98</v>
      </c>
      <c r="J12" s="211">
        <v>0</v>
      </c>
      <c r="K12" s="211">
        <v>0</v>
      </c>
      <c r="L12" s="211">
        <v>0</v>
      </c>
      <c r="M12" s="211">
        <v>0</v>
      </c>
      <c r="N12" s="181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33" customFormat="1" ht="20.100000000000001" customHeight="1">
      <c r="A13" s="178" t="s">
        <v>23</v>
      </c>
      <c r="B13" s="201"/>
      <c r="C13" s="202"/>
      <c r="D13" s="202"/>
      <c r="E13" s="202"/>
      <c r="F13" s="201"/>
      <c r="G13" s="202"/>
      <c r="H13" s="202"/>
      <c r="I13" s="202"/>
      <c r="J13" s="201"/>
      <c r="K13" s="202"/>
      <c r="L13" s="202"/>
      <c r="M13" s="202"/>
      <c r="N13" s="40"/>
      <c r="O13" s="40"/>
      <c r="P13" s="40"/>
      <c r="Q13" s="117"/>
      <c r="R13" s="117"/>
      <c r="S13" s="117"/>
      <c r="U13" s="40"/>
      <c r="V13" s="40"/>
      <c r="W13" s="40"/>
      <c r="X13" s="117"/>
      <c r="Y13" s="117"/>
      <c r="Z13" s="117"/>
    </row>
    <row r="14" spans="1:26" s="33" customFormat="1" ht="20.100000000000001" customHeight="1">
      <c r="A14" s="35" t="s">
        <v>24</v>
      </c>
      <c r="B14" s="201">
        <v>11150.62641852</v>
      </c>
      <c r="C14" s="202">
        <v>12.968523281981675</v>
      </c>
      <c r="D14" s="202">
        <v>11.349675027703327</v>
      </c>
      <c r="E14" s="202">
        <v>-0.31870121497152581</v>
      </c>
      <c r="F14" s="201">
        <v>10492.02090575</v>
      </c>
      <c r="G14" s="202">
        <v>16.793996260592621</v>
      </c>
      <c r="H14" s="202">
        <v>15.809610672317561</v>
      </c>
      <c r="I14" s="202">
        <v>-0.52055397549554527</v>
      </c>
      <c r="J14" s="201">
        <v>658.60551277000002</v>
      </c>
      <c r="K14" s="202">
        <v>-25.766178925584683</v>
      </c>
      <c r="L14" s="202">
        <v>-30.988929540819811</v>
      </c>
      <c r="M14" s="202">
        <v>3.0111066402369318</v>
      </c>
      <c r="N14" s="40"/>
      <c r="O14" s="40"/>
      <c r="P14" s="40"/>
      <c r="Q14" s="117"/>
      <c r="R14" s="117"/>
      <c r="S14" s="117"/>
      <c r="U14" s="40"/>
      <c r="V14" s="40"/>
      <c r="W14" s="40"/>
      <c r="X14" s="117"/>
      <c r="Y14" s="117"/>
      <c r="Z14" s="117"/>
    </row>
    <row r="15" spans="1:26" s="33" customFormat="1" ht="20.100000000000001" customHeight="1">
      <c r="A15" s="35" t="s">
        <v>25</v>
      </c>
      <c r="B15" s="201">
        <v>11510.62193494</v>
      </c>
      <c r="C15" s="202">
        <v>28.864649148949582</v>
      </c>
      <c r="D15" s="202">
        <v>22.221832158027709</v>
      </c>
      <c r="E15" s="202">
        <v>0.17823723982924378</v>
      </c>
      <c r="F15" s="201">
        <v>8960.8417388599992</v>
      </c>
      <c r="G15" s="202">
        <v>24.580667045785859</v>
      </c>
      <c r="H15" s="202">
        <v>17.901117834193997</v>
      </c>
      <c r="I15" s="202">
        <v>2.0066997064474492</v>
      </c>
      <c r="J15" s="201">
        <v>2549.7801960800002</v>
      </c>
      <c r="K15" s="202">
        <v>46.578516183960033</v>
      </c>
      <c r="L15" s="202">
        <v>40.289822949306938</v>
      </c>
      <c r="M15" s="202">
        <v>-5.7584714396658967</v>
      </c>
      <c r="N15" s="40"/>
      <c r="O15" s="40"/>
      <c r="P15" s="40"/>
      <c r="Q15" s="117"/>
      <c r="R15" s="117"/>
      <c r="S15" s="117"/>
      <c r="U15" s="40"/>
      <c r="V15" s="40"/>
      <c r="W15" s="40"/>
      <c r="X15" s="117"/>
      <c r="Y15" s="117"/>
      <c r="Z15" s="117"/>
    </row>
    <row r="16" spans="1:26" s="27" customFormat="1" ht="20.100000000000001" customHeight="1">
      <c r="A16" s="35" t="s">
        <v>26</v>
      </c>
      <c r="B16" s="201">
        <v>36858.362989640002</v>
      </c>
      <c r="C16" s="202">
        <v>4.4227095849254709</v>
      </c>
      <c r="D16" s="202">
        <v>8.0841428306874974</v>
      </c>
      <c r="E16" s="202">
        <v>4.0605836963108004</v>
      </c>
      <c r="F16" s="201">
        <v>24698.219245479999</v>
      </c>
      <c r="G16" s="202">
        <v>3.5731203591128065</v>
      </c>
      <c r="H16" s="202">
        <v>6.9268174830504421</v>
      </c>
      <c r="I16" s="202">
        <v>3.8857813712401565</v>
      </c>
      <c r="J16" s="201">
        <v>12160.143744159999</v>
      </c>
      <c r="K16" s="202">
        <v>6.1919235392249732</v>
      </c>
      <c r="L16" s="202">
        <v>10.513612791771592</v>
      </c>
      <c r="M16" s="202">
        <v>4.417438100135243</v>
      </c>
      <c r="N16" s="40"/>
      <c r="O16" s="40"/>
      <c r="P16" s="40"/>
      <c r="Q16" s="117"/>
      <c r="R16" s="117"/>
      <c r="S16" s="117"/>
      <c r="U16" s="40"/>
      <c r="V16" s="40"/>
      <c r="W16" s="40"/>
      <c r="X16" s="117"/>
      <c r="Y16" s="117"/>
      <c r="Z16" s="117"/>
    </row>
    <row r="17" spans="1:26" s="27" customFormat="1" ht="20.100000000000001" customHeight="1">
      <c r="A17" s="35" t="s">
        <v>27</v>
      </c>
      <c r="B17" s="201">
        <v>1265.26869659</v>
      </c>
      <c r="C17" s="202">
        <v>-16.117395308543209</v>
      </c>
      <c r="D17" s="202">
        <v>-12.815204042094805</v>
      </c>
      <c r="E17" s="202">
        <v>-4.8059639424121059</v>
      </c>
      <c r="F17" s="201">
        <v>1197.8556702000001</v>
      </c>
      <c r="G17" s="202">
        <v>-17.315779025695178</v>
      </c>
      <c r="H17" s="202">
        <v>-13.757332588269477</v>
      </c>
      <c r="I17" s="202">
        <v>-5.1150512963984056</v>
      </c>
      <c r="J17" s="201">
        <v>67.413026389999999</v>
      </c>
      <c r="K17" s="202">
        <v>12.978320257346581</v>
      </c>
      <c r="L17" s="202">
        <v>8.1845311547627233</v>
      </c>
      <c r="M17" s="202">
        <v>1.0425978343214126</v>
      </c>
      <c r="N17" s="40"/>
      <c r="O17" s="40"/>
      <c r="P17" s="40"/>
      <c r="Q17" s="117"/>
      <c r="R17" s="117"/>
      <c r="S17" s="117"/>
      <c r="U17" s="40"/>
      <c r="V17" s="40"/>
      <c r="W17" s="40"/>
      <c r="X17" s="117"/>
      <c r="Y17" s="117"/>
      <c r="Z17" s="117"/>
    </row>
    <row r="18" spans="1:26" s="27" customFormat="1" ht="20.100000000000001" customHeight="1">
      <c r="A18" s="35" t="s">
        <v>28</v>
      </c>
      <c r="B18" s="201">
        <v>5736.6634643899997</v>
      </c>
      <c r="C18" s="202">
        <v>25.29172926005063</v>
      </c>
      <c r="D18" s="202">
        <v>15.419437836736677</v>
      </c>
      <c r="E18" s="202">
        <v>-0.47097883924983819</v>
      </c>
      <c r="F18" s="201">
        <v>5192.9700355000004</v>
      </c>
      <c r="G18" s="202">
        <v>34.099448971040971</v>
      </c>
      <c r="H18" s="202">
        <v>22.957043744299895</v>
      </c>
      <c r="I18" s="202">
        <v>0.94860670983887019</v>
      </c>
      <c r="J18" s="201">
        <v>543.69342888999995</v>
      </c>
      <c r="K18" s="202">
        <v>-23.007940526987753</v>
      </c>
      <c r="L18" s="202">
        <v>-27.204048775700514</v>
      </c>
      <c r="M18" s="202">
        <v>-12.25624007178746</v>
      </c>
      <c r="N18" s="40"/>
      <c r="O18" s="40"/>
      <c r="P18" s="40"/>
      <c r="Q18" s="117"/>
      <c r="R18" s="117"/>
      <c r="S18" s="117"/>
      <c r="U18" s="40"/>
      <c r="V18" s="40"/>
      <c r="W18" s="40"/>
      <c r="X18" s="117"/>
      <c r="Y18" s="117"/>
      <c r="Z18" s="117"/>
    </row>
    <row r="19" spans="1:26" s="27" customFormat="1" ht="20.100000000000001" customHeight="1">
      <c r="A19" s="35" t="s">
        <v>29</v>
      </c>
      <c r="B19" s="201">
        <v>3200.8326662899999</v>
      </c>
      <c r="C19" s="202">
        <v>28.847080487174338</v>
      </c>
      <c r="D19" s="202">
        <v>24.23432740477935</v>
      </c>
      <c r="E19" s="202">
        <v>6.9393497898554415</v>
      </c>
      <c r="F19" s="201">
        <v>2525.39052511</v>
      </c>
      <c r="G19" s="202">
        <v>38.087481801534466</v>
      </c>
      <c r="H19" s="202">
        <v>35.236522888175017</v>
      </c>
      <c r="I19" s="202">
        <v>10.321751240746664</v>
      </c>
      <c r="J19" s="201">
        <v>675.44214118000002</v>
      </c>
      <c r="K19" s="202">
        <v>3.0616679523850223</v>
      </c>
      <c r="L19" s="202">
        <v>-4.7411750113120661</v>
      </c>
      <c r="M19" s="202">
        <v>-4.0585708589988769</v>
      </c>
      <c r="N19" s="40"/>
      <c r="O19" s="40"/>
      <c r="P19" s="40"/>
      <c r="Q19" s="117"/>
      <c r="R19" s="117"/>
      <c r="S19" s="117"/>
      <c r="U19" s="40"/>
      <c r="V19" s="40"/>
      <c r="W19" s="40"/>
      <c r="X19" s="117"/>
      <c r="Y19" s="117"/>
      <c r="Z19" s="117"/>
    </row>
    <row r="20" spans="1:26" s="27" customFormat="1" ht="20.100000000000001" customHeight="1">
      <c r="A20" s="35" t="s">
        <v>30</v>
      </c>
      <c r="B20" s="201">
        <v>14357.65844505</v>
      </c>
      <c r="C20" s="202">
        <v>7.9134332526559916</v>
      </c>
      <c r="D20" s="202">
        <v>5.8676242951229938</v>
      </c>
      <c r="E20" s="202">
        <v>3.9221539751496977</v>
      </c>
      <c r="F20" s="201">
        <v>9526.1977761100006</v>
      </c>
      <c r="G20" s="202">
        <v>13.285090185117937</v>
      </c>
      <c r="H20" s="202">
        <v>15.288921387937179</v>
      </c>
      <c r="I20" s="202">
        <v>6.6336414470205227</v>
      </c>
      <c r="J20" s="201">
        <v>4831.4606689399998</v>
      </c>
      <c r="K20" s="202">
        <v>-1.313053650442626</v>
      </c>
      <c r="L20" s="202">
        <v>-8.8232713670503387</v>
      </c>
      <c r="M20" s="202">
        <v>-1.0393902822213761</v>
      </c>
      <c r="N20" s="40"/>
      <c r="O20" s="40"/>
      <c r="P20" s="40"/>
      <c r="Q20" s="117"/>
      <c r="R20" s="117"/>
      <c r="S20" s="117"/>
      <c r="U20" s="40"/>
      <c r="V20" s="40"/>
      <c r="W20" s="40"/>
      <c r="X20" s="117"/>
      <c r="Y20" s="117"/>
      <c r="Z20" s="117"/>
    </row>
    <row r="21" spans="1:26" s="27" customFormat="1" ht="20.100000000000001" customHeight="1">
      <c r="A21" s="35" t="s">
        <v>31</v>
      </c>
      <c r="B21" s="201">
        <v>9249.2390070500005</v>
      </c>
      <c r="C21" s="202">
        <v>15.382885830427327</v>
      </c>
      <c r="D21" s="202">
        <v>13.638377528038646</v>
      </c>
      <c r="E21" s="202">
        <v>2.9948735621260454</v>
      </c>
      <c r="F21" s="201">
        <v>5794.7621330299999</v>
      </c>
      <c r="G21" s="202">
        <v>12.13026511396707</v>
      </c>
      <c r="H21" s="202">
        <v>14.030922266742806</v>
      </c>
      <c r="I21" s="202">
        <v>1.7583354985623316</v>
      </c>
      <c r="J21" s="201">
        <v>3454.4768740200002</v>
      </c>
      <c r="K21" s="202">
        <v>21.284476968373454</v>
      </c>
      <c r="L21" s="202">
        <v>12.985932057558486</v>
      </c>
      <c r="M21" s="202">
        <v>5.138013784494504</v>
      </c>
      <c r="N21" s="40"/>
      <c r="O21" s="40"/>
      <c r="P21" s="40"/>
      <c r="Q21" s="117"/>
      <c r="R21" s="117"/>
      <c r="S21" s="117"/>
      <c r="U21" s="40"/>
      <c r="V21" s="40"/>
      <c r="W21" s="40"/>
      <c r="X21" s="117"/>
      <c r="Y21" s="117"/>
      <c r="Z21" s="117"/>
    </row>
    <row r="22" spans="1:26" s="118" customFormat="1" ht="25.5" customHeight="1">
      <c r="A22" s="34" t="s">
        <v>1</v>
      </c>
      <c r="B22" s="201">
        <v>535894.95874436002</v>
      </c>
      <c r="C22" s="202">
        <v>8.4059687505444458</v>
      </c>
      <c r="D22" s="202">
        <v>7.5088617136165539</v>
      </c>
      <c r="E22" s="202">
        <v>0.13836721945932595</v>
      </c>
      <c r="F22" s="201">
        <v>373617.22176439001</v>
      </c>
      <c r="G22" s="202">
        <v>11.274076878951206</v>
      </c>
      <c r="H22" s="202">
        <v>10.676527483238687</v>
      </c>
      <c r="I22" s="202">
        <v>0.16428287110686313</v>
      </c>
      <c r="J22" s="201">
        <v>162277.73697997001</v>
      </c>
      <c r="K22" s="202">
        <v>2.333209563184397</v>
      </c>
      <c r="L22" s="202">
        <v>0.86253551530546702</v>
      </c>
      <c r="M22" s="202">
        <v>7.8751735840569381E-2</v>
      </c>
      <c r="N22" s="40"/>
      <c r="O22" s="40"/>
      <c r="P22" s="40"/>
      <c r="Q22" s="115"/>
      <c r="R22" s="115"/>
      <c r="S22" s="115"/>
      <c r="U22" s="40"/>
      <c r="V22" s="40"/>
      <c r="W22" s="40"/>
      <c r="X22" s="115"/>
      <c r="Y22" s="115"/>
      <c r="Z22" s="115"/>
    </row>
    <row r="23" spans="1:26" s="27" customFormat="1" ht="20.100000000000001" customHeight="1">
      <c r="A23" s="35" t="s">
        <v>32</v>
      </c>
      <c r="B23" s="201">
        <v>7773.7566158600002</v>
      </c>
      <c r="C23" s="202">
        <v>3.0830133403037792</v>
      </c>
      <c r="D23" s="202">
        <v>2.0554253956147619</v>
      </c>
      <c r="E23" s="202">
        <v>2.2231518109976633</v>
      </c>
      <c r="F23" s="201">
        <v>7186.05382689</v>
      </c>
      <c r="G23" s="202">
        <v>6.9435649264223827</v>
      </c>
      <c r="H23" s="202">
        <v>6.111386929230946</v>
      </c>
      <c r="I23" s="202">
        <v>4.7145760120399132</v>
      </c>
      <c r="J23" s="201">
        <v>587.70278897000003</v>
      </c>
      <c r="K23" s="202">
        <v>-28.48385573534577</v>
      </c>
      <c r="L23" s="202">
        <v>-30.450297430711061</v>
      </c>
      <c r="M23" s="202">
        <v>-20.813707260392974</v>
      </c>
      <c r="N23" s="40"/>
      <c r="O23" s="40"/>
      <c r="P23" s="40"/>
      <c r="Q23" s="117"/>
      <c r="R23" s="117"/>
      <c r="S23" s="117"/>
      <c r="U23" s="40"/>
      <c r="V23" s="40"/>
      <c r="W23" s="40"/>
      <c r="X23" s="117"/>
      <c r="Y23" s="117"/>
      <c r="Z23" s="117"/>
    </row>
    <row r="24" spans="1:26" s="27" customFormat="1" ht="20.100000000000001" customHeight="1">
      <c r="A24" s="35" t="s">
        <v>33</v>
      </c>
      <c r="B24" s="201">
        <v>684.75303803999998</v>
      </c>
      <c r="C24" s="202">
        <v>-12.243010072622837</v>
      </c>
      <c r="D24" s="202">
        <v>-10.106792822516681</v>
      </c>
      <c r="E24" s="202">
        <v>9.0208467270286974E-2</v>
      </c>
      <c r="F24" s="201">
        <v>684.75303803999998</v>
      </c>
      <c r="G24" s="202">
        <v>-12.243010072622837</v>
      </c>
      <c r="H24" s="202">
        <v>-10.106792822516681</v>
      </c>
      <c r="I24" s="202">
        <v>9.0208467270286974E-2</v>
      </c>
      <c r="J24" s="201">
        <v>0</v>
      </c>
      <c r="K24" s="211">
        <v>0</v>
      </c>
      <c r="L24" s="211">
        <v>0</v>
      </c>
      <c r="M24" s="211">
        <v>0</v>
      </c>
      <c r="N24" s="40"/>
      <c r="O24" s="40"/>
      <c r="P24" s="40"/>
      <c r="Q24" s="117"/>
      <c r="R24" s="117"/>
      <c r="S24" s="117"/>
      <c r="U24" s="40"/>
      <c r="V24" s="40"/>
      <c r="W24" s="40"/>
      <c r="X24" s="117"/>
      <c r="Y24" s="117"/>
      <c r="Z24" s="117"/>
    </row>
    <row r="25" spans="1:26" s="27" customFormat="1" ht="20.100000000000001" customHeight="1">
      <c r="A25" s="35" t="s">
        <v>34</v>
      </c>
      <c r="B25" s="201">
        <v>46379.980686440002</v>
      </c>
      <c r="C25" s="202">
        <v>28.682267312935977</v>
      </c>
      <c r="D25" s="202">
        <v>24.732326977881641</v>
      </c>
      <c r="E25" s="202">
        <v>4.7568684619223092</v>
      </c>
      <c r="F25" s="201">
        <v>27511.405420890002</v>
      </c>
      <c r="G25" s="202">
        <v>25.329282188268181</v>
      </c>
      <c r="H25" s="202">
        <v>27.442231364306679</v>
      </c>
      <c r="I25" s="202">
        <v>5.6418990666302165</v>
      </c>
      <c r="J25" s="201">
        <v>18868.57526555</v>
      </c>
      <c r="K25" s="202">
        <v>33.905647490425252</v>
      </c>
      <c r="L25" s="202">
        <v>20.981448035685531</v>
      </c>
      <c r="M25" s="202">
        <v>3.4926984944722932</v>
      </c>
      <c r="N25" s="40"/>
      <c r="O25" s="40"/>
      <c r="P25" s="40"/>
      <c r="Q25" s="117"/>
      <c r="R25" s="117"/>
      <c r="S25" s="117"/>
      <c r="U25" s="40"/>
      <c r="V25" s="40"/>
      <c r="W25" s="40"/>
      <c r="X25" s="117"/>
      <c r="Y25" s="117"/>
      <c r="Z25" s="117"/>
    </row>
    <row r="26" spans="1:26" s="27" customFormat="1" ht="20.100000000000001" customHeight="1">
      <c r="A26" s="35" t="s">
        <v>35</v>
      </c>
      <c r="B26" s="201">
        <v>16906.50863507</v>
      </c>
      <c r="C26" s="202">
        <v>2.2699249669761343</v>
      </c>
      <c r="D26" s="202">
        <v>-1.3935782153522922</v>
      </c>
      <c r="E26" s="202">
        <v>-2.8520722544489132</v>
      </c>
      <c r="F26" s="201">
        <v>5760.5636519199998</v>
      </c>
      <c r="G26" s="202">
        <v>10.716963784645728</v>
      </c>
      <c r="H26" s="202">
        <v>7.6485498830774787</v>
      </c>
      <c r="I26" s="202">
        <v>-6.1790695544646326</v>
      </c>
      <c r="J26" s="201">
        <v>11145.944983150001</v>
      </c>
      <c r="K26" s="202">
        <v>-1.6097081336886703</v>
      </c>
      <c r="L26" s="202">
        <v>-5.4961850277108937</v>
      </c>
      <c r="M26" s="202">
        <v>-1.0383630033800557</v>
      </c>
      <c r="N26" s="40"/>
      <c r="O26" s="40"/>
      <c r="P26" s="40"/>
      <c r="Q26" s="117"/>
      <c r="R26" s="117"/>
      <c r="S26" s="117"/>
      <c r="U26" s="40"/>
      <c r="V26" s="40"/>
      <c r="W26" s="40"/>
      <c r="X26" s="117"/>
      <c r="Y26" s="117"/>
      <c r="Z26" s="117"/>
    </row>
    <row r="27" spans="1:26" s="27" customFormat="1" ht="20.100000000000001" customHeight="1">
      <c r="A27" s="35" t="s">
        <v>36</v>
      </c>
      <c r="B27" s="201">
        <v>33866.408554479996</v>
      </c>
      <c r="C27" s="202">
        <v>17.972824398014268</v>
      </c>
      <c r="D27" s="202">
        <v>15.35213268779691</v>
      </c>
      <c r="E27" s="202">
        <v>5.4651590039061233</v>
      </c>
      <c r="F27" s="201">
        <v>23871.311350979999</v>
      </c>
      <c r="G27" s="202">
        <v>16.624698953904684</v>
      </c>
      <c r="H27" s="202">
        <v>15.10871194107068</v>
      </c>
      <c r="I27" s="202">
        <v>6.4297252037581956</v>
      </c>
      <c r="J27" s="201">
        <v>9995.0972034999995</v>
      </c>
      <c r="K27" s="202">
        <v>21.322243222109734</v>
      </c>
      <c r="L27" s="202">
        <v>15.937681714389228</v>
      </c>
      <c r="M27" s="202">
        <v>3.2307260104732336</v>
      </c>
      <c r="N27" s="40"/>
      <c r="O27" s="40"/>
      <c r="P27" s="40"/>
      <c r="Q27" s="117"/>
      <c r="R27" s="117"/>
      <c r="S27" s="117"/>
      <c r="U27" s="40"/>
      <c r="V27" s="40"/>
      <c r="W27" s="40"/>
      <c r="X27" s="117"/>
      <c r="Y27" s="117"/>
      <c r="Z27" s="117"/>
    </row>
    <row r="28" spans="1:26" s="27" customFormat="1" ht="20.100000000000001" customHeight="1">
      <c r="A28" s="35" t="s">
        <v>37</v>
      </c>
      <c r="B28" s="201">
        <v>10028.19224796</v>
      </c>
      <c r="C28" s="202">
        <v>-4.8130394976882229</v>
      </c>
      <c r="D28" s="202">
        <v>7.7006245330631486</v>
      </c>
      <c r="E28" s="202">
        <v>2.0209549979671664</v>
      </c>
      <c r="F28" s="201">
        <v>8125.0015843199999</v>
      </c>
      <c r="G28" s="202">
        <v>-12.174292355739752</v>
      </c>
      <c r="H28" s="202">
        <v>0.36839171624227163</v>
      </c>
      <c r="I28" s="202">
        <v>-4.4062649301115755</v>
      </c>
      <c r="J28" s="201">
        <v>1903.1906636399999</v>
      </c>
      <c r="K28" s="202">
        <v>48.225994728867562</v>
      </c>
      <c r="L28" s="202">
        <v>56.513148606394367</v>
      </c>
      <c r="M28" s="202">
        <v>43.093921585513215</v>
      </c>
      <c r="N28" s="40"/>
      <c r="O28" s="40"/>
      <c r="P28" s="40"/>
      <c r="Q28" s="117"/>
      <c r="R28" s="117"/>
      <c r="S28" s="117"/>
      <c r="U28" s="40"/>
      <c r="V28" s="40"/>
      <c r="W28" s="40"/>
      <c r="X28" s="117"/>
      <c r="Y28" s="117"/>
      <c r="Z28" s="117"/>
    </row>
    <row r="29" spans="1:26" s="41" customFormat="1" ht="20.100000000000001" customHeight="1">
      <c r="A29" s="20" t="s">
        <v>38</v>
      </c>
      <c r="B29" s="201">
        <v>7207.0114940399999</v>
      </c>
      <c r="C29" s="202">
        <v>18.84700988343333</v>
      </c>
      <c r="D29" s="202">
        <v>14.800164451971412</v>
      </c>
      <c r="E29" s="202">
        <v>0.86816859130733803</v>
      </c>
      <c r="F29" s="201">
        <v>5884.7814196099998</v>
      </c>
      <c r="G29" s="202">
        <v>21.338166251124832</v>
      </c>
      <c r="H29" s="202">
        <v>18.39115058837379</v>
      </c>
      <c r="I29" s="202">
        <v>2.9952519673357614</v>
      </c>
      <c r="J29" s="201">
        <v>1322.2300744300001</v>
      </c>
      <c r="K29" s="202">
        <v>8.896595462979846</v>
      </c>
      <c r="L29" s="202">
        <v>1.1459618921738866</v>
      </c>
      <c r="M29" s="202">
        <v>-7.6227673106886158</v>
      </c>
      <c r="N29" s="17"/>
      <c r="O29" s="17"/>
      <c r="P29" s="17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1">
        <v>6242.8406832399996</v>
      </c>
      <c r="C30" s="202">
        <v>32.416133943097833</v>
      </c>
      <c r="D30" s="202">
        <v>31.156505932039352</v>
      </c>
      <c r="E30" s="202">
        <v>10.063400539000028</v>
      </c>
      <c r="F30" s="201">
        <v>3582.02354651</v>
      </c>
      <c r="G30" s="202">
        <v>6.7531220811398924</v>
      </c>
      <c r="H30" s="202">
        <v>7.4092119203374835</v>
      </c>
      <c r="I30" s="202">
        <v>-3.8135984985023015</v>
      </c>
      <c r="J30" s="201">
        <v>2660.8171367300001</v>
      </c>
      <c r="K30" s="202">
        <v>95.7729042679793</v>
      </c>
      <c r="L30" s="202">
        <v>86.735903272589724</v>
      </c>
      <c r="M30" s="202">
        <v>36.59247226480943</v>
      </c>
      <c r="N30" s="17"/>
      <c r="O30" s="17"/>
      <c r="P30" s="17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1">
        <v>9728.3075766799993</v>
      </c>
      <c r="C31" s="202">
        <v>3.5832707577343967</v>
      </c>
      <c r="D31" s="202">
        <v>-1.2486750521916861</v>
      </c>
      <c r="E31" s="202">
        <v>-0.63036390703341283</v>
      </c>
      <c r="F31" s="201">
        <v>7727.47162794</v>
      </c>
      <c r="G31" s="202">
        <v>-2.6440029853546747</v>
      </c>
      <c r="H31" s="202">
        <v>-3.686723397006304</v>
      </c>
      <c r="I31" s="202">
        <v>0.85307542557416127</v>
      </c>
      <c r="J31" s="201">
        <v>2000.83594874</v>
      </c>
      <c r="K31" s="202">
        <v>37.56745908388271</v>
      </c>
      <c r="L31" s="202">
        <v>9.451853035614775</v>
      </c>
      <c r="M31" s="202">
        <v>-5.9718775903493935</v>
      </c>
      <c r="N31" s="17"/>
      <c r="O31" s="17"/>
      <c r="P31" s="17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1">
        <v>27081.430607080001</v>
      </c>
      <c r="C32" s="202">
        <v>28.086720059183961</v>
      </c>
      <c r="D32" s="202">
        <v>29.933431541867293</v>
      </c>
      <c r="E32" s="202">
        <v>1.3636550288211424</v>
      </c>
      <c r="F32" s="201">
        <v>21997.377889169999</v>
      </c>
      <c r="G32" s="202">
        <v>36.563553979639096</v>
      </c>
      <c r="H32" s="202">
        <v>39.46777880869314</v>
      </c>
      <c r="I32" s="202">
        <v>1.2811149589256701</v>
      </c>
      <c r="J32" s="201">
        <v>5084.05271791</v>
      </c>
      <c r="K32" s="202">
        <v>0.96926499694107804</v>
      </c>
      <c r="L32" s="202">
        <v>0.27381718525244025</v>
      </c>
      <c r="M32" s="202">
        <v>1.7223403239031683</v>
      </c>
      <c r="N32" s="17"/>
      <c r="O32" s="17"/>
      <c r="P32" s="17"/>
      <c r="Q32" s="65"/>
      <c r="R32" s="65"/>
      <c r="S32" s="65"/>
      <c r="U32" s="17"/>
      <c r="V32" s="17"/>
      <c r="W32" s="17"/>
      <c r="X32" s="65"/>
      <c r="Y32" s="65"/>
      <c r="Z32" s="65"/>
    </row>
    <row r="33" spans="1:27" s="41" customFormat="1" ht="20.100000000000001" customHeight="1">
      <c r="A33" s="20" t="s">
        <v>42</v>
      </c>
      <c r="B33" s="201">
        <v>5122.1854036499999</v>
      </c>
      <c r="C33" s="202">
        <v>5.3538379002262388</v>
      </c>
      <c r="D33" s="202">
        <v>2.8263747796696777</v>
      </c>
      <c r="E33" s="202">
        <v>-2.0046739918110177</v>
      </c>
      <c r="F33" s="201">
        <v>2301.2894767600001</v>
      </c>
      <c r="G33" s="202">
        <v>-4.7131410444593627</v>
      </c>
      <c r="H33" s="202">
        <v>-3.3230149577539834</v>
      </c>
      <c r="I33" s="202">
        <v>5.8424679162612847E-2</v>
      </c>
      <c r="J33" s="201">
        <v>2820.8959268899998</v>
      </c>
      <c r="K33" s="202">
        <v>15.29058357637507</v>
      </c>
      <c r="L33" s="202">
        <v>8.4541847227698241</v>
      </c>
      <c r="M33" s="202">
        <v>-3.6257799514595916</v>
      </c>
      <c r="N33" s="17"/>
      <c r="O33" s="17"/>
      <c r="P33" s="17"/>
      <c r="Q33" s="65"/>
      <c r="R33" s="65"/>
      <c r="S33" s="65"/>
      <c r="U33" s="17"/>
      <c r="V33" s="17"/>
      <c r="W33" s="17"/>
      <c r="X33" s="65"/>
      <c r="Y33" s="65"/>
      <c r="Z33" s="65"/>
    </row>
    <row r="34" spans="1:27" s="41" customFormat="1" ht="20.100000000000001" customHeight="1">
      <c r="A34" s="20" t="s">
        <v>43</v>
      </c>
      <c r="B34" s="201">
        <v>10988.29668849</v>
      </c>
      <c r="C34" s="202">
        <v>14.804546257203071</v>
      </c>
      <c r="D34" s="202">
        <v>16.692285360376744</v>
      </c>
      <c r="E34" s="202">
        <v>5.1634379643967492</v>
      </c>
      <c r="F34" s="201">
        <v>7414.4196167700002</v>
      </c>
      <c r="G34" s="202">
        <v>20.282508360785201</v>
      </c>
      <c r="H34" s="202">
        <v>20.996125433714923</v>
      </c>
      <c r="I34" s="202">
        <v>9.9229701791482938</v>
      </c>
      <c r="J34" s="201">
        <v>3573.87707172</v>
      </c>
      <c r="K34" s="202">
        <v>4.8938508768267468</v>
      </c>
      <c r="L34" s="202">
        <v>8.6728589761447807</v>
      </c>
      <c r="M34" s="202">
        <v>-3.5045848496890812</v>
      </c>
      <c r="N34" s="17"/>
      <c r="O34" s="17"/>
      <c r="P34" s="17"/>
      <c r="Q34" s="65"/>
      <c r="R34" s="65"/>
      <c r="S34" s="65"/>
      <c r="U34" s="17"/>
      <c r="V34" s="17"/>
      <c r="W34" s="17"/>
      <c r="X34" s="65"/>
      <c r="Y34" s="65"/>
      <c r="Z34" s="65"/>
    </row>
    <row r="35" spans="1:27" s="41" customFormat="1" ht="20.100000000000001" customHeight="1">
      <c r="A35" s="20" t="s">
        <v>44</v>
      </c>
      <c r="B35" s="201">
        <v>11025.24619677</v>
      </c>
      <c r="C35" s="202">
        <v>14.627646152034984</v>
      </c>
      <c r="D35" s="202">
        <v>12.104252516019415</v>
      </c>
      <c r="E35" s="202">
        <v>2.7388555087836579</v>
      </c>
      <c r="F35" s="201">
        <v>8431.6743398599992</v>
      </c>
      <c r="G35" s="202">
        <v>13.333036054898642</v>
      </c>
      <c r="H35" s="202">
        <v>11.579856281317305</v>
      </c>
      <c r="I35" s="202">
        <v>-16.77865330822506</v>
      </c>
      <c r="J35" s="201">
        <v>2593.57185691</v>
      </c>
      <c r="K35" s="202">
        <v>19.048666789614899</v>
      </c>
      <c r="L35" s="202">
        <v>13.843647072353946</v>
      </c>
      <c r="M35" s="202">
        <v>332.47383674475077</v>
      </c>
      <c r="N35" s="17"/>
      <c r="O35" s="17"/>
      <c r="P35" s="17"/>
      <c r="Q35" s="65"/>
      <c r="R35" s="65"/>
      <c r="S35" s="65"/>
      <c r="U35" s="17"/>
      <c r="V35" s="17"/>
      <c r="W35" s="17"/>
      <c r="X35" s="65"/>
      <c r="Y35" s="65"/>
      <c r="Z35" s="65"/>
    </row>
    <row r="36" spans="1:27" s="41" customFormat="1" ht="20.100000000000001" customHeight="1">
      <c r="A36" s="20" t="s">
        <v>45</v>
      </c>
      <c r="B36" s="201">
        <v>3086.9622607800002</v>
      </c>
      <c r="C36" s="202">
        <v>22.322286407080114</v>
      </c>
      <c r="D36" s="202">
        <v>16.249796812062556</v>
      </c>
      <c r="E36" s="202">
        <v>-1.0985995745780457</v>
      </c>
      <c r="F36" s="201">
        <v>3083.2088466700002</v>
      </c>
      <c r="G36" s="202">
        <v>22.355721996159758</v>
      </c>
      <c r="H36" s="202">
        <v>16.336361813835111</v>
      </c>
      <c r="I36" s="202">
        <v>-1.1206791500656834</v>
      </c>
      <c r="J36" s="201">
        <v>3.75341411</v>
      </c>
      <c r="K36" s="202">
        <v>-0.1019712467970777</v>
      </c>
      <c r="L36" s="202">
        <v>-27.850193629253326</v>
      </c>
      <c r="M36" s="202">
        <v>21.11754949973097</v>
      </c>
      <c r="N36" s="17"/>
      <c r="O36" s="17"/>
      <c r="P36" s="17"/>
      <c r="Q36" s="65"/>
      <c r="R36" s="65"/>
      <c r="S36" s="65"/>
      <c r="U36" s="17"/>
      <c r="V36" s="17"/>
      <c r="W36" s="17"/>
      <c r="X36" s="65"/>
      <c r="Y36" s="65"/>
      <c r="Z36" s="65"/>
    </row>
    <row r="37" spans="1:27" s="41" customFormat="1" ht="20.100000000000001" customHeight="1">
      <c r="A37" s="102" t="s">
        <v>46</v>
      </c>
      <c r="B37" s="203">
        <v>5462.8212452199996</v>
      </c>
      <c r="C37" s="204">
        <v>12.859377029470267</v>
      </c>
      <c r="D37" s="204">
        <v>13.653543128411783</v>
      </c>
      <c r="E37" s="204">
        <v>0.77967148275686782</v>
      </c>
      <c r="F37" s="203">
        <v>4809.27924953</v>
      </c>
      <c r="G37" s="204">
        <v>14.232597201451313</v>
      </c>
      <c r="H37" s="204">
        <v>16.045561940562152</v>
      </c>
      <c r="I37" s="204">
        <v>2.2604721456780652</v>
      </c>
      <c r="J37" s="203">
        <v>653.54199569000002</v>
      </c>
      <c r="K37" s="204">
        <v>3.6870188325971611</v>
      </c>
      <c r="L37" s="204">
        <v>-1.3154238446774116</v>
      </c>
      <c r="M37" s="204">
        <v>-8.925275511958418</v>
      </c>
      <c r="N37" s="17"/>
      <c r="O37" s="17"/>
      <c r="P37" s="17"/>
      <c r="Q37" s="65"/>
      <c r="R37" s="65"/>
      <c r="S37" s="65"/>
      <c r="U37" s="17"/>
      <c r="V37" s="17"/>
      <c r="W37" s="17"/>
      <c r="X37" s="65"/>
      <c r="Y37" s="65"/>
      <c r="Z37" s="65"/>
    </row>
    <row r="38" spans="1:27">
      <c r="A38" s="21" t="s">
        <v>67</v>
      </c>
      <c r="B38" s="22"/>
      <c r="C38" s="23"/>
      <c r="D38" s="23"/>
      <c r="E38" s="23"/>
      <c r="F38" s="22"/>
      <c r="G38" s="23"/>
      <c r="H38" s="23"/>
      <c r="I38" s="23"/>
      <c r="J38" s="22"/>
      <c r="K38" s="23"/>
      <c r="L38" s="23"/>
      <c r="U38" s="41"/>
      <c r="V38" s="41"/>
      <c r="W38" s="41"/>
      <c r="X38" s="64"/>
      <c r="Y38" s="64"/>
      <c r="Z38" s="64"/>
    </row>
    <row r="39" spans="1:27" ht="46.5" customHeight="1">
      <c r="A39" s="228" t="s">
        <v>74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</row>
    <row r="40" spans="1:27" ht="15">
      <c r="A40" s="4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27">
      <c r="B41" s="25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7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27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27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27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7" spans="1:27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2:27" s="24" customFormat="1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2:27" s="24" customForma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2:27" s="24" customFormat="1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2:27" s="24" customForma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</sheetData>
  <mergeCells count="26">
    <mergeCell ref="L1:M1"/>
    <mergeCell ref="M7:M8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F6:I6"/>
    <mergeCell ref="I7:I8"/>
    <mergeCell ref="A39:L39"/>
    <mergeCell ref="G7:G8"/>
    <mergeCell ref="H7:H8"/>
    <mergeCell ref="J7:J8"/>
    <mergeCell ref="K7:K8"/>
    <mergeCell ref="L7:L8"/>
    <mergeCell ref="Q8:S9"/>
    <mergeCell ref="U8:W9"/>
    <mergeCell ref="X8:Z9"/>
    <mergeCell ref="N10:P10"/>
    <mergeCell ref="U10:W10"/>
    <mergeCell ref="N8:P9"/>
  </mergeCells>
  <hyperlinks>
    <hyperlink ref="A2" location="region!A2" display="Кредити, надані корпорація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Z51"/>
  <sheetViews>
    <sheetView showGridLines="0" zoomScaleNormal="100" zoomScaleSheetLayoutView="100" workbookViewId="0"/>
  </sheetViews>
  <sheetFormatPr defaultColWidth="9.109375" defaultRowHeight="13.8"/>
  <cols>
    <col min="1" max="1" width="21.44140625" style="24" customWidth="1"/>
    <col min="2" max="2" width="10.6640625" style="26" customWidth="1"/>
    <col min="3" max="3" width="8.44140625" style="26" customWidth="1"/>
    <col min="4" max="4" width="8.5546875" style="26" customWidth="1"/>
    <col min="5" max="5" width="7.5546875" style="26" customWidth="1"/>
    <col min="6" max="6" width="11.44140625" style="26" customWidth="1"/>
    <col min="7" max="7" width="8.109375" style="26" customWidth="1"/>
    <col min="8" max="8" width="9" style="26" customWidth="1"/>
    <col min="9" max="9" width="7.5546875" style="26" customWidth="1"/>
    <col min="10" max="10" width="10.6640625" style="26" customWidth="1"/>
    <col min="11" max="11" width="8.5546875" style="26" customWidth="1"/>
    <col min="12" max="12" width="9.109375" style="26" customWidth="1"/>
    <col min="13" max="13" width="7.5546875" style="26" customWidth="1"/>
    <col min="14" max="14" width="14.88671875" style="26" customWidth="1"/>
    <col min="15" max="15" width="9.109375" style="26"/>
    <col min="16" max="16" width="18.44140625" style="26" customWidth="1"/>
    <col min="17" max="16384" width="9.109375" style="11"/>
  </cols>
  <sheetData>
    <row r="1" spans="1:26">
      <c r="L1" s="213" t="s">
        <v>85</v>
      </c>
      <c r="M1" s="213"/>
    </row>
    <row r="2" spans="1:26" ht="16.2">
      <c r="A2" s="103" t="s">
        <v>75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26">
      <c r="A3" s="236" t="s">
        <v>97</v>
      </c>
      <c r="B3" s="236"/>
      <c r="C3" s="236"/>
      <c r="D3" s="236"/>
      <c r="E3" s="236"/>
      <c r="F3" s="236"/>
      <c r="G3" s="236"/>
    </row>
    <row r="4" spans="1:26">
      <c r="A4" s="12"/>
      <c r="N4" s="27"/>
      <c r="O4" s="27"/>
      <c r="P4" s="27"/>
    </row>
    <row r="5" spans="1:26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6"/>
      <c r="O5" s="156"/>
      <c r="P5" s="156"/>
    </row>
    <row r="6" spans="1:26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6"/>
      <c r="O6" s="156"/>
      <c r="P6" s="156"/>
    </row>
    <row r="7" spans="1:26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6"/>
      <c r="O7" s="156"/>
      <c r="P7" s="156"/>
    </row>
    <row r="8" spans="1:26" s="62" customFormat="1" ht="65.2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235"/>
      <c r="O8" s="235"/>
      <c r="P8" s="235"/>
      <c r="Q8" s="250"/>
      <c r="R8" s="250"/>
      <c r="S8" s="250"/>
      <c r="T8" s="67"/>
      <c r="U8" s="251"/>
      <c r="V8" s="251"/>
      <c r="W8" s="251"/>
      <c r="X8" s="250"/>
      <c r="Y8" s="250"/>
      <c r="Z8" s="250"/>
    </row>
    <row r="9" spans="1:26" s="14" customFormat="1">
      <c r="A9" s="13">
        <v>1</v>
      </c>
      <c r="B9" s="105">
        <v>2</v>
      </c>
      <c r="C9" s="105">
        <v>3</v>
      </c>
      <c r="D9" s="105">
        <v>4</v>
      </c>
      <c r="E9" s="105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M9" s="106">
        <v>13</v>
      </c>
      <c r="N9" s="235"/>
      <c r="O9" s="235"/>
      <c r="P9" s="235"/>
      <c r="Q9" s="250"/>
      <c r="R9" s="250"/>
      <c r="S9" s="250"/>
      <c r="T9" s="44"/>
      <c r="U9" s="251"/>
      <c r="V9" s="251"/>
      <c r="W9" s="251"/>
      <c r="X9" s="250"/>
      <c r="Y9" s="250"/>
      <c r="Z9" s="250"/>
    </row>
    <row r="10" spans="1:26" s="14" customFormat="1" ht="12.75" customHeight="1">
      <c r="A10" s="101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232"/>
      <c r="O10" s="232"/>
      <c r="P10" s="232"/>
      <c r="Q10" s="63"/>
      <c r="R10" s="63"/>
      <c r="S10" s="63"/>
      <c r="T10" s="44"/>
      <c r="U10" s="252"/>
      <c r="V10" s="252"/>
      <c r="W10" s="252"/>
      <c r="X10" s="63"/>
      <c r="Y10" s="63"/>
      <c r="Z10" s="63"/>
    </row>
    <row r="11" spans="1:26" s="19" customFormat="1" ht="17.25" customHeight="1">
      <c r="A11" s="112" t="s">
        <v>19</v>
      </c>
      <c r="B11" s="206">
        <v>276981.21283462999</v>
      </c>
      <c r="C11" s="207">
        <v>22.63188770295055</v>
      </c>
      <c r="D11" s="207">
        <v>24.860662275396294</v>
      </c>
      <c r="E11" s="207">
        <v>3.5512456630755906</v>
      </c>
      <c r="F11" s="206">
        <v>265563.95025037997</v>
      </c>
      <c r="G11" s="207">
        <v>24.356748771435193</v>
      </c>
      <c r="H11" s="207">
        <v>26.538978457126788</v>
      </c>
      <c r="I11" s="207">
        <v>4.1455837006286913</v>
      </c>
      <c r="J11" s="206">
        <v>11417.26258425</v>
      </c>
      <c r="K11" s="207">
        <v>-7.2811192466956953</v>
      </c>
      <c r="L11" s="207">
        <v>-4.5773282267451236</v>
      </c>
      <c r="M11" s="207">
        <v>-8.5833448393972418</v>
      </c>
      <c r="N11" s="113"/>
      <c r="O11" s="113"/>
      <c r="P11" s="113"/>
      <c r="Q11" s="64"/>
      <c r="R11" s="64"/>
      <c r="S11" s="64"/>
      <c r="U11" s="16"/>
      <c r="V11" s="16"/>
      <c r="W11" s="16"/>
      <c r="X11" s="64"/>
      <c r="Y11" s="64"/>
      <c r="Z11" s="64"/>
    </row>
    <row r="12" spans="1:26" s="116" customFormat="1" ht="42.75" customHeight="1">
      <c r="A12" s="150" t="s">
        <v>22</v>
      </c>
      <c r="B12" s="211">
        <v>1.2890226</v>
      </c>
      <c r="C12" s="211">
        <v>0</v>
      </c>
      <c r="D12" s="211">
        <v>0</v>
      </c>
      <c r="E12" s="211">
        <v>0</v>
      </c>
      <c r="F12" s="211">
        <v>0.66491515000000001</v>
      </c>
      <c r="G12" s="211">
        <v>0</v>
      </c>
      <c r="H12" s="211">
        <v>0</v>
      </c>
      <c r="I12" s="211">
        <v>0</v>
      </c>
      <c r="J12" s="211">
        <v>0.62410745000000001</v>
      </c>
      <c r="K12" s="211">
        <v>0</v>
      </c>
      <c r="L12" s="211">
        <v>0</v>
      </c>
      <c r="M12" s="211">
        <v>0</v>
      </c>
      <c r="N12" s="40"/>
      <c r="O12" s="40"/>
      <c r="P12" s="40"/>
      <c r="Q12" s="117"/>
      <c r="R12" s="117"/>
      <c r="S12" s="117"/>
      <c r="U12" s="40"/>
      <c r="V12" s="40"/>
      <c r="W12" s="40"/>
      <c r="X12" s="117"/>
      <c r="Y12" s="117"/>
      <c r="Z12" s="117"/>
    </row>
    <row r="13" spans="1:26" s="19" customFormat="1" ht="20.100000000000001" customHeight="1">
      <c r="A13" s="178" t="s">
        <v>23</v>
      </c>
      <c r="B13" s="208"/>
      <c r="C13" s="205"/>
      <c r="D13" s="205"/>
      <c r="E13" s="205"/>
      <c r="F13" s="208"/>
      <c r="G13" s="205"/>
      <c r="H13" s="205"/>
      <c r="I13" s="205"/>
      <c r="J13" s="208"/>
      <c r="K13" s="205"/>
      <c r="L13" s="205"/>
      <c r="M13" s="205"/>
      <c r="N13" s="40"/>
      <c r="O13" s="40"/>
      <c r="P13" s="40"/>
      <c r="Q13" s="65"/>
      <c r="R13" s="65"/>
      <c r="S13" s="65"/>
      <c r="U13" s="17"/>
      <c r="V13" s="17"/>
      <c r="W13" s="17"/>
      <c r="X13" s="65"/>
      <c r="Y13" s="65"/>
      <c r="Z13" s="65"/>
    </row>
    <row r="14" spans="1:26" s="19" customFormat="1" ht="20.100000000000001" customHeight="1">
      <c r="A14" s="35" t="s">
        <v>24</v>
      </c>
      <c r="B14" s="208">
        <v>6388.1856791399996</v>
      </c>
      <c r="C14" s="205">
        <v>30.521863672888287</v>
      </c>
      <c r="D14" s="205">
        <v>31.414424953886027</v>
      </c>
      <c r="E14" s="205">
        <v>3.3552904442689595</v>
      </c>
      <c r="F14" s="208">
        <v>6332.7887376600002</v>
      </c>
      <c r="G14" s="205">
        <v>31.636979121395569</v>
      </c>
      <c r="H14" s="205">
        <v>32.64726884233184</v>
      </c>
      <c r="I14" s="205">
        <v>3.7392407687358116</v>
      </c>
      <c r="J14" s="208">
        <v>55.396941480000002</v>
      </c>
      <c r="K14" s="205">
        <v>-33.691118514658285</v>
      </c>
      <c r="L14" s="205">
        <v>-36.283163015706762</v>
      </c>
      <c r="M14" s="205">
        <v>-27.373044366041427</v>
      </c>
      <c r="N14" s="40"/>
      <c r="O14" s="40"/>
      <c r="P14" s="40"/>
      <c r="Q14" s="65"/>
      <c r="R14" s="65"/>
      <c r="S14" s="65"/>
      <c r="U14" s="17"/>
      <c r="V14" s="17"/>
      <c r="W14" s="17"/>
      <c r="X14" s="65"/>
      <c r="Y14" s="65"/>
      <c r="Z14" s="65"/>
    </row>
    <row r="15" spans="1:26" s="19" customFormat="1" ht="20.100000000000001" customHeight="1">
      <c r="A15" s="35" t="s">
        <v>25</v>
      </c>
      <c r="B15" s="208">
        <v>4280.9657185100004</v>
      </c>
      <c r="C15" s="205">
        <v>29.040135912442423</v>
      </c>
      <c r="D15" s="205">
        <v>30.129506521657845</v>
      </c>
      <c r="E15" s="205">
        <v>2.7580852493055232</v>
      </c>
      <c r="F15" s="208">
        <v>4192.1514198100003</v>
      </c>
      <c r="G15" s="205">
        <v>31.878865946300039</v>
      </c>
      <c r="H15" s="205">
        <v>33.089721658869507</v>
      </c>
      <c r="I15" s="205">
        <v>4.0098587238208694</v>
      </c>
      <c r="J15" s="208">
        <v>88.814298699999995</v>
      </c>
      <c r="K15" s="205">
        <v>-35.992683197989365</v>
      </c>
      <c r="L15" s="205">
        <v>-36.517964309359208</v>
      </c>
      <c r="M15" s="205">
        <v>-34.4686211516604</v>
      </c>
      <c r="N15" s="40"/>
      <c r="O15" s="40"/>
      <c r="P15" s="40"/>
      <c r="Q15" s="65"/>
      <c r="R15" s="65"/>
      <c r="S15" s="65"/>
      <c r="U15" s="17"/>
      <c r="V15" s="17"/>
      <c r="W15" s="17"/>
      <c r="X15" s="65"/>
      <c r="Y15" s="65"/>
      <c r="Z15" s="65"/>
    </row>
    <row r="16" spans="1:26" s="41" customFormat="1" ht="20.100000000000001" customHeight="1">
      <c r="A16" s="35" t="s">
        <v>26</v>
      </c>
      <c r="B16" s="208">
        <v>28393.32201158</v>
      </c>
      <c r="C16" s="205">
        <v>30.048127638143512</v>
      </c>
      <c r="D16" s="205">
        <v>31.395475236039005</v>
      </c>
      <c r="E16" s="205">
        <v>3.9657729105744721</v>
      </c>
      <c r="F16" s="208">
        <v>27941.38241667</v>
      </c>
      <c r="G16" s="205">
        <v>31.729296526293155</v>
      </c>
      <c r="H16" s="205">
        <v>32.841649195683743</v>
      </c>
      <c r="I16" s="205">
        <v>4.3283875522221535</v>
      </c>
      <c r="J16" s="208">
        <v>451.93959490999998</v>
      </c>
      <c r="K16" s="205">
        <v>-27.308240981472736</v>
      </c>
      <c r="L16" s="205">
        <v>-21.463978648932382</v>
      </c>
      <c r="M16" s="205">
        <v>-14.423510466713452</v>
      </c>
      <c r="N16" s="40"/>
      <c r="O16" s="40"/>
      <c r="P16" s="40"/>
      <c r="Q16" s="65"/>
      <c r="R16" s="65"/>
      <c r="S16" s="65"/>
      <c r="U16" s="17"/>
      <c r="V16" s="17"/>
      <c r="W16" s="17"/>
      <c r="X16" s="65"/>
      <c r="Y16" s="65"/>
      <c r="Z16" s="65"/>
    </row>
    <row r="17" spans="1:26" s="41" customFormat="1" ht="20.100000000000001" customHeight="1">
      <c r="A17" s="35" t="s">
        <v>27</v>
      </c>
      <c r="B17" s="208">
        <v>2116.62489628</v>
      </c>
      <c r="C17" s="205">
        <v>-43.6185955232501</v>
      </c>
      <c r="D17" s="205">
        <v>-31.330253041853425</v>
      </c>
      <c r="E17" s="205">
        <v>-4.5435248178225862</v>
      </c>
      <c r="F17" s="208">
        <v>2078.8133223599998</v>
      </c>
      <c r="G17" s="205">
        <v>-43.910223563788563</v>
      </c>
      <c r="H17" s="205">
        <v>-31.44407532448831</v>
      </c>
      <c r="I17" s="205">
        <v>-4.6435293975874004</v>
      </c>
      <c r="J17" s="208">
        <v>37.811573920000001</v>
      </c>
      <c r="K17" s="205">
        <v>-21.051170930908</v>
      </c>
      <c r="L17" s="205">
        <v>-24.432492183508245</v>
      </c>
      <c r="M17" s="205">
        <v>1.2970737359671745</v>
      </c>
      <c r="N17" s="40"/>
      <c r="O17" s="40"/>
      <c r="P17" s="40"/>
      <c r="Q17" s="65"/>
      <c r="R17" s="65"/>
      <c r="S17" s="65"/>
      <c r="U17" s="17"/>
      <c r="V17" s="17"/>
      <c r="W17" s="17"/>
      <c r="X17" s="65"/>
      <c r="Y17" s="65"/>
      <c r="Z17" s="65"/>
    </row>
    <row r="18" spans="1:26" s="41" customFormat="1" ht="20.100000000000001" customHeight="1">
      <c r="A18" s="35" t="s">
        <v>28</v>
      </c>
      <c r="B18" s="208">
        <v>4345.7797923999997</v>
      </c>
      <c r="C18" s="205">
        <v>27.763813411465122</v>
      </c>
      <c r="D18" s="205">
        <v>30.351593758554998</v>
      </c>
      <c r="E18" s="205">
        <v>4.4467413660003388</v>
      </c>
      <c r="F18" s="208">
        <v>4328.3711949500002</v>
      </c>
      <c r="G18" s="205">
        <v>28.403974345269859</v>
      </c>
      <c r="H18" s="205">
        <v>31.001083663181362</v>
      </c>
      <c r="I18" s="205">
        <v>4.6235683653883086</v>
      </c>
      <c r="J18" s="208">
        <v>17.408597449999998</v>
      </c>
      <c r="K18" s="205">
        <v>-42.951658199845191</v>
      </c>
      <c r="L18" s="205">
        <v>-41.61712042849777</v>
      </c>
      <c r="M18" s="205">
        <v>-26.457503328199167</v>
      </c>
      <c r="N18" s="40"/>
      <c r="O18" s="40"/>
      <c r="P18" s="40"/>
      <c r="Q18" s="65"/>
      <c r="R18" s="65"/>
      <c r="S18" s="65"/>
      <c r="U18" s="17"/>
      <c r="V18" s="17"/>
      <c r="W18" s="17"/>
      <c r="X18" s="65"/>
      <c r="Y18" s="65"/>
      <c r="Z18" s="65"/>
    </row>
    <row r="19" spans="1:26" s="41" customFormat="1" ht="20.100000000000001" customHeight="1">
      <c r="A19" s="35" t="s">
        <v>29</v>
      </c>
      <c r="B19" s="208">
        <v>3941.1074580600002</v>
      </c>
      <c r="C19" s="205">
        <v>27.619673176891496</v>
      </c>
      <c r="D19" s="205">
        <v>27.737655552519968</v>
      </c>
      <c r="E19" s="205">
        <v>4.2088577313579947</v>
      </c>
      <c r="F19" s="208">
        <v>3751.0707721799999</v>
      </c>
      <c r="G19" s="205">
        <v>32.571499367326822</v>
      </c>
      <c r="H19" s="205">
        <v>33.351334020485666</v>
      </c>
      <c r="I19" s="205">
        <v>5.1249157398948597</v>
      </c>
      <c r="J19" s="208">
        <v>190.03668587999999</v>
      </c>
      <c r="K19" s="205">
        <v>-26.540568783415225</v>
      </c>
      <c r="L19" s="205">
        <v>-30.233715682482398</v>
      </c>
      <c r="M19" s="205">
        <v>-11.084793042227602</v>
      </c>
      <c r="N19" s="40"/>
      <c r="O19" s="40"/>
      <c r="P19" s="40"/>
      <c r="Q19" s="65"/>
      <c r="R19" s="65"/>
      <c r="S19" s="65"/>
      <c r="U19" s="17"/>
      <c r="V19" s="17"/>
      <c r="W19" s="17"/>
      <c r="X19" s="65"/>
      <c r="Y19" s="65"/>
      <c r="Z19" s="65"/>
    </row>
    <row r="20" spans="1:26" s="41" customFormat="1" ht="20.100000000000001" customHeight="1">
      <c r="A20" s="35" t="s">
        <v>30</v>
      </c>
      <c r="B20" s="208">
        <v>5013.7334800999997</v>
      </c>
      <c r="C20" s="205">
        <v>-20.004568433232848</v>
      </c>
      <c r="D20" s="205">
        <v>-13.95305961117252</v>
      </c>
      <c r="E20" s="205">
        <v>-1.1541654475133214</v>
      </c>
      <c r="F20" s="208">
        <v>4804.6139363700004</v>
      </c>
      <c r="G20" s="205">
        <v>-20.876470901637106</v>
      </c>
      <c r="H20" s="205">
        <v>-14.597309422735719</v>
      </c>
      <c r="I20" s="205">
        <v>-1.1968578653915642</v>
      </c>
      <c r="J20" s="208">
        <v>209.11954373</v>
      </c>
      <c r="K20" s="205">
        <v>7.1144690198131855</v>
      </c>
      <c r="L20" s="205">
        <v>4.0872584861318444</v>
      </c>
      <c r="M20" s="205">
        <v>-0.16302480750175619</v>
      </c>
      <c r="N20" s="40"/>
      <c r="O20" s="40"/>
      <c r="P20" s="40"/>
      <c r="Q20" s="65"/>
      <c r="R20" s="65"/>
      <c r="S20" s="65"/>
      <c r="U20" s="17"/>
      <c r="V20" s="17"/>
      <c r="W20" s="17"/>
      <c r="X20" s="65"/>
      <c r="Y20" s="65"/>
      <c r="Z20" s="65"/>
    </row>
    <row r="21" spans="1:26" s="41" customFormat="1" ht="20.100000000000001" customHeight="1">
      <c r="A21" s="35" t="s">
        <v>31</v>
      </c>
      <c r="B21" s="208">
        <v>4842.7715275700002</v>
      </c>
      <c r="C21" s="205">
        <v>32.138372586519552</v>
      </c>
      <c r="D21" s="205">
        <v>33.809587455150393</v>
      </c>
      <c r="E21" s="205">
        <v>6.2572994779176412</v>
      </c>
      <c r="F21" s="208">
        <v>4804.4356436099997</v>
      </c>
      <c r="G21" s="205">
        <v>32.601192807551882</v>
      </c>
      <c r="H21" s="205">
        <v>34.356894944870476</v>
      </c>
      <c r="I21" s="205">
        <v>6.3826683283647156</v>
      </c>
      <c r="J21" s="208">
        <v>38.335883959999997</v>
      </c>
      <c r="K21" s="205">
        <v>-8.0727412366024822</v>
      </c>
      <c r="L21" s="205">
        <v>-11.414579956366964</v>
      </c>
      <c r="M21" s="205">
        <v>-7.4165013938784341</v>
      </c>
      <c r="N21" s="40"/>
      <c r="O21" s="40"/>
      <c r="P21" s="40"/>
      <c r="Q21" s="65"/>
      <c r="R21" s="65"/>
      <c r="S21" s="65"/>
      <c r="U21" s="17"/>
      <c r="V21" s="17"/>
      <c r="W21" s="17"/>
      <c r="X21" s="65"/>
      <c r="Y21" s="65"/>
      <c r="Z21" s="65"/>
    </row>
    <row r="22" spans="1:26" s="66" customFormat="1" ht="27" customHeight="1">
      <c r="A22" s="34" t="s">
        <v>1</v>
      </c>
      <c r="B22" s="208">
        <v>141310.68115290001</v>
      </c>
      <c r="C22" s="205">
        <v>28.641277285982227</v>
      </c>
      <c r="D22" s="205">
        <v>29.659036301388682</v>
      </c>
      <c r="E22" s="205">
        <v>4.4450861679149227</v>
      </c>
      <c r="F22" s="208">
        <v>132830.47888827001</v>
      </c>
      <c r="G22" s="205">
        <v>30.753445915055693</v>
      </c>
      <c r="H22" s="205">
        <v>31.532970238812652</v>
      </c>
      <c r="I22" s="205">
        <v>4.9899342794510062</v>
      </c>
      <c r="J22" s="208">
        <v>8480.2022646299993</v>
      </c>
      <c r="K22" s="205">
        <v>2.6644046381168067</v>
      </c>
      <c r="L22" s="205">
        <v>6.0035630992874474</v>
      </c>
      <c r="M22" s="205">
        <v>-3.4066641077771607</v>
      </c>
      <c r="N22" s="115"/>
      <c r="O22" s="18"/>
      <c r="P22" s="40"/>
      <c r="Q22" s="64"/>
      <c r="R22" s="64"/>
      <c r="S22" s="64"/>
      <c r="U22" s="17"/>
      <c r="V22" s="17"/>
      <c r="W22" s="17"/>
      <c r="X22" s="65"/>
      <c r="Y22" s="65"/>
      <c r="Z22" s="65"/>
    </row>
    <row r="23" spans="1:26" s="41" customFormat="1" ht="20.100000000000001" customHeight="1">
      <c r="A23" s="35" t="s">
        <v>32</v>
      </c>
      <c r="B23" s="208">
        <v>3661.7285217899998</v>
      </c>
      <c r="C23" s="205">
        <v>18.273940257653962</v>
      </c>
      <c r="D23" s="205">
        <v>21.089554308924207</v>
      </c>
      <c r="E23" s="205">
        <v>0.77529072843300639</v>
      </c>
      <c r="F23" s="208">
        <v>3592.3036929800001</v>
      </c>
      <c r="G23" s="205">
        <v>20.644635266590214</v>
      </c>
      <c r="H23" s="205">
        <v>23.850778604150264</v>
      </c>
      <c r="I23" s="205">
        <v>2.1583420119448249</v>
      </c>
      <c r="J23" s="208">
        <v>69.424828809999994</v>
      </c>
      <c r="K23" s="205">
        <v>-41.354986208416619</v>
      </c>
      <c r="L23" s="205">
        <v>-43.773834765527695</v>
      </c>
      <c r="M23" s="205">
        <v>-40.738664341527638</v>
      </c>
      <c r="N23" s="40"/>
      <c r="O23" s="40"/>
      <c r="P23" s="40"/>
      <c r="Q23" s="65"/>
      <c r="R23" s="65"/>
      <c r="S23" s="65"/>
      <c r="U23" s="17"/>
      <c r="V23" s="17"/>
      <c r="W23" s="17"/>
      <c r="X23" s="65"/>
      <c r="Y23" s="65"/>
      <c r="Z23" s="65"/>
    </row>
    <row r="24" spans="1:26" s="41" customFormat="1" ht="20.100000000000001" customHeight="1">
      <c r="A24" s="35" t="s">
        <v>33</v>
      </c>
      <c r="B24" s="208">
        <v>766.46668428999999</v>
      </c>
      <c r="C24" s="205">
        <v>-36.873625823837521</v>
      </c>
      <c r="D24" s="205">
        <v>-36.018010099195862</v>
      </c>
      <c r="E24" s="205">
        <v>-7.2331937170431075</v>
      </c>
      <c r="F24" s="208">
        <v>688.54669828999999</v>
      </c>
      <c r="G24" s="205">
        <v>-39.8192228208774</v>
      </c>
      <c r="H24" s="205">
        <v>-38.784640832386543</v>
      </c>
      <c r="I24" s="205">
        <v>-7.9887853560777842</v>
      </c>
      <c r="J24" s="208">
        <v>77.919985999999994</v>
      </c>
      <c r="K24" s="205">
        <v>11.238626531143609</v>
      </c>
      <c r="L24" s="205">
        <v>6.524781021068236</v>
      </c>
      <c r="M24" s="205">
        <v>2.519676494070211E-2</v>
      </c>
      <c r="N24" s="40"/>
      <c r="O24" s="40"/>
      <c r="P24" s="40"/>
      <c r="Q24" s="65"/>
      <c r="R24" s="65"/>
      <c r="S24" s="65"/>
      <c r="U24" s="17"/>
      <c r="V24" s="17"/>
      <c r="W24" s="17"/>
      <c r="X24" s="65"/>
      <c r="Y24" s="65"/>
      <c r="Z24" s="65"/>
    </row>
    <row r="25" spans="1:26" s="41" customFormat="1" ht="20.100000000000001" customHeight="1">
      <c r="A25" s="35" t="s">
        <v>34</v>
      </c>
      <c r="B25" s="208">
        <v>14565.931470469999</v>
      </c>
      <c r="C25" s="205">
        <v>31.785181909024828</v>
      </c>
      <c r="D25" s="205">
        <v>35.52172499191866</v>
      </c>
      <c r="E25" s="205">
        <v>5.4499658926476542</v>
      </c>
      <c r="F25" s="208">
        <v>14364.057841330001</v>
      </c>
      <c r="G25" s="205">
        <v>35.086510264903893</v>
      </c>
      <c r="H25" s="205">
        <v>37.106584481804106</v>
      </c>
      <c r="I25" s="205">
        <v>5.8321730795849049</v>
      </c>
      <c r="J25" s="208">
        <v>201.87362913999999</v>
      </c>
      <c r="K25" s="205">
        <v>-51.883879574871358</v>
      </c>
      <c r="L25" s="205">
        <v>-25.639201216585391</v>
      </c>
      <c r="M25" s="205">
        <v>-16.107662666958404</v>
      </c>
      <c r="N25" s="40"/>
      <c r="O25" s="40"/>
      <c r="P25" s="40"/>
      <c r="Q25" s="65"/>
      <c r="R25" s="65"/>
      <c r="S25" s="65"/>
      <c r="U25" s="17"/>
      <c r="V25" s="17"/>
      <c r="W25" s="17"/>
      <c r="X25" s="65"/>
      <c r="Y25" s="65"/>
      <c r="Z25" s="65"/>
    </row>
    <row r="26" spans="1:26" s="41" customFormat="1" ht="20.100000000000001" customHeight="1">
      <c r="A26" s="35" t="s">
        <v>35</v>
      </c>
      <c r="B26" s="208">
        <v>3991.8730210899998</v>
      </c>
      <c r="C26" s="205">
        <v>10.277839296211226</v>
      </c>
      <c r="D26" s="205">
        <v>13.69873443837821</v>
      </c>
      <c r="E26" s="205">
        <v>2.265108970006537</v>
      </c>
      <c r="F26" s="208">
        <v>3940.7492679699999</v>
      </c>
      <c r="G26" s="205">
        <v>10.697673627838384</v>
      </c>
      <c r="H26" s="205">
        <v>14.228979678492664</v>
      </c>
      <c r="I26" s="205">
        <v>2.4221815298593299</v>
      </c>
      <c r="J26" s="208">
        <v>51.123753120000003</v>
      </c>
      <c r="K26" s="205">
        <v>-14.66841490192499</v>
      </c>
      <c r="L26" s="205">
        <v>-16.263355813966058</v>
      </c>
      <c r="M26" s="205">
        <v>-8.5458850164016553</v>
      </c>
      <c r="N26" s="40"/>
      <c r="O26" s="40"/>
      <c r="P26" s="40"/>
      <c r="Q26" s="65"/>
      <c r="R26" s="65"/>
      <c r="S26" s="65"/>
      <c r="U26" s="17"/>
      <c r="V26" s="17"/>
      <c r="W26" s="17"/>
      <c r="X26" s="65"/>
      <c r="Y26" s="65"/>
      <c r="Z26" s="65"/>
    </row>
    <row r="27" spans="1:26" s="41" customFormat="1" ht="20.100000000000001" customHeight="1">
      <c r="A27" s="35" t="s">
        <v>36</v>
      </c>
      <c r="B27" s="208">
        <v>10316.768130840001</v>
      </c>
      <c r="C27" s="205">
        <v>11.78533793107492</v>
      </c>
      <c r="D27" s="205">
        <v>13.928393944041929</v>
      </c>
      <c r="E27" s="205">
        <v>0.95649623094932679</v>
      </c>
      <c r="F27" s="208">
        <v>9459.4773502600001</v>
      </c>
      <c r="G27" s="205">
        <v>15.814295149519637</v>
      </c>
      <c r="H27" s="205">
        <v>18.833905768430867</v>
      </c>
      <c r="I27" s="205">
        <v>3.0496507051617812</v>
      </c>
      <c r="J27" s="208">
        <v>857.29078058000005</v>
      </c>
      <c r="K27" s="205">
        <v>-19.221901437815276</v>
      </c>
      <c r="L27" s="205">
        <v>-21.725290040080779</v>
      </c>
      <c r="M27" s="205">
        <v>-17.527744527274891</v>
      </c>
      <c r="N27" s="40"/>
      <c r="O27" s="40"/>
      <c r="P27" s="40"/>
      <c r="Q27" s="65"/>
      <c r="R27" s="65"/>
      <c r="S27" s="65"/>
      <c r="U27" s="17"/>
      <c r="V27" s="17"/>
      <c r="W27" s="17"/>
      <c r="X27" s="65"/>
      <c r="Y27" s="65"/>
      <c r="Z27" s="65"/>
    </row>
    <row r="28" spans="1:26" s="41" customFormat="1" ht="20.100000000000001" customHeight="1">
      <c r="A28" s="35" t="s">
        <v>37</v>
      </c>
      <c r="B28" s="208">
        <v>6580.2854557999999</v>
      </c>
      <c r="C28" s="205">
        <v>20.607958459482418</v>
      </c>
      <c r="D28" s="205">
        <v>22.51122366013405</v>
      </c>
      <c r="E28" s="205">
        <v>2.4524652829059619</v>
      </c>
      <c r="F28" s="208">
        <v>6561.8226725699997</v>
      </c>
      <c r="G28" s="205">
        <v>21.470838124913129</v>
      </c>
      <c r="H28" s="205">
        <v>23.436543551751399</v>
      </c>
      <c r="I28" s="205">
        <v>3.0837696895378457</v>
      </c>
      <c r="J28" s="208">
        <v>18.462783229999999</v>
      </c>
      <c r="K28" s="205">
        <v>-65.781824053308469</v>
      </c>
      <c r="L28" s="205">
        <v>-66.565839392968826</v>
      </c>
      <c r="M28" s="205">
        <v>-67.747618790468252</v>
      </c>
      <c r="N28" s="40"/>
      <c r="O28" s="40"/>
      <c r="P28" s="40"/>
      <c r="Q28" s="65"/>
      <c r="R28" s="65"/>
      <c r="S28" s="65"/>
      <c r="U28" s="17"/>
      <c r="V28" s="17"/>
      <c r="W28" s="17"/>
      <c r="X28" s="65"/>
      <c r="Y28" s="65"/>
      <c r="Z28" s="65"/>
    </row>
    <row r="29" spans="1:26" s="41" customFormat="1" ht="20.100000000000001" customHeight="1">
      <c r="A29" s="20" t="s">
        <v>38</v>
      </c>
      <c r="B29" s="208">
        <v>4243.4182430600003</v>
      </c>
      <c r="C29" s="205">
        <v>30.000865883781103</v>
      </c>
      <c r="D29" s="205">
        <v>30.485002883486146</v>
      </c>
      <c r="E29" s="205">
        <v>3.8482145819596099</v>
      </c>
      <c r="F29" s="208">
        <v>4195.0802567199999</v>
      </c>
      <c r="G29" s="205">
        <v>32.189456521477638</v>
      </c>
      <c r="H29" s="205">
        <v>32.750925762084051</v>
      </c>
      <c r="I29" s="205">
        <v>4.7752947300991622</v>
      </c>
      <c r="J29" s="208">
        <v>48.33798634</v>
      </c>
      <c r="K29" s="205">
        <v>-46.65266525456606</v>
      </c>
      <c r="L29" s="205">
        <v>-47.413820988477603</v>
      </c>
      <c r="M29" s="205">
        <v>-41.259319322723343</v>
      </c>
      <c r="N29" s="40"/>
      <c r="O29" s="40"/>
      <c r="P29" s="40"/>
      <c r="Q29" s="65"/>
      <c r="R29" s="65"/>
      <c r="S29" s="65"/>
      <c r="U29" s="17"/>
      <c r="V29" s="17"/>
      <c r="W29" s="17"/>
      <c r="X29" s="65"/>
      <c r="Y29" s="65"/>
      <c r="Z29" s="65"/>
    </row>
    <row r="30" spans="1:26" s="41" customFormat="1" ht="20.100000000000001" customHeight="1">
      <c r="A30" s="20" t="s">
        <v>39</v>
      </c>
      <c r="B30" s="208">
        <v>3205.8729104200002</v>
      </c>
      <c r="C30" s="205">
        <v>10.9517101802805</v>
      </c>
      <c r="D30" s="205">
        <v>14.318158177856759</v>
      </c>
      <c r="E30" s="205">
        <v>-0.33535263481458344</v>
      </c>
      <c r="F30" s="208">
        <v>3194.5204432199998</v>
      </c>
      <c r="G30" s="205">
        <v>12.274558238408574</v>
      </c>
      <c r="H30" s="205">
        <v>15.743029131556781</v>
      </c>
      <c r="I30" s="205">
        <v>0.48744398760625529</v>
      </c>
      <c r="J30" s="208">
        <v>11.3524672</v>
      </c>
      <c r="K30" s="205">
        <v>-74.289724722359352</v>
      </c>
      <c r="L30" s="205">
        <v>-74.391927368389148</v>
      </c>
      <c r="M30" s="205">
        <v>-69.835815894130818</v>
      </c>
      <c r="N30" s="40"/>
      <c r="O30" s="40"/>
      <c r="P30" s="40"/>
      <c r="Q30" s="65"/>
      <c r="R30" s="65"/>
      <c r="S30" s="65"/>
      <c r="U30" s="17"/>
      <c r="V30" s="17"/>
      <c r="W30" s="17"/>
      <c r="X30" s="65"/>
      <c r="Y30" s="65"/>
      <c r="Z30" s="65"/>
    </row>
    <row r="31" spans="1:26" s="41" customFormat="1" ht="20.100000000000001" customHeight="1">
      <c r="A31" s="20" t="s">
        <v>40</v>
      </c>
      <c r="B31" s="208">
        <v>2689.2236367800001</v>
      </c>
      <c r="C31" s="205">
        <v>31.446625435874068</v>
      </c>
      <c r="D31" s="205">
        <v>34.668187486453149</v>
      </c>
      <c r="E31" s="205">
        <v>4.9755421968700801</v>
      </c>
      <c r="F31" s="208">
        <v>2636.1169047100002</v>
      </c>
      <c r="G31" s="205">
        <v>32.968509436827986</v>
      </c>
      <c r="H31" s="205">
        <v>36.523152576350697</v>
      </c>
      <c r="I31" s="205">
        <v>5.4100430879697541</v>
      </c>
      <c r="J31" s="208">
        <v>53.10673207</v>
      </c>
      <c r="K31" s="205">
        <v>-16.176201816002205</v>
      </c>
      <c r="L31" s="205">
        <v>-19.574283041376745</v>
      </c>
      <c r="M31" s="205">
        <v>-12.855057721694735</v>
      </c>
      <c r="N31" s="40"/>
      <c r="O31" s="40"/>
      <c r="P31" s="40"/>
      <c r="Q31" s="65"/>
      <c r="R31" s="65"/>
      <c r="S31" s="65"/>
      <c r="U31" s="17"/>
      <c r="V31" s="17"/>
      <c r="W31" s="17"/>
      <c r="X31" s="65"/>
      <c r="Y31" s="65"/>
      <c r="Z31" s="65"/>
    </row>
    <row r="32" spans="1:26" s="41" customFormat="1" ht="20.100000000000001" customHeight="1">
      <c r="A32" s="20" t="s">
        <v>41</v>
      </c>
      <c r="B32" s="208">
        <v>8675.2016105900002</v>
      </c>
      <c r="C32" s="205">
        <v>-2.5735341388046322</v>
      </c>
      <c r="D32" s="205">
        <v>1.4773427449528072</v>
      </c>
      <c r="E32" s="205">
        <v>-0.56638153154591464</v>
      </c>
      <c r="F32" s="208">
        <v>8382.2548070699995</v>
      </c>
      <c r="G32" s="205">
        <v>-1.847966647329045</v>
      </c>
      <c r="H32" s="205">
        <v>2.6071936081565923</v>
      </c>
      <c r="I32" s="205">
        <v>0.58428820433087481</v>
      </c>
      <c r="J32" s="208">
        <v>292.94680352</v>
      </c>
      <c r="K32" s="205">
        <v>-19.583252215296511</v>
      </c>
      <c r="L32" s="205">
        <v>-22.835381342822089</v>
      </c>
      <c r="M32" s="205">
        <v>-25.087783046350239</v>
      </c>
      <c r="N32" s="40"/>
      <c r="O32" s="40"/>
      <c r="P32" s="40"/>
      <c r="Q32" s="65"/>
      <c r="R32" s="65"/>
      <c r="S32" s="65"/>
      <c r="U32" s="17"/>
      <c r="V32" s="17"/>
      <c r="W32" s="17"/>
      <c r="X32" s="65"/>
      <c r="Y32" s="65"/>
      <c r="Z32" s="65"/>
    </row>
    <row r="33" spans="1:26" s="41" customFormat="1" ht="20.100000000000001" customHeight="1">
      <c r="A33" s="20" t="s">
        <v>42</v>
      </c>
      <c r="B33" s="208">
        <v>1406.4552578099999</v>
      </c>
      <c r="C33" s="205">
        <v>-40.167454630664558</v>
      </c>
      <c r="D33" s="205">
        <v>-34.765870012568513</v>
      </c>
      <c r="E33" s="205">
        <v>-6.8289639542634859</v>
      </c>
      <c r="F33" s="208">
        <v>1376.11879118</v>
      </c>
      <c r="G33" s="205">
        <v>-40.27444126724231</v>
      </c>
      <c r="H33" s="205">
        <v>-34.643447223995651</v>
      </c>
      <c r="I33" s="205">
        <v>-6.1001537933430114</v>
      </c>
      <c r="J33" s="208">
        <v>30.33646663</v>
      </c>
      <c r="K33" s="205">
        <v>-34.875652092585014</v>
      </c>
      <c r="L33" s="205">
        <v>-39.874698543667208</v>
      </c>
      <c r="M33" s="205">
        <v>-31.090552576486331</v>
      </c>
      <c r="N33" s="40"/>
      <c r="O33" s="40"/>
      <c r="P33" s="40"/>
      <c r="Q33" s="65"/>
      <c r="R33" s="65"/>
      <c r="S33" s="65"/>
      <c r="U33" s="17"/>
      <c r="V33" s="17"/>
      <c r="W33" s="17"/>
      <c r="X33" s="65"/>
      <c r="Y33" s="65"/>
      <c r="Z33" s="65"/>
    </row>
    <row r="34" spans="1:26" s="41" customFormat="1" ht="20.100000000000001" customHeight="1">
      <c r="A34" s="20" t="s">
        <v>43</v>
      </c>
      <c r="B34" s="208">
        <v>5061.8631618700001</v>
      </c>
      <c r="C34" s="205">
        <v>29.569578332782896</v>
      </c>
      <c r="D34" s="205">
        <v>31.252606038580069</v>
      </c>
      <c r="E34" s="205">
        <v>2.0098760432156126</v>
      </c>
      <c r="F34" s="208">
        <v>5025.0565000200004</v>
      </c>
      <c r="G34" s="205">
        <v>31.003917391571491</v>
      </c>
      <c r="H34" s="205">
        <v>32.829436469057669</v>
      </c>
      <c r="I34" s="205">
        <v>2.7465056914842307</v>
      </c>
      <c r="J34" s="208">
        <v>36.806661849999998</v>
      </c>
      <c r="K34" s="205">
        <v>-48.064068366114597</v>
      </c>
      <c r="L34" s="205">
        <v>-49.917148177302728</v>
      </c>
      <c r="M34" s="205">
        <v>-48.448775322003513</v>
      </c>
      <c r="N34" s="40"/>
      <c r="O34" s="40"/>
      <c r="P34" s="40"/>
      <c r="Q34" s="65"/>
      <c r="R34" s="65"/>
      <c r="S34" s="65"/>
      <c r="U34" s="17"/>
      <c r="V34" s="17"/>
      <c r="W34" s="17"/>
      <c r="X34" s="65"/>
      <c r="Y34" s="65"/>
      <c r="Z34" s="65"/>
    </row>
    <row r="35" spans="1:26" s="41" customFormat="1" ht="20.100000000000001" customHeight="1">
      <c r="A35" s="20" t="s">
        <v>44</v>
      </c>
      <c r="B35" s="208">
        <v>4618.2647166300003</v>
      </c>
      <c r="C35" s="205">
        <v>26.827728070513771</v>
      </c>
      <c r="D35" s="205">
        <v>29.12108762777234</v>
      </c>
      <c r="E35" s="205">
        <v>3.4047324129615788</v>
      </c>
      <c r="F35" s="208">
        <v>4593.7703860299998</v>
      </c>
      <c r="G35" s="205">
        <v>28.157844738101147</v>
      </c>
      <c r="H35" s="205">
        <v>30.605484427678618</v>
      </c>
      <c r="I35" s="205">
        <v>3.9949150322798914</v>
      </c>
      <c r="J35" s="208">
        <v>24.494330600000001</v>
      </c>
      <c r="K35" s="205">
        <v>-56.956077960237828</v>
      </c>
      <c r="L35" s="205">
        <v>-58.767466771356766</v>
      </c>
      <c r="M35" s="205">
        <v>-49.908918745497502</v>
      </c>
      <c r="N35" s="40"/>
      <c r="O35" s="40"/>
      <c r="P35" s="40"/>
      <c r="Q35" s="65"/>
      <c r="R35" s="65"/>
      <c r="S35" s="65"/>
      <c r="U35" s="17"/>
      <c r="V35" s="17"/>
      <c r="W35" s="17"/>
      <c r="X35" s="65"/>
      <c r="Y35" s="65"/>
      <c r="Z35" s="65"/>
    </row>
    <row r="36" spans="1:26" s="41" customFormat="1" ht="20.100000000000001" customHeight="1">
      <c r="A36" s="20" t="s">
        <v>45</v>
      </c>
      <c r="B36" s="208">
        <v>2846.1313235299999</v>
      </c>
      <c r="C36" s="205">
        <v>30.258858890634286</v>
      </c>
      <c r="D36" s="205">
        <v>31.712092652819535</v>
      </c>
      <c r="E36" s="205">
        <v>3.0175656265107449</v>
      </c>
      <c r="F36" s="208">
        <v>2789.6888186599999</v>
      </c>
      <c r="G36" s="205">
        <v>33.667406537540188</v>
      </c>
      <c r="H36" s="205">
        <v>35.518722070721026</v>
      </c>
      <c r="I36" s="205">
        <v>4.7978029721079878</v>
      </c>
      <c r="J36" s="208">
        <v>56.44250487</v>
      </c>
      <c r="K36" s="205">
        <v>-42.372421558290142</v>
      </c>
      <c r="L36" s="205">
        <v>-44.851661282911259</v>
      </c>
      <c r="M36" s="205">
        <v>-44.000182412798402</v>
      </c>
      <c r="N36" s="40"/>
      <c r="O36" s="40"/>
      <c r="P36" s="40"/>
      <c r="Q36" s="65"/>
      <c r="R36" s="65"/>
      <c r="S36" s="65"/>
      <c r="U36" s="17"/>
      <c r="V36" s="17"/>
      <c r="W36" s="17"/>
      <c r="X36" s="65"/>
      <c r="Y36" s="65"/>
      <c r="Z36" s="65"/>
    </row>
    <row r="37" spans="1:26" s="41" customFormat="1" ht="18.75" customHeight="1">
      <c r="A37" s="102" t="s">
        <v>46</v>
      </c>
      <c r="B37" s="209">
        <v>3717.2679505199999</v>
      </c>
      <c r="C37" s="210">
        <v>26.537766766713617</v>
      </c>
      <c r="D37" s="210">
        <v>29.1977732252914</v>
      </c>
      <c r="E37" s="210">
        <v>2.4244222070216637</v>
      </c>
      <c r="F37" s="209">
        <v>3699.61457234</v>
      </c>
      <c r="G37" s="210">
        <v>26.681776660091018</v>
      </c>
      <c r="H37" s="210">
        <v>29.41559880059782</v>
      </c>
      <c r="I37" s="210">
        <v>2.4601055198647686</v>
      </c>
      <c r="J37" s="209">
        <v>17.653378180000001</v>
      </c>
      <c r="K37" s="210">
        <v>2.1919872610601772</v>
      </c>
      <c r="L37" s="210">
        <v>-4.4915735312417269</v>
      </c>
      <c r="M37" s="210">
        <v>-4.542621402364972</v>
      </c>
      <c r="N37" s="40"/>
      <c r="O37" s="40"/>
      <c r="P37" s="40"/>
      <c r="Q37" s="65"/>
      <c r="R37" s="65"/>
      <c r="S37" s="65"/>
      <c r="U37" s="17"/>
      <c r="V37" s="17"/>
      <c r="W37" s="17"/>
      <c r="X37" s="65"/>
      <c r="Y37" s="65"/>
      <c r="Z37" s="65"/>
    </row>
    <row r="38" spans="1:26" ht="15" customHeight="1">
      <c r="A38" s="228" t="s">
        <v>76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</row>
    <row r="39" spans="1:26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26">
      <c r="B40" s="12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26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26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7" spans="1:26" s="24" customFormat="1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s="24" customFormat="1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2:26" s="24" customFormat="1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2:26" s="24" customFormat="1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2:26" s="24" customFormat="1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1"/>
      <c r="R51" s="11"/>
      <c r="S51" s="11"/>
      <c r="T51" s="11"/>
      <c r="U51" s="11"/>
      <c r="V51" s="11"/>
      <c r="W51" s="11"/>
      <c r="X51" s="11"/>
      <c r="Y51" s="11"/>
      <c r="Z51" s="11"/>
    </row>
  </sheetData>
  <mergeCells count="26">
    <mergeCell ref="L1:M1"/>
    <mergeCell ref="M7:M8"/>
    <mergeCell ref="A3:G3"/>
    <mergeCell ref="A5:A8"/>
    <mergeCell ref="B7:B8"/>
    <mergeCell ref="C7:C8"/>
    <mergeCell ref="D7:D8"/>
    <mergeCell ref="F7:F8"/>
    <mergeCell ref="B5:E6"/>
    <mergeCell ref="F5:M5"/>
    <mergeCell ref="F6:I6"/>
    <mergeCell ref="J6:M6"/>
    <mergeCell ref="E7:E8"/>
    <mergeCell ref="I7:I8"/>
    <mergeCell ref="A38:L38"/>
    <mergeCell ref="G7:G8"/>
    <mergeCell ref="H7:H8"/>
    <mergeCell ref="J7:J8"/>
    <mergeCell ref="K7:K8"/>
    <mergeCell ref="L7:L8"/>
    <mergeCell ref="Q8:S9"/>
    <mergeCell ref="U8:W9"/>
    <mergeCell ref="X8:Z9"/>
    <mergeCell ref="N10:P10"/>
    <mergeCell ref="U10:W10"/>
    <mergeCell ref="N8:P9"/>
  </mergeCells>
  <hyperlinks>
    <hyperlink ref="A2" location="region!A2" display="Кредити, надані домашнім господарствам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/>
  </sheetViews>
  <sheetFormatPr defaultColWidth="9.109375" defaultRowHeight="13.8"/>
  <cols>
    <col min="1" max="1" width="21.33203125" style="82" customWidth="1"/>
    <col min="2" max="2" width="10.5546875" style="26" customWidth="1"/>
    <col min="3" max="4" width="9" style="26" customWidth="1"/>
    <col min="5" max="5" width="7.5546875" style="26" customWidth="1"/>
    <col min="6" max="6" width="10.33203125" style="26" customWidth="1"/>
    <col min="7" max="7" width="7.6640625" style="26" customWidth="1"/>
    <col min="8" max="8" width="8.6640625" style="26" customWidth="1"/>
    <col min="9" max="9" width="7.5546875" style="26" customWidth="1"/>
    <col min="10" max="10" width="10.44140625" style="26" customWidth="1"/>
    <col min="11" max="11" width="9.44140625" style="26" customWidth="1"/>
    <col min="12" max="12" width="8.5546875" style="26" customWidth="1"/>
    <col min="13" max="13" width="7.5546875" style="26" customWidth="1"/>
    <col min="14" max="14" width="15.88671875" style="39" customWidth="1"/>
    <col min="15" max="17" width="9.109375" style="39"/>
    <col min="18" max="26" width="9.109375" style="38"/>
    <col min="27" max="16384" width="9.109375" style="11"/>
  </cols>
  <sheetData>
    <row r="1" spans="1:26">
      <c r="L1" s="213" t="s">
        <v>85</v>
      </c>
      <c r="M1" s="213"/>
    </row>
    <row r="2" spans="1:26" ht="16.2">
      <c r="A2" s="103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6" t="s">
        <v>97</v>
      </c>
      <c r="B3" s="236"/>
      <c r="C3" s="236"/>
      <c r="D3" s="236"/>
      <c r="E3" s="236"/>
      <c r="F3" s="236"/>
      <c r="G3" s="236"/>
    </row>
    <row r="4" spans="1:26">
      <c r="A4" s="104"/>
      <c r="M4" s="27"/>
      <c r="N4" s="161"/>
    </row>
    <row r="5" spans="1:26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61"/>
      <c r="O5" s="39"/>
      <c r="P5" s="39"/>
      <c r="Q5" s="39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61"/>
      <c r="O6" s="39"/>
      <c r="P6" s="39"/>
      <c r="Q6" s="39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61"/>
      <c r="O7" s="39"/>
      <c r="P7" s="39"/>
      <c r="Q7" s="39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5.2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161"/>
      <c r="O8" s="39"/>
      <c r="P8" s="39"/>
      <c r="Q8" s="39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29">
        <v>13</v>
      </c>
      <c r="N9" s="161"/>
      <c r="O9" s="39"/>
      <c r="P9" s="39"/>
      <c r="Q9" s="39"/>
      <c r="R9" s="38"/>
      <c r="S9" s="38"/>
      <c r="T9" s="38"/>
      <c r="U9" s="38"/>
      <c r="V9" s="38"/>
      <c r="W9" s="38"/>
      <c r="X9" s="38"/>
      <c r="Y9" s="38"/>
      <c r="Z9" s="38"/>
    </row>
    <row r="10" spans="1:26" s="107" customFormat="1">
      <c r="A10" s="138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32"/>
      <c r="N10" s="161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s="33" customFormat="1" ht="20.100000000000001" customHeight="1">
      <c r="A11" s="112" t="s">
        <v>19</v>
      </c>
      <c r="B11" s="113">
        <v>2613675.1316460501</v>
      </c>
      <c r="C11" s="114">
        <v>17.552391594441133</v>
      </c>
      <c r="D11" s="114">
        <v>9.223655442349596</v>
      </c>
      <c r="E11" s="114">
        <v>0.65748281011744325</v>
      </c>
      <c r="F11" s="113">
        <v>1755424.35444065</v>
      </c>
      <c r="G11" s="114">
        <v>16.523881013117176</v>
      </c>
      <c r="H11" s="114">
        <v>7.5415125659128819</v>
      </c>
      <c r="I11" s="114">
        <v>0.90819937428440767</v>
      </c>
      <c r="J11" s="113">
        <v>858250.77720540005</v>
      </c>
      <c r="K11" s="114">
        <v>19.713643482936448</v>
      </c>
      <c r="L11" s="114">
        <v>12.833536173861802</v>
      </c>
      <c r="M11" s="114">
        <v>0.14853985551057747</v>
      </c>
      <c r="N11" s="161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s="33" customFormat="1" ht="41.4">
      <c r="A12" s="150" t="s">
        <v>93</v>
      </c>
      <c r="B12" s="181">
        <v>48.647029969999998</v>
      </c>
      <c r="C12" s="211">
        <v>0</v>
      </c>
      <c r="D12" s="211">
        <v>0</v>
      </c>
      <c r="E12" s="211">
        <v>0</v>
      </c>
      <c r="F12" s="181">
        <v>22.890954570000002</v>
      </c>
      <c r="G12" s="211">
        <v>0</v>
      </c>
      <c r="H12" s="211">
        <v>0</v>
      </c>
      <c r="I12" s="211">
        <v>0</v>
      </c>
      <c r="J12" s="181">
        <v>25.7560754</v>
      </c>
      <c r="K12" s="211">
        <v>0</v>
      </c>
      <c r="L12" s="211">
        <v>0</v>
      </c>
      <c r="M12" s="211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33" customFormat="1" ht="20.100000000000001" customHeight="1">
      <c r="A13" s="178" t="s">
        <v>89</v>
      </c>
      <c r="B13" s="181"/>
      <c r="C13" s="182"/>
      <c r="D13" s="182"/>
      <c r="E13" s="182"/>
      <c r="F13" s="181"/>
      <c r="G13" s="182"/>
      <c r="H13" s="182"/>
      <c r="I13" s="182"/>
      <c r="J13" s="181"/>
      <c r="K13" s="182"/>
      <c r="L13" s="182"/>
      <c r="M13" s="182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33" customFormat="1" ht="20.100000000000001" customHeight="1">
      <c r="A14" s="35" t="s">
        <v>24</v>
      </c>
      <c r="B14" s="181">
        <v>46193.813299920002</v>
      </c>
      <c r="C14" s="182">
        <v>13.855040226861419</v>
      </c>
      <c r="D14" s="182">
        <v>9.9729931845329816</v>
      </c>
      <c r="E14" s="182">
        <v>0.65508442549079859</v>
      </c>
      <c r="F14" s="181">
        <v>34286.410005279999</v>
      </c>
      <c r="G14" s="182">
        <v>11.620133144994284</v>
      </c>
      <c r="H14" s="182">
        <v>8.5810312550660797</v>
      </c>
      <c r="I14" s="182">
        <v>0.96912187793125781</v>
      </c>
      <c r="J14" s="181">
        <v>11907.40329464</v>
      </c>
      <c r="K14" s="182">
        <v>20.820716611406141</v>
      </c>
      <c r="L14" s="182">
        <v>14.188005357088485</v>
      </c>
      <c r="M14" s="182">
        <v>-0.23834746854501532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33" customFormat="1" ht="20.100000000000001" customHeight="1">
      <c r="A15" s="35" t="s">
        <v>25</v>
      </c>
      <c r="B15" s="181">
        <v>29376.56473238</v>
      </c>
      <c r="C15" s="182">
        <v>14.946268195195529</v>
      </c>
      <c r="D15" s="182">
        <v>8.5259084761354842</v>
      </c>
      <c r="E15" s="182">
        <v>-0.1817481708434201</v>
      </c>
      <c r="F15" s="181">
        <v>22064.286538799999</v>
      </c>
      <c r="G15" s="182">
        <v>13.644057556550621</v>
      </c>
      <c r="H15" s="182">
        <v>6.98027223427043</v>
      </c>
      <c r="I15" s="182">
        <v>0.20857467495385151</v>
      </c>
      <c r="J15" s="181">
        <v>7312.2781935800003</v>
      </c>
      <c r="K15" s="182">
        <v>19.062960110551771</v>
      </c>
      <c r="L15" s="182">
        <v>13.472801919747155</v>
      </c>
      <c r="M15" s="182">
        <v>-1.3413039399958251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27" customFormat="1" ht="20.100000000000001" customHeight="1">
      <c r="A16" s="35" t="s">
        <v>26</v>
      </c>
      <c r="B16" s="181">
        <v>242474.49121134001</v>
      </c>
      <c r="C16" s="182">
        <v>22.700295529817268</v>
      </c>
      <c r="D16" s="182">
        <v>11.119030461711674</v>
      </c>
      <c r="E16" s="182">
        <v>1.5391448568734063</v>
      </c>
      <c r="F16" s="181">
        <v>160932.22126461001</v>
      </c>
      <c r="G16" s="182">
        <v>18.169109825890487</v>
      </c>
      <c r="H16" s="182">
        <v>5.9112124282692378</v>
      </c>
      <c r="I16" s="182">
        <v>1.6598797546301114</v>
      </c>
      <c r="J16" s="181">
        <v>81542.269946729997</v>
      </c>
      <c r="K16" s="182">
        <v>32.746229027491637</v>
      </c>
      <c r="L16" s="182">
        <v>23.061564936652431</v>
      </c>
      <c r="M16" s="182">
        <v>1.301701417032362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27" customFormat="1" ht="20.100000000000001" customHeight="1">
      <c r="A17" s="35" t="s">
        <v>27</v>
      </c>
      <c r="B17" s="181">
        <v>39305.264519299999</v>
      </c>
      <c r="C17" s="182">
        <v>-9.5847790931703116</v>
      </c>
      <c r="D17" s="182">
        <v>-9.2165647602273566</v>
      </c>
      <c r="E17" s="182">
        <v>-9.9033730842111822</v>
      </c>
      <c r="F17" s="181">
        <v>34792.730195720003</v>
      </c>
      <c r="G17" s="182">
        <v>-10.251694763710645</v>
      </c>
      <c r="H17" s="182">
        <v>-9.4314430860692795</v>
      </c>
      <c r="I17" s="182">
        <v>-10.844117598051639</v>
      </c>
      <c r="J17" s="181">
        <v>4512.5343235800001</v>
      </c>
      <c r="K17" s="182">
        <v>-4.0896468693344019</v>
      </c>
      <c r="L17" s="182">
        <v>-7.5249251478098387</v>
      </c>
      <c r="M17" s="182">
        <v>-1.9243268766546464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27" customFormat="1" ht="20.100000000000001" customHeight="1">
      <c r="A18" s="35" t="s">
        <v>28</v>
      </c>
      <c r="B18" s="181">
        <v>38347.984557229996</v>
      </c>
      <c r="C18" s="182">
        <v>26.401498955057392</v>
      </c>
      <c r="D18" s="182">
        <v>16.115178965236993</v>
      </c>
      <c r="E18" s="182">
        <v>14.923701070593907</v>
      </c>
      <c r="F18" s="181">
        <v>30362.454409950002</v>
      </c>
      <c r="G18" s="182">
        <v>26.721417636991006</v>
      </c>
      <c r="H18" s="182">
        <v>15.492678921755527</v>
      </c>
      <c r="I18" s="182">
        <v>20.202935876923206</v>
      </c>
      <c r="J18" s="181">
        <v>7985.5301472800002</v>
      </c>
      <c r="K18" s="182">
        <v>25.199715986716683</v>
      </c>
      <c r="L18" s="182">
        <v>18.544583102268319</v>
      </c>
      <c r="M18" s="182">
        <v>-1.5212164960281171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s="27" customFormat="1" ht="20.100000000000001" customHeight="1">
      <c r="A19" s="35" t="s">
        <v>29</v>
      </c>
      <c r="B19" s="181">
        <v>19460.63315627</v>
      </c>
      <c r="C19" s="182">
        <v>12.900461146360925</v>
      </c>
      <c r="D19" s="182">
        <v>6.1607508481395428</v>
      </c>
      <c r="E19" s="182">
        <v>-2.4121374065144607</v>
      </c>
      <c r="F19" s="181">
        <v>14547.278793850001</v>
      </c>
      <c r="G19" s="182">
        <v>12.668091814968975</v>
      </c>
      <c r="H19" s="182">
        <v>5.0509906909349951</v>
      </c>
      <c r="I19" s="182">
        <v>-2.7249632554320868</v>
      </c>
      <c r="J19" s="181">
        <v>4913.3543624200001</v>
      </c>
      <c r="K19" s="182">
        <v>13.59410627845476</v>
      </c>
      <c r="L19" s="182">
        <v>9.5884071290248869</v>
      </c>
      <c r="M19" s="182">
        <v>-1.474023332845789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s="27" customFormat="1" ht="20.100000000000001" customHeight="1">
      <c r="A20" s="35" t="s">
        <v>30</v>
      </c>
      <c r="B20" s="181">
        <v>68886.203233559994</v>
      </c>
      <c r="C20" s="182">
        <v>14.559058803238074</v>
      </c>
      <c r="D20" s="182">
        <v>4.7445274370173394</v>
      </c>
      <c r="E20" s="182">
        <v>1.5081693433468502</v>
      </c>
      <c r="F20" s="181">
        <v>48845.218061359999</v>
      </c>
      <c r="G20" s="182">
        <v>16.86295111978346</v>
      </c>
      <c r="H20" s="182">
        <v>7.4517766497151712</v>
      </c>
      <c r="I20" s="182">
        <v>1.9919820012221265</v>
      </c>
      <c r="J20" s="181">
        <v>20040.985172199998</v>
      </c>
      <c r="K20" s="182">
        <v>9.3069225936765321</v>
      </c>
      <c r="L20" s="182">
        <v>-1.3153945146182195</v>
      </c>
      <c r="M20" s="182">
        <v>0.34799599409369364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s="27" customFormat="1" ht="20.100000000000001" customHeight="1">
      <c r="A21" s="35" t="s">
        <v>31</v>
      </c>
      <c r="B21" s="181">
        <v>32284.822181</v>
      </c>
      <c r="C21" s="182">
        <v>9.6035448179914766</v>
      </c>
      <c r="D21" s="182">
        <v>4.5534024056998561</v>
      </c>
      <c r="E21" s="182">
        <v>-0.72133145542146337</v>
      </c>
      <c r="F21" s="181">
        <v>24019.23413914</v>
      </c>
      <c r="G21" s="182">
        <v>10.137453917137691</v>
      </c>
      <c r="H21" s="182">
        <v>4.3470974518531591</v>
      </c>
      <c r="I21" s="182">
        <v>-0.74148929905800287</v>
      </c>
      <c r="J21" s="181">
        <v>8265.5880418600009</v>
      </c>
      <c r="K21" s="182">
        <v>8.0810105160423262</v>
      </c>
      <c r="L21" s="182">
        <v>5.1575669180519412</v>
      </c>
      <c r="M21" s="182">
        <v>-0.66270764609284072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s="27" customFormat="1" ht="26.25" customHeight="1">
      <c r="A22" s="34" t="s">
        <v>1</v>
      </c>
      <c r="B22" s="181">
        <v>1365564.8277543599</v>
      </c>
      <c r="C22" s="182">
        <v>19.761379078361443</v>
      </c>
      <c r="D22" s="182">
        <v>10.716934358081076</v>
      </c>
      <c r="E22" s="182">
        <v>0.56304843542616823</v>
      </c>
      <c r="F22" s="181">
        <v>874189.10147673998</v>
      </c>
      <c r="G22" s="182">
        <v>18.810259053073025</v>
      </c>
      <c r="H22" s="182">
        <v>8.9317863747524484</v>
      </c>
      <c r="I22" s="182">
        <v>0.88384591314172667</v>
      </c>
      <c r="J22" s="181">
        <v>491375.72627762001</v>
      </c>
      <c r="K22" s="182">
        <v>21.491671796692373</v>
      </c>
      <c r="L22" s="182">
        <v>14.041809860053462</v>
      </c>
      <c r="M22" s="182">
        <v>-2.6558511173391253E-3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s="41" customFormat="1" ht="20.100000000000001" customHeight="1">
      <c r="A23" s="35" t="s">
        <v>32</v>
      </c>
      <c r="B23" s="181">
        <v>29084.079698549998</v>
      </c>
      <c r="C23" s="182">
        <v>19.786302229559283</v>
      </c>
      <c r="D23" s="182">
        <v>14.264186142423625</v>
      </c>
      <c r="E23" s="182">
        <v>0.25713124135178589</v>
      </c>
      <c r="F23" s="181">
        <v>20145.564101470001</v>
      </c>
      <c r="G23" s="182">
        <v>16.385438452255954</v>
      </c>
      <c r="H23" s="182">
        <v>12.576489259542001</v>
      </c>
      <c r="I23" s="182">
        <v>2.2951386587058948</v>
      </c>
      <c r="J23" s="181">
        <v>8938.5155970800006</v>
      </c>
      <c r="K23" s="182">
        <v>28.231281801279465</v>
      </c>
      <c r="L23" s="182">
        <v>18.259937187907724</v>
      </c>
      <c r="M23" s="182">
        <v>-4.0511549673269087</v>
      </c>
      <c r="N23" s="39"/>
      <c r="O23" s="39"/>
      <c r="P23" s="39"/>
      <c r="Q23" s="39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181">
        <v>9807.4431827999997</v>
      </c>
      <c r="C24" s="182">
        <v>-3.4263268069489641</v>
      </c>
      <c r="D24" s="182">
        <v>-2.5489426050828285</v>
      </c>
      <c r="E24" s="182">
        <v>1.603807768412608</v>
      </c>
      <c r="F24" s="181">
        <v>9087.4401844799995</v>
      </c>
      <c r="G24" s="182">
        <v>-1.5327653288124026</v>
      </c>
      <c r="H24" s="182">
        <v>-1.0052315954400939</v>
      </c>
      <c r="I24" s="182">
        <v>1.8599703279431594</v>
      </c>
      <c r="J24" s="181">
        <v>720.00299831999996</v>
      </c>
      <c r="K24" s="182">
        <v>-22.288097822242989</v>
      </c>
      <c r="L24" s="182">
        <v>-18.574756154287513</v>
      </c>
      <c r="M24" s="182">
        <v>-1.5219743468777267</v>
      </c>
      <c r="N24" s="39"/>
      <c r="O24" s="39"/>
      <c r="P24" s="39"/>
      <c r="Q24" s="39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181">
        <v>127980.95778491</v>
      </c>
      <c r="C25" s="182">
        <v>12.787870046857265</v>
      </c>
      <c r="D25" s="182">
        <v>4.3434311308807168</v>
      </c>
      <c r="E25" s="182">
        <v>0.73337787187868742</v>
      </c>
      <c r="F25" s="181">
        <v>84319.88357844</v>
      </c>
      <c r="G25" s="182">
        <v>13.529639644182609</v>
      </c>
      <c r="H25" s="182">
        <v>2.9524674749664257</v>
      </c>
      <c r="I25" s="182">
        <v>1.4045074370888671</v>
      </c>
      <c r="J25" s="181">
        <v>43661.074206470003</v>
      </c>
      <c r="K25" s="182">
        <v>11.382430908694289</v>
      </c>
      <c r="L25" s="182">
        <v>7.1389471063470182</v>
      </c>
      <c r="M25" s="182">
        <v>-0.53790528877082977</v>
      </c>
      <c r="N25" s="39"/>
      <c r="O25" s="39"/>
      <c r="P25" s="39"/>
      <c r="Q25" s="39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181">
        <v>34807.070142780001</v>
      </c>
      <c r="C26" s="182">
        <v>9.6850560762239155</v>
      </c>
      <c r="D26" s="182">
        <v>2.6131504889878983</v>
      </c>
      <c r="E26" s="182">
        <v>8.3949342589534126E-2</v>
      </c>
      <c r="F26" s="181">
        <v>26560.714538920001</v>
      </c>
      <c r="G26" s="182">
        <v>11.92560674888486</v>
      </c>
      <c r="H26" s="182">
        <v>4.3046846771173932</v>
      </c>
      <c r="I26" s="182">
        <v>-0.72380376545635272</v>
      </c>
      <c r="J26" s="181">
        <v>8246.35560386</v>
      </c>
      <c r="K26" s="182">
        <v>3.0412905326579391</v>
      </c>
      <c r="L26" s="182">
        <v>-2.4806893260092835</v>
      </c>
      <c r="M26" s="182">
        <v>2.777398774164098</v>
      </c>
      <c r="N26" s="39"/>
      <c r="O26" s="39"/>
      <c r="P26" s="39"/>
      <c r="Q26" s="39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181">
        <v>110470.58368277999</v>
      </c>
      <c r="C27" s="182">
        <v>10.0854748214051</v>
      </c>
      <c r="D27" s="182">
        <v>3.7307792124637587</v>
      </c>
      <c r="E27" s="182">
        <v>0.17325335067287995</v>
      </c>
      <c r="F27" s="181">
        <v>61306.911799920003</v>
      </c>
      <c r="G27" s="182">
        <v>9.3843587476081893</v>
      </c>
      <c r="H27" s="182">
        <v>1.6197221457704671</v>
      </c>
      <c r="I27" s="182">
        <v>0.20967883313662128</v>
      </c>
      <c r="J27" s="181">
        <v>49163.671882859999</v>
      </c>
      <c r="K27" s="182">
        <v>10.972457277797147</v>
      </c>
      <c r="L27" s="182">
        <v>6.4894096145072524</v>
      </c>
      <c r="M27" s="182">
        <v>0.1278679953400399</v>
      </c>
      <c r="N27" s="39"/>
      <c r="O27" s="39"/>
      <c r="P27" s="39"/>
      <c r="Q27" s="39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181">
        <v>62561.850664539998</v>
      </c>
      <c r="C28" s="182">
        <v>20.650755842172245</v>
      </c>
      <c r="D28" s="182">
        <v>10.017430603253956</v>
      </c>
      <c r="E28" s="182">
        <v>-0.19758008758454082</v>
      </c>
      <c r="F28" s="181">
        <v>48842.184982439998</v>
      </c>
      <c r="G28" s="182">
        <v>20.89390559264703</v>
      </c>
      <c r="H28" s="182">
        <v>9.0681138671358639</v>
      </c>
      <c r="I28" s="182">
        <v>-0.87052548493176118</v>
      </c>
      <c r="J28" s="181">
        <v>13719.6656821</v>
      </c>
      <c r="K28" s="182">
        <v>19.793022096457108</v>
      </c>
      <c r="L28" s="182">
        <v>13.535434500864426</v>
      </c>
      <c r="M28" s="182">
        <v>2.2741115835775787</v>
      </c>
      <c r="N28" s="39"/>
      <c r="O28" s="39"/>
      <c r="P28" s="39"/>
      <c r="Q28" s="39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181">
        <v>27746.220142599999</v>
      </c>
      <c r="C29" s="182">
        <v>11.508351941134038</v>
      </c>
      <c r="D29" s="182">
        <v>6.1486947086405195</v>
      </c>
      <c r="E29" s="182">
        <v>1.1418204437708255</v>
      </c>
      <c r="F29" s="181">
        <v>21147.818844519999</v>
      </c>
      <c r="G29" s="182">
        <v>12.779339191227308</v>
      </c>
      <c r="H29" s="182">
        <v>6.6283268465299159</v>
      </c>
      <c r="I29" s="182">
        <v>1.2300780853483673</v>
      </c>
      <c r="J29" s="181">
        <v>6598.4012980799998</v>
      </c>
      <c r="K29" s="182">
        <v>7.6211583734939126</v>
      </c>
      <c r="L29" s="182">
        <v>4.6401407362888278</v>
      </c>
      <c r="M29" s="182">
        <v>0.859989599243562</v>
      </c>
      <c r="N29" s="39"/>
      <c r="O29" s="39"/>
      <c r="P29" s="39"/>
      <c r="Q29" s="39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181">
        <v>39232.434492050001</v>
      </c>
      <c r="C30" s="182">
        <v>28.979690452186304</v>
      </c>
      <c r="D30" s="182">
        <v>21.798606207704069</v>
      </c>
      <c r="E30" s="182">
        <v>0.79003702884506311</v>
      </c>
      <c r="F30" s="181">
        <v>29822.09926526</v>
      </c>
      <c r="G30" s="182">
        <v>26.855277630719868</v>
      </c>
      <c r="H30" s="182">
        <v>20.326802216467627</v>
      </c>
      <c r="I30" s="182">
        <v>-7.2087219162526139E-2</v>
      </c>
      <c r="J30" s="181">
        <v>9410.3352267900009</v>
      </c>
      <c r="K30" s="182">
        <v>36.208516135000281</v>
      </c>
      <c r="L30" s="182">
        <v>26.710315921112354</v>
      </c>
      <c r="M30" s="182">
        <v>3.6232107532801194</v>
      </c>
      <c r="N30" s="39"/>
      <c r="O30" s="39"/>
      <c r="P30" s="39"/>
      <c r="Q30" s="39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181">
        <v>23741.923286410001</v>
      </c>
      <c r="C31" s="182">
        <v>15.816252287306426</v>
      </c>
      <c r="D31" s="182">
        <v>10.05706193810741</v>
      </c>
      <c r="E31" s="182">
        <v>-1.761328140187473</v>
      </c>
      <c r="F31" s="181">
        <v>17464.717162550001</v>
      </c>
      <c r="G31" s="182">
        <v>16.651462306976313</v>
      </c>
      <c r="H31" s="182">
        <v>10.484545088430622</v>
      </c>
      <c r="I31" s="182">
        <v>-0.74789204796074671</v>
      </c>
      <c r="J31" s="181">
        <v>6277.2061238599999</v>
      </c>
      <c r="K31" s="182">
        <v>13.55419367807724</v>
      </c>
      <c r="L31" s="182">
        <v>8.8849195517297659</v>
      </c>
      <c r="M31" s="182">
        <v>-4.4750699341512217</v>
      </c>
      <c r="N31" s="39"/>
      <c r="O31" s="39"/>
      <c r="P31" s="39"/>
      <c r="Q31" s="39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181">
        <v>117120.33397211001</v>
      </c>
      <c r="C32" s="182">
        <v>10.172567277579418</v>
      </c>
      <c r="D32" s="182">
        <v>1.7512731652740996</v>
      </c>
      <c r="E32" s="182">
        <v>1.3556082621544903</v>
      </c>
      <c r="F32" s="181">
        <v>79775.649720009998</v>
      </c>
      <c r="G32" s="182">
        <v>10.7179914790255</v>
      </c>
      <c r="H32" s="182">
        <v>0.76994278575290309</v>
      </c>
      <c r="I32" s="182">
        <v>2.3260769349549264</v>
      </c>
      <c r="J32" s="181">
        <v>37344.6842521</v>
      </c>
      <c r="K32" s="182">
        <v>9.0252465457204352</v>
      </c>
      <c r="L32" s="182">
        <v>3.9129738683825792</v>
      </c>
      <c r="M32" s="182">
        <v>-0.65706710878932029</v>
      </c>
      <c r="N32" s="39"/>
      <c r="O32" s="39"/>
      <c r="P32" s="39"/>
      <c r="Q32" s="39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181">
        <v>16760.999193209998</v>
      </c>
      <c r="C33" s="182">
        <v>8.0513229315556316</v>
      </c>
      <c r="D33" s="182">
        <v>3.5234990483900646</v>
      </c>
      <c r="E33" s="182">
        <v>-0.20684012760460746</v>
      </c>
      <c r="F33" s="181">
        <v>12875.02187119</v>
      </c>
      <c r="G33" s="182">
        <v>10.620481882039186</v>
      </c>
      <c r="H33" s="182">
        <v>6.4291295432180391</v>
      </c>
      <c r="I33" s="182">
        <v>0.21902137622345208</v>
      </c>
      <c r="J33" s="181">
        <v>3885.97732202</v>
      </c>
      <c r="K33" s="182">
        <v>0.3309535147295577</v>
      </c>
      <c r="L33" s="182">
        <v>-5.0638515940712949</v>
      </c>
      <c r="M33" s="182">
        <v>-1.5923033638487851</v>
      </c>
      <c r="N33" s="39"/>
      <c r="O33" s="39"/>
      <c r="P33" s="39"/>
      <c r="Q33" s="39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181">
        <v>38238.267675249997</v>
      </c>
      <c r="C34" s="182">
        <v>23.228698935377821</v>
      </c>
      <c r="D34" s="182">
        <v>19.992042771649878</v>
      </c>
      <c r="E34" s="182">
        <v>3.378756429260136</v>
      </c>
      <c r="F34" s="181">
        <v>28627.173700489999</v>
      </c>
      <c r="G34" s="182">
        <v>19.401275373339161</v>
      </c>
      <c r="H34" s="182">
        <v>15.737707558775412</v>
      </c>
      <c r="I34" s="182">
        <v>1.7299729406365714</v>
      </c>
      <c r="J34" s="181">
        <v>9611.0939747600005</v>
      </c>
      <c r="K34" s="182">
        <v>36.236261630491668</v>
      </c>
      <c r="L34" s="182">
        <v>34.744849525980044</v>
      </c>
      <c r="M34" s="182">
        <v>8.6224834888173376</v>
      </c>
      <c r="N34" s="39"/>
      <c r="O34" s="39"/>
      <c r="P34" s="39"/>
      <c r="Q34" s="39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181">
        <v>42425.643676829997</v>
      </c>
      <c r="C35" s="182">
        <v>20.157732125064484</v>
      </c>
      <c r="D35" s="182">
        <v>14.63934702322544</v>
      </c>
      <c r="E35" s="182">
        <v>-0.79168809877162971</v>
      </c>
      <c r="F35" s="181">
        <v>30706.802976309998</v>
      </c>
      <c r="G35" s="182">
        <v>19.384979678684061</v>
      </c>
      <c r="H35" s="182">
        <v>13.628705077834738</v>
      </c>
      <c r="I35" s="182">
        <v>-1.2081425558607322</v>
      </c>
      <c r="J35" s="181">
        <v>11718.840700520001</v>
      </c>
      <c r="K35" s="182">
        <v>22.230837792958113</v>
      </c>
      <c r="L35" s="182">
        <v>17.374831116755345</v>
      </c>
      <c r="M35" s="182">
        <v>0.31638442556709379</v>
      </c>
      <c r="N35" s="39"/>
      <c r="O35" s="39"/>
      <c r="P35" s="39"/>
      <c r="Q35" s="39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181">
        <v>16603.42519324</v>
      </c>
      <c r="C36" s="182">
        <v>10.296080646492229</v>
      </c>
      <c r="D36" s="182">
        <v>3.8090339395953947</v>
      </c>
      <c r="E36" s="182">
        <v>0.88014041805615761</v>
      </c>
      <c r="F36" s="181">
        <v>11910.61612791</v>
      </c>
      <c r="G36" s="182">
        <v>11.51494439184151</v>
      </c>
      <c r="H36" s="182">
        <v>4.4085048770786415</v>
      </c>
      <c r="I36" s="182">
        <v>1.4157568089653552</v>
      </c>
      <c r="J36" s="181">
        <v>4692.8090653299996</v>
      </c>
      <c r="K36" s="182">
        <v>7.3189369804245388</v>
      </c>
      <c r="L36" s="182">
        <v>2.3180063854852051</v>
      </c>
      <c r="M36" s="182">
        <v>-0.45421839097913619</v>
      </c>
      <c r="N36" s="39"/>
      <c r="O36" s="39"/>
      <c r="P36" s="39"/>
      <c r="Q36" s="39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83">
        <v>35150.41615759</v>
      </c>
      <c r="C37" s="184">
        <v>26.050135935576904</v>
      </c>
      <c r="D37" s="184">
        <v>19.582018766018621</v>
      </c>
      <c r="E37" s="184">
        <v>1.432773010706768</v>
      </c>
      <c r="F37" s="183">
        <v>28769.923968480001</v>
      </c>
      <c r="G37" s="184">
        <v>26.049950758033887</v>
      </c>
      <c r="H37" s="184">
        <v>18.905116700641017</v>
      </c>
      <c r="I37" s="184">
        <v>1.3576742193208275</v>
      </c>
      <c r="J37" s="183">
        <v>6380.4921891100003</v>
      </c>
      <c r="K37" s="184">
        <v>26.050970916138397</v>
      </c>
      <c r="L37" s="184">
        <v>22.732444250769561</v>
      </c>
      <c r="M37" s="184">
        <v>1.7727836425242174</v>
      </c>
      <c r="N37" s="39"/>
      <c r="O37" s="39"/>
      <c r="P37" s="39"/>
      <c r="Q37" s="39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139"/>
      <c r="C38" s="140"/>
      <c r="D38" s="140"/>
      <c r="E38" s="140"/>
      <c r="F38" s="139"/>
      <c r="G38" s="140"/>
      <c r="H38" s="140"/>
      <c r="I38" s="140"/>
      <c r="J38" s="139"/>
      <c r="K38" s="140"/>
      <c r="L38" s="140"/>
      <c r="M38" s="27"/>
      <c r="N38" s="39"/>
      <c r="O38" s="39"/>
      <c r="P38" s="39"/>
      <c r="Q38" s="39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2.75" customHeight="1">
      <c r="A39" s="253" t="s">
        <v>68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</row>
    <row r="40" spans="1:26" s="38" customFormat="1" ht="15">
      <c r="A40" s="39" t="s">
        <v>90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1:26" s="38" customForma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1:26" s="38" customFormat="1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1:26" s="38" customFormat="1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1:26" s="38" customForma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26" s="38" customFormat="1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7" spans="1:26" s="24" customFormat="1">
      <c r="A47" s="82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39"/>
      <c r="O47" s="39"/>
      <c r="P47" s="39"/>
      <c r="Q47" s="39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A48" s="8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39"/>
      <c r="O48" s="39"/>
      <c r="P48" s="39"/>
      <c r="Q48" s="39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L1:M1"/>
    <mergeCell ref="A3:G3"/>
    <mergeCell ref="A5:A8"/>
    <mergeCell ref="B5:E6"/>
    <mergeCell ref="F5:M5"/>
    <mergeCell ref="F6:I6"/>
    <mergeCell ref="J6:M6"/>
    <mergeCell ref="B7:B8"/>
    <mergeCell ref="C7:C8"/>
    <mergeCell ref="D7:D8"/>
    <mergeCell ref="K7:K8"/>
    <mergeCell ref="L7:L8"/>
    <mergeCell ref="M7:M8"/>
    <mergeCell ref="A39:L39"/>
    <mergeCell ref="E7:E8"/>
    <mergeCell ref="F7:F8"/>
    <mergeCell ref="G7:G8"/>
    <mergeCell ref="H7:H8"/>
    <mergeCell ref="I7:I8"/>
    <mergeCell ref="J7:J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8"/>
  <sheetViews>
    <sheetView showGridLines="0" zoomScaleNormal="100" zoomScaleSheetLayoutView="100" workbookViewId="0"/>
  </sheetViews>
  <sheetFormatPr defaultColWidth="9.109375" defaultRowHeight="13.8"/>
  <cols>
    <col min="1" max="1" width="20.88671875" style="24" customWidth="1"/>
    <col min="2" max="2" width="10.109375" style="11" customWidth="1"/>
    <col min="3" max="3" width="9.109375" style="11" customWidth="1"/>
    <col min="4" max="4" width="8.44140625" style="11" customWidth="1"/>
    <col min="5" max="5" width="7.5546875" style="11" customWidth="1"/>
    <col min="6" max="6" width="10.109375" style="11" customWidth="1"/>
    <col min="7" max="7" width="7.6640625" style="11" customWidth="1"/>
    <col min="8" max="8" width="8.5546875" style="11" customWidth="1"/>
    <col min="9" max="9" width="7.6640625" style="11" customWidth="1"/>
    <col min="10" max="10" width="10.44140625" style="11" customWidth="1"/>
    <col min="11" max="11" width="9.44140625" style="11" customWidth="1"/>
    <col min="12" max="12" width="9" style="11" customWidth="1"/>
    <col min="13" max="13" width="7.5546875" style="26" customWidth="1"/>
    <col min="14" max="14" width="15.88671875" style="38" customWidth="1"/>
    <col min="15" max="26" width="9.109375" style="38"/>
    <col min="27" max="16384" width="9.109375" style="11"/>
  </cols>
  <sheetData>
    <row r="1" spans="1:26">
      <c r="L1" s="213" t="s">
        <v>85</v>
      </c>
      <c r="M1" s="213"/>
    </row>
    <row r="2" spans="1:26" ht="16.2">
      <c r="A2" s="103" t="s">
        <v>48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6">
      <c r="A3" s="236" t="s">
        <v>97</v>
      </c>
      <c r="B3" s="236"/>
      <c r="C3" s="236"/>
      <c r="D3" s="236"/>
      <c r="E3" s="236"/>
      <c r="F3" s="236"/>
      <c r="G3" s="236"/>
    </row>
    <row r="4" spans="1:26">
      <c r="A4" s="12"/>
      <c r="M4" s="27"/>
      <c r="N4" s="162"/>
    </row>
    <row r="5" spans="1:26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6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6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62"/>
      <c r="O7" s="38"/>
      <c r="P7" s="38"/>
      <c r="Q7" s="38"/>
      <c r="R7" s="11"/>
      <c r="S7" s="38"/>
      <c r="T7" s="38"/>
      <c r="U7" s="38"/>
      <c r="V7" s="38"/>
      <c r="W7" s="38"/>
      <c r="X7" s="38"/>
      <c r="Y7" s="38"/>
      <c r="Z7" s="38"/>
    </row>
    <row r="8" spans="1:26" s="62" customFormat="1" ht="63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162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14" customForma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29">
        <v>13</v>
      </c>
      <c r="N9" s="16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14" customForma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162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19" customFormat="1" ht="20.100000000000001" customHeight="1">
      <c r="A11" s="112" t="s">
        <v>19</v>
      </c>
      <c r="B11" s="16">
        <v>1385347.52765651</v>
      </c>
      <c r="C11" s="189">
        <v>19.837279090448362</v>
      </c>
      <c r="D11" s="189">
        <v>8.2372418013400051</v>
      </c>
      <c r="E11" s="189">
        <v>0.46918873570724884</v>
      </c>
      <c r="F11" s="16">
        <v>971056.77704910003</v>
      </c>
      <c r="G11" s="189">
        <v>18.842496362962422</v>
      </c>
      <c r="H11" s="189">
        <v>5.9902993471600468</v>
      </c>
      <c r="I11" s="189">
        <v>0.78803331428822787</v>
      </c>
      <c r="J11" s="16">
        <v>414290.75060740998</v>
      </c>
      <c r="K11" s="189">
        <v>22.235522668035941</v>
      </c>
      <c r="L11" s="189">
        <v>13.896720597125793</v>
      </c>
      <c r="M11" s="189">
        <v>-0.27030405967123272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33" customFormat="1" ht="41.4">
      <c r="A12" s="150" t="s">
        <v>93</v>
      </c>
      <c r="B12" s="181">
        <v>0</v>
      </c>
      <c r="C12" s="211">
        <v>0</v>
      </c>
      <c r="D12" s="211">
        <v>0</v>
      </c>
      <c r="E12" s="211">
        <v>0</v>
      </c>
      <c r="F12" s="192">
        <v>0</v>
      </c>
      <c r="G12" s="211">
        <v>0</v>
      </c>
      <c r="H12" s="211">
        <v>0</v>
      </c>
      <c r="I12" s="211">
        <v>0</v>
      </c>
      <c r="J12" s="192">
        <v>0</v>
      </c>
      <c r="K12" s="211">
        <v>0</v>
      </c>
      <c r="L12" s="211">
        <v>0</v>
      </c>
      <c r="M12" s="211">
        <v>0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s="19" customFormat="1" ht="20.100000000000001" customHeight="1">
      <c r="A13" s="178" t="s">
        <v>89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19" customFormat="1" ht="20.100000000000001" customHeight="1">
      <c r="A14" s="35" t="s">
        <v>24</v>
      </c>
      <c r="B14" s="22">
        <v>19204.860846920001</v>
      </c>
      <c r="C14" s="23">
        <v>14.535475454416002</v>
      </c>
      <c r="D14" s="23">
        <v>11.776460760325975</v>
      </c>
      <c r="E14" s="23">
        <v>0.91626798902983353</v>
      </c>
      <c r="F14" s="22">
        <v>14160.104926149999</v>
      </c>
      <c r="G14" s="23">
        <v>8.689176223627527</v>
      </c>
      <c r="H14" s="23">
        <v>7.6627393205017142</v>
      </c>
      <c r="I14" s="23">
        <v>1.7370145500318159</v>
      </c>
      <c r="J14" s="22">
        <v>5044.7559207699996</v>
      </c>
      <c r="K14" s="23">
        <v>34.903243876234455</v>
      </c>
      <c r="L14" s="23">
        <v>25.20460749809655</v>
      </c>
      <c r="M14" s="23">
        <v>-1.3182972060822635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19" customFormat="1" ht="20.100000000000001" customHeight="1">
      <c r="A15" s="35" t="s">
        <v>25</v>
      </c>
      <c r="B15" s="22">
        <v>11815.087244079999</v>
      </c>
      <c r="C15" s="23">
        <v>15.919811009206725</v>
      </c>
      <c r="D15" s="23">
        <v>7.6986414286616736</v>
      </c>
      <c r="E15" s="23">
        <v>-0.75594733968354433</v>
      </c>
      <c r="F15" s="22">
        <v>8293.0066685099991</v>
      </c>
      <c r="G15" s="23">
        <v>11.702276680194927</v>
      </c>
      <c r="H15" s="23">
        <v>2.9392072043947763</v>
      </c>
      <c r="I15" s="23">
        <v>-4.0471200707344224E-2</v>
      </c>
      <c r="J15" s="22">
        <v>3522.0805755699998</v>
      </c>
      <c r="K15" s="23">
        <v>27.230828787312532</v>
      </c>
      <c r="L15" s="23">
        <v>20.855549313972887</v>
      </c>
      <c r="M15" s="23">
        <v>-2.4008109435109901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41" customFormat="1" ht="20.100000000000001" customHeight="1">
      <c r="A16" s="35" t="s">
        <v>26</v>
      </c>
      <c r="B16" s="22">
        <v>88018.234364560005</v>
      </c>
      <c r="C16" s="23">
        <v>15.346688996503246</v>
      </c>
      <c r="D16" s="23">
        <v>-1.9647160674825983</v>
      </c>
      <c r="E16" s="23">
        <v>0.33455332561406692</v>
      </c>
      <c r="F16" s="22">
        <v>70553.599550350002</v>
      </c>
      <c r="G16" s="23">
        <v>17.051441340213643</v>
      </c>
      <c r="H16" s="23">
        <v>-3.0728314073184038</v>
      </c>
      <c r="I16" s="23">
        <v>1.1062667147607073</v>
      </c>
      <c r="J16" s="22">
        <v>17464.63481421</v>
      </c>
      <c r="K16" s="23">
        <v>8.9372418243445679</v>
      </c>
      <c r="L16" s="23">
        <v>2.7822626122941756</v>
      </c>
      <c r="M16" s="23">
        <v>-2.666676007822673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41" customFormat="1" ht="20.100000000000001" customHeight="1">
      <c r="A17" s="35" t="s">
        <v>27</v>
      </c>
      <c r="B17" s="22">
        <v>6538.3816517799996</v>
      </c>
      <c r="C17" s="23">
        <v>-44.870024883437708</v>
      </c>
      <c r="D17" s="23">
        <v>-42.628445265075662</v>
      </c>
      <c r="E17" s="23">
        <v>-41.190061481401067</v>
      </c>
      <c r="F17" s="22">
        <v>5854.7574702399997</v>
      </c>
      <c r="G17" s="23">
        <v>-47.833764385356623</v>
      </c>
      <c r="H17" s="23">
        <v>-45.421626019065798</v>
      </c>
      <c r="I17" s="23">
        <v>-43.340461440267475</v>
      </c>
      <c r="J17" s="22">
        <v>683.62418154</v>
      </c>
      <c r="K17" s="23">
        <v>7.3750608026646347</v>
      </c>
      <c r="L17" s="23">
        <v>2.1388589300222804</v>
      </c>
      <c r="M17" s="23">
        <v>-12.86891551797919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41" customFormat="1" ht="20.100000000000001" customHeight="1">
      <c r="A18" s="35" t="s">
        <v>28</v>
      </c>
      <c r="B18" s="22">
        <v>16668.566728279999</v>
      </c>
      <c r="C18" s="23">
        <v>69.441440291492739</v>
      </c>
      <c r="D18" s="23">
        <v>33.134157518094696</v>
      </c>
      <c r="E18" s="23">
        <v>40.978334354073411</v>
      </c>
      <c r="F18" s="22">
        <v>13110.06379593</v>
      </c>
      <c r="G18" s="23">
        <v>80.358303408007714</v>
      </c>
      <c r="H18" s="23">
        <v>34.63774849696577</v>
      </c>
      <c r="I18" s="23">
        <v>61.395996559135426</v>
      </c>
      <c r="J18" s="22">
        <v>3558.5029323499998</v>
      </c>
      <c r="K18" s="23">
        <v>38.546069601179198</v>
      </c>
      <c r="L18" s="23">
        <v>27.873024464313971</v>
      </c>
      <c r="M18" s="23">
        <v>-3.8392592224447242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s="41" customFormat="1" ht="20.100000000000001" customHeight="1">
      <c r="A19" s="35" t="s">
        <v>29</v>
      </c>
      <c r="B19" s="22">
        <v>8132.2285296299997</v>
      </c>
      <c r="C19" s="23">
        <v>13.162925420536581</v>
      </c>
      <c r="D19" s="23">
        <v>3.7703203096923517</v>
      </c>
      <c r="E19" s="23">
        <v>-6.2571916094323541</v>
      </c>
      <c r="F19" s="22">
        <v>5962.4611641499996</v>
      </c>
      <c r="G19" s="23">
        <v>9.7030954380229844</v>
      </c>
      <c r="H19" s="23">
        <v>-1.0325881762795746</v>
      </c>
      <c r="I19" s="23">
        <v>-7.2643236026041791</v>
      </c>
      <c r="J19" s="22">
        <v>2169.7673654800001</v>
      </c>
      <c r="K19" s="23">
        <v>23.900909634055978</v>
      </c>
      <c r="L19" s="23">
        <v>19.738622677445122</v>
      </c>
      <c r="M19" s="23">
        <v>-3.3735042860683393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s="41" customFormat="1" ht="20.100000000000001" customHeight="1">
      <c r="A20" s="35" t="s">
        <v>30</v>
      </c>
      <c r="B20" s="22">
        <v>25253.574276589999</v>
      </c>
      <c r="C20" s="23">
        <v>25.532157300166119</v>
      </c>
      <c r="D20" s="23">
        <v>2.7073078448294865</v>
      </c>
      <c r="E20" s="23">
        <v>2.5919926276387173</v>
      </c>
      <c r="F20" s="22">
        <v>17807.282800280002</v>
      </c>
      <c r="G20" s="23">
        <v>31.022827639840813</v>
      </c>
      <c r="H20" s="23">
        <v>7.6485847558994067</v>
      </c>
      <c r="I20" s="23">
        <v>3.6357420522202375</v>
      </c>
      <c r="J20" s="22">
        <v>7446.2914763099998</v>
      </c>
      <c r="K20" s="23">
        <v>14.097763220336404</v>
      </c>
      <c r="L20" s="23">
        <v>-7.4518189183126538</v>
      </c>
      <c r="M20" s="23">
        <v>0.17918983673364153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41" customFormat="1" ht="20.100000000000001" customHeight="1">
      <c r="A21" s="35" t="s">
        <v>31</v>
      </c>
      <c r="B21" s="22">
        <v>11853.705794609999</v>
      </c>
      <c r="C21" s="23">
        <v>3.9939485562180153</v>
      </c>
      <c r="D21" s="23">
        <v>-2.7866226362619813</v>
      </c>
      <c r="E21" s="23">
        <v>-2.7848654524176055</v>
      </c>
      <c r="F21" s="22">
        <v>9318.8138371200002</v>
      </c>
      <c r="G21" s="23">
        <v>7.131288756798341</v>
      </c>
      <c r="H21" s="23">
        <v>-2.0497480174165617</v>
      </c>
      <c r="I21" s="23">
        <v>-2.2373190878204525</v>
      </c>
      <c r="J21" s="22">
        <v>2534.8919574900001</v>
      </c>
      <c r="K21" s="23">
        <v>-6.1136697110771792</v>
      </c>
      <c r="L21" s="23">
        <v>-5.402801880328667</v>
      </c>
      <c r="M21" s="23">
        <v>-4.7461097829118728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s="41" customFormat="1" ht="26.25" customHeight="1">
      <c r="A22" s="34" t="s">
        <v>1</v>
      </c>
      <c r="B22" s="22">
        <v>892508.29185276001</v>
      </c>
      <c r="C22" s="23">
        <v>22.403565964752588</v>
      </c>
      <c r="D22" s="23">
        <v>11.297072326086052</v>
      </c>
      <c r="E22" s="23">
        <v>0.43543580347223099</v>
      </c>
      <c r="F22" s="22">
        <v>616144.66951799998</v>
      </c>
      <c r="G22" s="23">
        <v>20.859166201479297</v>
      </c>
      <c r="H22" s="23">
        <v>9.184864294121553</v>
      </c>
      <c r="I22" s="23">
        <v>0.62100529961564632</v>
      </c>
      <c r="J22" s="22">
        <v>276363.62233475997</v>
      </c>
      <c r="K22" s="23">
        <v>25.993020352126834</v>
      </c>
      <c r="L22" s="23">
        <v>16.313640507756517</v>
      </c>
      <c r="M22" s="23">
        <v>2.4168007836976813E-2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s="41" customFormat="1" ht="20.100000000000001" customHeight="1">
      <c r="A23" s="35" t="s">
        <v>32</v>
      </c>
      <c r="B23" s="22">
        <v>13278.046352179999</v>
      </c>
      <c r="C23" s="23">
        <v>27.280883414035159</v>
      </c>
      <c r="D23" s="23">
        <v>22.516433088956973</v>
      </c>
      <c r="E23" s="23">
        <v>-2.8106748046141661E-2</v>
      </c>
      <c r="F23" s="22">
        <v>7710.1804105299998</v>
      </c>
      <c r="G23" s="23">
        <v>17.703809677798631</v>
      </c>
      <c r="H23" s="23">
        <v>17.513745281358865</v>
      </c>
      <c r="I23" s="23">
        <v>5.5238093037920208</v>
      </c>
      <c r="J23" s="22">
        <v>5567.8659416500004</v>
      </c>
      <c r="K23" s="23">
        <v>43.442966693809268</v>
      </c>
      <c r="L23" s="23">
        <v>30.191330313487157</v>
      </c>
      <c r="M23" s="23">
        <v>-6.8170860941790892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s="41" customFormat="1" ht="20.100000000000001" customHeight="1">
      <c r="A24" s="35" t="s">
        <v>33</v>
      </c>
      <c r="B24" s="22">
        <v>808.31358975000001</v>
      </c>
      <c r="C24" s="23">
        <v>-39.699529441615688</v>
      </c>
      <c r="D24" s="23">
        <v>-38.658206309750632</v>
      </c>
      <c r="E24" s="23">
        <v>4.8184134763411066</v>
      </c>
      <c r="F24" s="22">
        <v>735.27954520000003</v>
      </c>
      <c r="G24" s="23">
        <v>-38.924554241182918</v>
      </c>
      <c r="H24" s="23">
        <v>-40.361253246944742</v>
      </c>
      <c r="I24" s="23">
        <v>6.7261693975347043</v>
      </c>
      <c r="J24" s="22">
        <v>73.034044550000004</v>
      </c>
      <c r="K24" s="23">
        <v>-46.530109513401264</v>
      </c>
      <c r="L24" s="23">
        <v>-13.907262942014299</v>
      </c>
      <c r="M24" s="23">
        <v>-11.167919486969708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s="41" customFormat="1" ht="20.100000000000001" customHeight="1">
      <c r="A25" s="35" t="s">
        <v>34</v>
      </c>
      <c r="B25" s="22">
        <v>55108.067492959999</v>
      </c>
      <c r="C25" s="23">
        <v>7.2235489455527073</v>
      </c>
      <c r="D25" s="23">
        <v>-5.0716535717842675</v>
      </c>
      <c r="E25" s="23">
        <v>-0.61423548265644001</v>
      </c>
      <c r="F25" s="22">
        <v>36360.996933150003</v>
      </c>
      <c r="G25" s="23">
        <v>8.9050495054010099</v>
      </c>
      <c r="H25" s="23">
        <v>-8.147473374432451</v>
      </c>
      <c r="I25" s="23">
        <v>0.32936692622367048</v>
      </c>
      <c r="J25" s="22">
        <v>18747.070559809999</v>
      </c>
      <c r="K25" s="23">
        <v>4.1059034884513892</v>
      </c>
      <c r="L25" s="23">
        <v>1.5221004872674797</v>
      </c>
      <c r="M25" s="23">
        <v>-2.3947137481839746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s="41" customFormat="1" ht="20.100000000000001" customHeight="1">
      <c r="A26" s="35" t="s">
        <v>35</v>
      </c>
      <c r="B26" s="22">
        <v>12376.295350910001</v>
      </c>
      <c r="C26" s="23">
        <v>22.732088490996787</v>
      </c>
      <c r="D26" s="23">
        <v>7.1369876771878609</v>
      </c>
      <c r="E26" s="23">
        <v>-1.4301580683075201</v>
      </c>
      <c r="F26" s="22">
        <v>9545.6167506999991</v>
      </c>
      <c r="G26" s="23">
        <v>28.687980467288099</v>
      </c>
      <c r="H26" s="23">
        <v>10.214722518472001</v>
      </c>
      <c r="I26" s="23">
        <v>-3.3842162364896069</v>
      </c>
      <c r="J26" s="22">
        <v>2830.6786002099998</v>
      </c>
      <c r="K26" s="23">
        <v>6.1631048109466917</v>
      </c>
      <c r="L26" s="23">
        <v>-2.0836360419391013</v>
      </c>
      <c r="M26" s="23">
        <v>5.7846626517165305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s="41" customFormat="1" ht="20.100000000000001" customHeight="1">
      <c r="A27" s="35" t="s">
        <v>36</v>
      </c>
      <c r="B27" s="22">
        <v>54675.942748059999</v>
      </c>
      <c r="C27" s="23">
        <v>11.910602664360368</v>
      </c>
      <c r="D27" s="23">
        <v>3.0149977730624613</v>
      </c>
      <c r="E27" s="23">
        <v>-0.31402544720653225</v>
      </c>
      <c r="F27" s="22">
        <v>32766.009043990001</v>
      </c>
      <c r="G27" s="23">
        <v>8.8544544920700332</v>
      </c>
      <c r="H27" s="23">
        <v>-1.6396514933054789</v>
      </c>
      <c r="I27" s="23">
        <v>-0.47697405549563143</v>
      </c>
      <c r="J27" s="22">
        <v>21909.933704070001</v>
      </c>
      <c r="K27" s="23">
        <v>16.815278781810832</v>
      </c>
      <c r="L27" s="23">
        <v>10.860606329918454</v>
      </c>
      <c r="M27" s="23">
        <v>-6.9339896974611293E-2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s="41" customFormat="1" ht="20.100000000000001" customHeight="1">
      <c r="A28" s="35" t="s">
        <v>37</v>
      </c>
      <c r="B28" s="22">
        <v>29964.871280949999</v>
      </c>
      <c r="C28" s="23">
        <v>25.646338879379087</v>
      </c>
      <c r="D28" s="23">
        <v>8.1510240599246941</v>
      </c>
      <c r="E28" s="23">
        <v>-1.3753304658920484</v>
      </c>
      <c r="F28" s="22">
        <v>24242.928387200001</v>
      </c>
      <c r="G28" s="23">
        <v>25.8429683238151</v>
      </c>
      <c r="H28" s="23">
        <v>6.1477478271443999</v>
      </c>
      <c r="I28" s="23">
        <v>-2.7193073507126542</v>
      </c>
      <c r="J28" s="22">
        <v>5721.9428937499997</v>
      </c>
      <c r="K28" s="23">
        <v>24.820024290025259</v>
      </c>
      <c r="L28" s="23">
        <v>17.550322491886064</v>
      </c>
      <c r="M28" s="23">
        <v>4.7564631915269189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s="41" customFormat="1" ht="20.100000000000001" customHeight="1">
      <c r="A29" s="20" t="s">
        <v>38</v>
      </c>
      <c r="B29" s="22">
        <v>8896.0527466999993</v>
      </c>
      <c r="C29" s="23">
        <v>0.60870056343969736</v>
      </c>
      <c r="D29" s="23">
        <v>-5.0155235750005289</v>
      </c>
      <c r="E29" s="23">
        <v>2.5881000830670189</v>
      </c>
      <c r="F29" s="22">
        <v>6523.7234091600003</v>
      </c>
      <c r="G29" s="23">
        <v>2.6191383365019618</v>
      </c>
      <c r="H29" s="23">
        <v>-4.7995707151156921</v>
      </c>
      <c r="I29" s="23">
        <v>2.7917406364363302</v>
      </c>
      <c r="J29" s="22">
        <v>2372.3293375399999</v>
      </c>
      <c r="K29" s="23">
        <v>-4.5344530616438448</v>
      </c>
      <c r="L29" s="23">
        <v>-5.6043571449934859</v>
      </c>
      <c r="M29" s="23">
        <v>2.0322418566674116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s="41" customFormat="1" ht="20.100000000000001" customHeight="1">
      <c r="A30" s="20" t="s">
        <v>39</v>
      </c>
      <c r="B30" s="22">
        <v>15796.755080819999</v>
      </c>
      <c r="C30" s="23">
        <v>37.981254410284492</v>
      </c>
      <c r="D30" s="23">
        <v>26.934285343373787</v>
      </c>
      <c r="E30" s="23">
        <v>-0.73935971945763868</v>
      </c>
      <c r="F30" s="22">
        <v>11488.93189446</v>
      </c>
      <c r="G30" s="23">
        <v>32.885053118667798</v>
      </c>
      <c r="H30" s="23">
        <v>23.302915645136665</v>
      </c>
      <c r="I30" s="23">
        <v>-2.8273685378640891</v>
      </c>
      <c r="J30" s="22">
        <v>4307.8231863600004</v>
      </c>
      <c r="K30" s="23">
        <v>53.701943705138206</v>
      </c>
      <c r="L30" s="23">
        <v>37.754197794303309</v>
      </c>
      <c r="M30" s="23">
        <v>5.2948040223452182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s="41" customFormat="1" ht="20.100000000000001" customHeight="1">
      <c r="A31" s="20" t="s">
        <v>40</v>
      </c>
      <c r="B31" s="22">
        <v>9676.4010789599997</v>
      </c>
      <c r="C31" s="23">
        <v>14.387492039922691</v>
      </c>
      <c r="D31" s="23">
        <v>7.1640723973707594</v>
      </c>
      <c r="E31" s="23">
        <v>-5.6418873072182123</v>
      </c>
      <c r="F31" s="22">
        <v>7640.5191995599998</v>
      </c>
      <c r="G31" s="23">
        <v>16.131263970734281</v>
      </c>
      <c r="H31" s="23">
        <v>8.3092393084664309</v>
      </c>
      <c r="I31" s="23">
        <v>-3.4509089875079582</v>
      </c>
      <c r="J31" s="22">
        <v>2035.8818793999999</v>
      </c>
      <c r="K31" s="23">
        <v>8.285373725719964</v>
      </c>
      <c r="L31" s="23">
        <v>3.0740750533203425</v>
      </c>
      <c r="M31" s="23">
        <v>-13.047205580857849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s="41" customFormat="1" ht="20.100000000000001" customHeight="1">
      <c r="A32" s="20" t="s">
        <v>41</v>
      </c>
      <c r="B32" s="22">
        <v>52553.28584063</v>
      </c>
      <c r="C32" s="23">
        <v>8.2670801145063137</v>
      </c>
      <c r="D32" s="23">
        <v>-4.5792040488208698</v>
      </c>
      <c r="E32" s="23">
        <v>1.3961812598610237</v>
      </c>
      <c r="F32" s="22">
        <v>33950.64265537</v>
      </c>
      <c r="G32" s="23">
        <v>10.968857472931575</v>
      </c>
      <c r="H32" s="23">
        <v>-6.5687958599897769</v>
      </c>
      <c r="I32" s="23">
        <v>3.4136619830104991</v>
      </c>
      <c r="J32" s="22">
        <v>18602.64318526</v>
      </c>
      <c r="K32" s="23">
        <v>3.660942185128647</v>
      </c>
      <c r="L32" s="23">
        <v>-0.72083746855885522</v>
      </c>
      <c r="M32" s="23">
        <v>-2.0898597567420296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s="41" customFormat="1" ht="20.100000000000001" customHeight="1">
      <c r="A33" s="20" t="s">
        <v>42</v>
      </c>
      <c r="B33" s="22">
        <v>3223.4432918900002</v>
      </c>
      <c r="C33" s="23">
        <v>6.2581053790557775</v>
      </c>
      <c r="D33" s="23">
        <v>0.43803134859776094</v>
      </c>
      <c r="E33" s="23">
        <v>0.27027292168608597</v>
      </c>
      <c r="F33" s="22">
        <v>2773.74572962</v>
      </c>
      <c r="G33" s="23">
        <v>11.476274432698744</v>
      </c>
      <c r="H33" s="23">
        <v>6.5184349228702985</v>
      </c>
      <c r="I33" s="23">
        <v>2.2992542086466727</v>
      </c>
      <c r="J33" s="22">
        <v>449.69756226999999</v>
      </c>
      <c r="K33" s="23">
        <v>-17.54777265301972</v>
      </c>
      <c r="L33" s="23">
        <v>-25.716462487552675</v>
      </c>
      <c r="M33" s="23">
        <v>-10.659251705090327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s="41" customFormat="1" ht="20.100000000000001" customHeight="1">
      <c r="A34" s="20" t="s">
        <v>43</v>
      </c>
      <c r="B34" s="22">
        <v>16175.34958984</v>
      </c>
      <c r="C34" s="23">
        <v>32.383827380639303</v>
      </c>
      <c r="D34" s="23">
        <v>27.889301300201225</v>
      </c>
      <c r="E34" s="23">
        <v>8.7203676286985825</v>
      </c>
      <c r="F34" s="22">
        <v>11713.649908019999</v>
      </c>
      <c r="G34" s="23">
        <v>24.251214223416071</v>
      </c>
      <c r="H34" s="23">
        <v>17.405487409604788</v>
      </c>
      <c r="I34" s="23">
        <v>4.7185964014243353</v>
      </c>
      <c r="J34" s="22">
        <v>4461.6996818199996</v>
      </c>
      <c r="K34" s="23">
        <v>59.852739671553877</v>
      </c>
      <c r="L34" s="23">
        <v>67.052221497326883</v>
      </c>
      <c r="M34" s="23">
        <v>20.844393568863183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s="41" customFormat="1" ht="20.100000000000001" customHeight="1">
      <c r="A35" s="20" t="s">
        <v>44</v>
      </c>
      <c r="B35" s="22">
        <v>18981.099137969999</v>
      </c>
      <c r="C35" s="23">
        <v>31.064522537488472</v>
      </c>
      <c r="D35" s="23">
        <v>21.615909822406394</v>
      </c>
      <c r="E35" s="23">
        <v>-2.4848243524528471</v>
      </c>
      <c r="F35" s="22">
        <v>12796.78187284</v>
      </c>
      <c r="G35" s="23">
        <v>31.4150442631923</v>
      </c>
      <c r="H35" s="23">
        <v>19.983117212343558</v>
      </c>
      <c r="I35" s="23">
        <v>-3.6211633241052539</v>
      </c>
      <c r="J35" s="22">
        <v>6184.3172651300001</v>
      </c>
      <c r="K35" s="23">
        <v>30.345117245259758</v>
      </c>
      <c r="L35" s="23">
        <v>25.139741409683666</v>
      </c>
      <c r="M35" s="23">
        <v>-4.6259681818355602E-2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s="41" customFormat="1" ht="20.100000000000001" customHeight="1">
      <c r="A36" s="20" t="s">
        <v>45</v>
      </c>
      <c r="B36" s="22">
        <v>5774.9606955500003</v>
      </c>
      <c r="C36" s="23">
        <v>8.5949427075764646</v>
      </c>
      <c r="D36" s="23">
        <v>0.80162261319520667</v>
      </c>
      <c r="E36" s="23">
        <v>2.2773470680692611</v>
      </c>
      <c r="F36" s="22">
        <v>4301.7273839199997</v>
      </c>
      <c r="G36" s="23">
        <v>13.385465665697467</v>
      </c>
      <c r="H36" s="23">
        <v>1.7976436612348294</v>
      </c>
      <c r="I36" s="23">
        <v>3.3087281961240933</v>
      </c>
      <c r="J36" s="22">
        <v>1473.2333116299999</v>
      </c>
      <c r="K36" s="23">
        <v>-3.3307897532720148</v>
      </c>
      <c r="L36" s="23">
        <v>-1.9982356022399017</v>
      </c>
      <c r="M36" s="23">
        <v>-0.61968879645456809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s="41" customFormat="1" ht="20.100000000000001" customHeight="1">
      <c r="A37" s="102" t="s">
        <v>46</v>
      </c>
      <c r="B37" s="190">
        <v>13349.00208663</v>
      </c>
      <c r="C37" s="191">
        <v>47.990500372913488</v>
      </c>
      <c r="D37" s="191">
        <v>38.38146219707042</v>
      </c>
      <c r="E37" s="191">
        <v>1.1805786731848684</v>
      </c>
      <c r="F37" s="190">
        <v>11332.609692489999</v>
      </c>
      <c r="G37" s="191">
        <v>47.879524072811648</v>
      </c>
      <c r="H37" s="191">
        <v>35.37151187417993</v>
      </c>
      <c r="I37" s="191">
        <v>0.90809827668590515</v>
      </c>
      <c r="J37" s="190">
        <v>2016.3923941400001</v>
      </c>
      <c r="K37" s="191">
        <v>48.617325677300471</v>
      </c>
      <c r="L37" s="191">
        <v>58.143840619457507</v>
      </c>
      <c r="M37" s="191">
        <v>2.7397820330014753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s="41" customFormat="1" ht="13.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M38" s="27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41.25" customHeight="1">
      <c r="A39" s="228" t="s">
        <v>74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</row>
    <row r="40" spans="1:26" s="38" customFormat="1" ht="15">
      <c r="A40" s="39" t="s">
        <v>90</v>
      </c>
      <c r="M40" s="39"/>
    </row>
    <row r="41" spans="1:26" s="38" customFormat="1">
      <c r="M41" s="39"/>
    </row>
    <row r="42" spans="1:26" s="38" customFormat="1">
      <c r="M42" s="39"/>
    </row>
    <row r="43" spans="1:26" s="38" customFormat="1">
      <c r="M43" s="39"/>
    </row>
    <row r="44" spans="1:26" s="38" customFormat="1">
      <c r="M44" s="39"/>
    </row>
    <row r="45" spans="1:26" s="38" customFormat="1">
      <c r="M45" s="39"/>
    </row>
    <row r="47" spans="1:26" s="24" customFormat="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s="24" customFormat="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</sheetData>
  <mergeCells count="20">
    <mergeCell ref="J7:J8"/>
    <mergeCell ref="K7:K8"/>
    <mergeCell ref="L7:L8"/>
    <mergeCell ref="A39:L39"/>
    <mergeCell ref="L1:M1"/>
    <mergeCell ref="F5:M5"/>
    <mergeCell ref="A3:G3"/>
    <mergeCell ref="A5:A8"/>
    <mergeCell ref="B7:B8"/>
    <mergeCell ref="C7:C8"/>
    <mergeCell ref="D7:D8"/>
    <mergeCell ref="F7:F8"/>
    <mergeCell ref="B5:E6"/>
    <mergeCell ref="F6:I6"/>
    <mergeCell ref="J6:M6"/>
    <mergeCell ref="E7:E8"/>
    <mergeCell ref="I7:I8"/>
    <mergeCell ref="M7:M8"/>
    <mergeCell ref="G7:G8"/>
    <mergeCell ref="H7:H8"/>
  </mergeCells>
  <hyperlinks>
    <hyperlink ref="A2" location="region!A2" display="Депозити корпорацій 1"/>
  </hyperlinks>
  <printOptions horizontalCentered="1"/>
  <pageMargins left="0.39370078740157483" right="0.19685039370078741" top="0.98425196850393704" bottom="0.19685039370078741" header="0.39370078740157483" footer="0.19685039370078741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44"/>
  <sheetViews>
    <sheetView showGridLines="0" zoomScaleNormal="100" zoomScaleSheetLayoutView="100" workbookViewId="0"/>
  </sheetViews>
  <sheetFormatPr defaultColWidth="9.109375" defaultRowHeight="13.8"/>
  <cols>
    <col min="1" max="1" width="20.88671875" style="24" customWidth="1"/>
    <col min="2" max="2" width="11.109375" style="11" customWidth="1"/>
    <col min="3" max="3" width="8.5546875" style="11" customWidth="1"/>
    <col min="4" max="4" width="9.109375" style="11" customWidth="1"/>
    <col min="5" max="5" width="7.5546875" style="11" customWidth="1"/>
    <col min="6" max="6" width="10.44140625" style="11" customWidth="1"/>
    <col min="7" max="7" width="7.6640625" style="11" customWidth="1"/>
    <col min="8" max="8" width="8.88671875" style="11" customWidth="1"/>
    <col min="9" max="9" width="7.5546875" style="11" customWidth="1"/>
    <col min="10" max="10" width="10.33203125" style="11" customWidth="1"/>
    <col min="11" max="11" width="9.109375" style="11"/>
    <col min="12" max="12" width="8.88671875" style="11" customWidth="1"/>
    <col min="13" max="13" width="7.5546875" style="11" customWidth="1"/>
    <col min="14" max="14" width="9.109375" style="11"/>
    <col min="15" max="15" width="10.33203125" style="38" customWidth="1"/>
    <col min="16" max="28" width="9.109375" style="38"/>
    <col min="29" max="16384" width="9.109375" style="11"/>
  </cols>
  <sheetData>
    <row r="1" spans="1:28">
      <c r="L1" s="213" t="s">
        <v>85</v>
      </c>
      <c r="M1" s="213"/>
    </row>
    <row r="2" spans="1:28" ht="16.2">
      <c r="A2" s="103" t="s">
        <v>77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28">
      <c r="A3" s="236" t="s">
        <v>97</v>
      </c>
      <c r="B3" s="236"/>
      <c r="C3" s="236"/>
      <c r="D3" s="236"/>
      <c r="E3" s="236"/>
      <c r="F3" s="236"/>
      <c r="G3" s="236"/>
      <c r="M3" s="41"/>
    </row>
    <row r="4" spans="1:28">
      <c r="A4" s="12"/>
      <c r="M4" s="41"/>
      <c r="N4" s="41"/>
    </row>
    <row r="5" spans="1:28" s="62" customFormat="1" ht="12.75" customHeight="1">
      <c r="A5" s="237" t="s">
        <v>18</v>
      </c>
      <c r="B5" s="238" t="s">
        <v>19</v>
      </c>
      <c r="C5" s="239"/>
      <c r="D5" s="239"/>
      <c r="E5" s="240"/>
      <c r="F5" s="244" t="s">
        <v>20</v>
      </c>
      <c r="G5" s="245"/>
      <c r="H5" s="245"/>
      <c r="I5" s="245"/>
      <c r="J5" s="245"/>
      <c r="K5" s="245"/>
      <c r="L5" s="245"/>
      <c r="M5" s="245"/>
      <c r="N5" s="15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s="62" customFormat="1" ht="12.75" customHeight="1">
      <c r="A6" s="237"/>
      <c r="B6" s="241"/>
      <c r="C6" s="242"/>
      <c r="D6" s="242"/>
      <c r="E6" s="243"/>
      <c r="F6" s="246" t="s">
        <v>6</v>
      </c>
      <c r="G6" s="247"/>
      <c r="H6" s="247"/>
      <c r="I6" s="247"/>
      <c r="J6" s="248" t="s">
        <v>7</v>
      </c>
      <c r="K6" s="249"/>
      <c r="L6" s="249"/>
      <c r="M6" s="249"/>
      <c r="N6" s="15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62" customFormat="1" ht="12.75" customHeight="1">
      <c r="A7" s="237"/>
      <c r="B7" s="229" t="s">
        <v>69</v>
      </c>
      <c r="C7" s="233" t="s">
        <v>21</v>
      </c>
      <c r="D7" s="233" t="s">
        <v>66</v>
      </c>
      <c r="E7" s="233" t="s">
        <v>64</v>
      </c>
      <c r="F7" s="229" t="s">
        <v>69</v>
      </c>
      <c r="G7" s="233" t="s">
        <v>21</v>
      </c>
      <c r="H7" s="233" t="s">
        <v>66</v>
      </c>
      <c r="I7" s="233" t="s">
        <v>64</v>
      </c>
      <c r="J7" s="229" t="s">
        <v>69</v>
      </c>
      <c r="K7" s="233" t="s">
        <v>21</v>
      </c>
      <c r="L7" s="233" t="s">
        <v>66</v>
      </c>
      <c r="M7" s="234" t="s">
        <v>64</v>
      </c>
      <c r="N7" s="15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62" customFormat="1" ht="64.5" customHeight="1">
      <c r="A8" s="237"/>
      <c r="B8" s="230"/>
      <c r="C8" s="233"/>
      <c r="D8" s="233"/>
      <c r="E8" s="233"/>
      <c r="F8" s="230"/>
      <c r="G8" s="233"/>
      <c r="H8" s="233"/>
      <c r="I8" s="233"/>
      <c r="J8" s="230"/>
      <c r="K8" s="233"/>
      <c r="L8" s="233"/>
      <c r="M8" s="234"/>
      <c r="N8" s="15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 s="14" customFormat="1" ht="12.75" customHeight="1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  <c r="M9" s="42">
        <v>13</v>
      </c>
      <c r="N9" s="44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s="14" customFormat="1">
      <c r="A10" s="30"/>
      <c r="B10" s="43"/>
      <c r="C10" s="43"/>
      <c r="D10" s="43"/>
      <c r="E10" s="43"/>
      <c r="F10" s="43"/>
      <c r="G10" s="43"/>
      <c r="H10" s="43"/>
      <c r="I10" s="43"/>
      <c r="J10" s="43"/>
      <c r="K10" s="31"/>
      <c r="L10" s="136"/>
      <c r="M10" s="136"/>
      <c r="N10" s="44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s="19" customFormat="1" ht="20.100000000000001" customHeight="1">
      <c r="A11" s="112" t="s">
        <v>19</v>
      </c>
      <c r="B11" s="16">
        <v>1186150.7329192499</v>
      </c>
      <c r="C11" s="189">
        <v>15.123713706818037</v>
      </c>
      <c r="D11" s="189">
        <v>9.8803869949579166</v>
      </c>
      <c r="E11" s="189">
        <v>1.0017512798290937</v>
      </c>
      <c r="F11" s="16">
        <v>775340.38787593006</v>
      </c>
      <c r="G11" s="189">
        <v>13.597518547583107</v>
      </c>
      <c r="H11" s="189">
        <v>8.8702272334685119</v>
      </c>
      <c r="I11" s="189">
        <v>1.005740860622069</v>
      </c>
      <c r="J11" s="16">
        <v>410810.34504332003</v>
      </c>
      <c r="K11" s="189">
        <v>18.118813793500777</v>
      </c>
      <c r="L11" s="189">
        <v>11.838892648618554</v>
      </c>
      <c r="M11" s="189">
        <v>0.99422242763047564</v>
      </c>
      <c r="N11" s="6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s="19" customFormat="1" ht="38.25" customHeight="1">
      <c r="A12" s="150" t="s">
        <v>93</v>
      </c>
      <c r="B12" s="22">
        <v>48.647029969999998</v>
      </c>
      <c r="C12" s="211">
        <v>0</v>
      </c>
      <c r="D12" s="211">
        <v>0</v>
      </c>
      <c r="E12" s="211">
        <v>0</v>
      </c>
      <c r="F12" s="22">
        <v>22.890954570000002</v>
      </c>
      <c r="G12" s="211">
        <v>0</v>
      </c>
      <c r="H12" s="211">
        <v>0</v>
      </c>
      <c r="I12" s="211">
        <v>0</v>
      </c>
      <c r="J12" s="22">
        <v>25.7560754</v>
      </c>
      <c r="K12" s="211">
        <v>0</v>
      </c>
      <c r="L12" s="211">
        <v>0</v>
      </c>
      <c r="M12" s="211">
        <v>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s="19" customFormat="1" ht="20.100000000000001" customHeight="1">
      <c r="A13" s="178" t="s">
        <v>91</v>
      </c>
      <c r="B13" s="22"/>
      <c r="C13" s="23"/>
      <c r="D13" s="23"/>
      <c r="E13" s="23"/>
      <c r="F13" s="22"/>
      <c r="G13" s="23"/>
      <c r="H13" s="23"/>
      <c r="I13" s="23"/>
      <c r="J13" s="22"/>
      <c r="K13" s="23"/>
      <c r="L13" s="23"/>
      <c r="M13" s="23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 s="19" customFormat="1" ht="20.100000000000001" customHeight="1">
      <c r="A14" s="35" t="s">
        <v>24</v>
      </c>
      <c r="B14" s="22">
        <v>25980.28647323</v>
      </c>
      <c r="C14" s="23">
        <v>13.386168189270137</v>
      </c>
      <c r="D14" s="23">
        <v>8.4985257836270449</v>
      </c>
      <c r="E14" s="23">
        <v>0.41116773316723254</v>
      </c>
      <c r="F14" s="22">
        <v>19999.65208914</v>
      </c>
      <c r="G14" s="23">
        <v>13.626388613005133</v>
      </c>
      <c r="H14" s="23">
        <v>8.7530127957829507</v>
      </c>
      <c r="I14" s="23">
        <v>0.37318601046504796</v>
      </c>
      <c r="J14" s="22">
        <v>5980.6343840899999</v>
      </c>
      <c r="K14" s="23">
        <v>12.59018036021746</v>
      </c>
      <c r="L14" s="23">
        <v>7.6560874789351772</v>
      </c>
      <c r="M14" s="23">
        <v>0.53839027375394721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s="19" customFormat="1" ht="20.100000000000001" customHeight="1">
      <c r="A15" s="35" t="s">
        <v>25</v>
      </c>
      <c r="B15" s="22">
        <v>17478.558096109999</v>
      </c>
      <c r="C15" s="23">
        <v>14.052314681936863</v>
      </c>
      <c r="D15" s="23">
        <v>8.9323071121510935</v>
      </c>
      <c r="E15" s="23">
        <v>0.3310857223971766</v>
      </c>
      <c r="F15" s="22">
        <v>13750.78548633</v>
      </c>
      <c r="G15" s="23">
        <v>14.790036645384632</v>
      </c>
      <c r="H15" s="23">
        <v>9.5878989417888647</v>
      </c>
      <c r="I15" s="23">
        <v>0.3030941075989233</v>
      </c>
      <c r="J15" s="22">
        <v>3727.77260978</v>
      </c>
      <c r="K15" s="23">
        <v>11.411151253811951</v>
      </c>
      <c r="L15" s="23">
        <v>6.5803671145782943</v>
      </c>
      <c r="M15" s="23">
        <v>0.43447476880973568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s="41" customFormat="1" ht="20.100000000000001" customHeight="1">
      <c r="A16" s="35" t="s">
        <v>26</v>
      </c>
      <c r="B16" s="22">
        <v>154003.33286269999</v>
      </c>
      <c r="C16" s="23">
        <v>27.255757225217693</v>
      </c>
      <c r="D16" s="23">
        <v>20.207818808253393</v>
      </c>
      <c r="E16" s="23">
        <v>2.1258076851770227</v>
      </c>
      <c r="F16" s="22">
        <v>90237.051142910001</v>
      </c>
      <c r="G16" s="23">
        <v>19.047771230555696</v>
      </c>
      <c r="H16" s="23">
        <v>14.181035233090071</v>
      </c>
      <c r="I16" s="23">
        <v>2.052336813333369</v>
      </c>
      <c r="J16" s="22">
        <v>63766.28171979</v>
      </c>
      <c r="K16" s="23">
        <v>41.014294949754316</v>
      </c>
      <c r="L16" s="23">
        <v>29.911415447563058</v>
      </c>
      <c r="M16" s="23">
        <v>2.2299588728692328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s="41" customFormat="1" ht="20.100000000000001" customHeight="1">
      <c r="A17" s="35" t="s">
        <v>27</v>
      </c>
      <c r="B17" s="22">
        <v>32632.750467559999</v>
      </c>
      <c r="C17" s="23">
        <v>4.1258752948042599</v>
      </c>
      <c r="D17" s="23">
        <v>2.7641917086643701</v>
      </c>
      <c r="E17" s="23">
        <v>0.75857720915975335</v>
      </c>
      <c r="F17" s="22">
        <v>28909.83570987</v>
      </c>
      <c r="G17" s="23">
        <v>5.5810226085752248</v>
      </c>
      <c r="H17" s="23">
        <v>4.5122800300025858</v>
      </c>
      <c r="I17" s="23">
        <v>0.82695649751181577</v>
      </c>
      <c r="J17" s="22">
        <v>3722.91475769</v>
      </c>
      <c r="K17" s="23">
        <v>-5.9407759047889925</v>
      </c>
      <c r="L17" s="23">
        <v>-9.0489712742997597</v>
      </c>
      <c r="M17" s="23">
        <v>0.23072623558211092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s="41" customFormat="1" ht="20.100000000000001" customHeight="1">
      <c r="A18" s="35" t="s">
        <v>28</v>
      </c>
      <c r="B18" s="22">
        <v>21460.613741509998</v>
      </c>
      <c r="C18" s="23">
        <v>8.4623432446323505</v>
      </c>
      <c r="D18" s="23">
        <v>4.9226217112648243</v>
      </c>
      <c r="E18" s="23">
        <v>0.63843016286662646</v>
      </c>
      <c r="F18" s="22">
        <v>17217.867229179999</v>
      </c>
      <c r="G18" s="23">
        <v>7.6421141817920528</v>
      </c>
      <c r="H18" s="23">
        <v>4.2120141839622676</v>
      </c>
      <c r="I18" s="23">
        <v>0.60526417252815179</v>
      </c>
      <c r="J18" s="22">
        <v>4242.7465123299999</v>
      </c>
      <c r="K18" s="23">
        <v>11.923378432270297</v>
      </c>
      <c r="L18" s="23">
        <v>7.9086968445081709</v>
      </c>
      <c r="M18" s="23">
        <v>0.77324875673700433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s="41" customFormat="1" ht="20.100000000000001" customHeight="1">
      <c r="A19" s="35" t="s">
        <v>29</v>
      </c>
      <c r="B19" s="22">
        <v>11110.572568170001</v>
      </c>
      <c r="C19" s="23">
        <v>12.224644311047925</v>
      </c>
      <c r="D19" s="23">
        <v>7.6793252887783439</v>
      </c>
      <c r="E19" s="23">
        <v>0.47034073161104573</v>
      </c>
      <c r="F19" s="22">
        <v>8564.8244076400006</v>
      </c>
      <c r="G19" s="23">
        <v>14.724873758873855</v>
      </c>
      <c r="H19" s="23">
        <v>9.8035195367993708</v>
      </c>
      <c r="I19" s="23">
        <v>0.60676730311723759</v>
      </c>
      <c r="J19" s="22">
        <v>2545.74816053</v>
      </c>
      <c r="K19" s="23">
        <v>4.5583740803325981</v>
      </c>
      <c r="L19" s="23">
        <v>1.0992775437638471</v>
      </c>
      <c r="M19" s="23">
        <v>1.4056105229400373E-2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s="41" customFormat="1" ht="20.100000000000001" customHeight="1">
      <c r="A20" s="35" t="s">
        <v>30</v>
      </c>
      <c r="B20" s="22">
        <v>42806.808482269997</v>
      </c>
      <c r="C20" s="23">
        <v>8.5455787691736163</v>
      </c>
      <c r="D20" s="23">
        <v>5.4478412380983769</v>
      </c>
      <c r="E20" s="23">
        <v>0.8000592057199043</v>
      </c>
      <c r="F20" s="22">
        <v>30800.06116895</v>
      </c>
      <c r="G20" s="23">
        <v>9.4149104140150826</v>
      </c>
      <c r="H20" s="23">
        <v>6.6382695961705167</v>
      </c>
      <c r="I20" s="23">
        <v>0.90121288666182409</v>
      </c>
      <c r="J20" s="22">
        <v>12006.74731332</v>
      </c>
      <c r="K20" s="23">
        <v>6.3774515106489673</v>
      </c>
      <c r="L20" s="23">
        <v>2.5122725662141647</v>
      </c>
      <c r="M20" s="23">
        <v>0.54150185988571309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s="41" customFormat="1" ht="20.100000000000001" customHeight="1">
      <c r="A21" s="35" t="s">
        <v>31</v>
      </c>
      <c r="B21" s="22">
        <v>20114.229832590001</v>
      </c>
      <c r="C21" s="23">
        <v>13.004859747683355</v>
      </c>
      <c r="D21" s="23">
        <v>8.745023819774886</v>
      </c>
      <c r="E21" s="23">
        <v>0.38040904529921704</v>
      </c>
      <c r="F21" s="22">
        <v>14643.79095474</v>
      </c>
      <c r="G21" s="23">
        <v>12.412462573947039</v>
      </c>
      <c r="H21" s="23">
        <v>8.710539647172169</v>
      </c>
      <c r="I21" s="23">
        <v>0.17771466405704928</v>
      </c>
      <c r="J21" s="22">
        <v>5470.4388778499997</v>
      </c>
      <c r="K21" s="23">
        <v>14.62181177623745</v>
      </c>
      <c r="L21" s="23">
        <v>8.837442089979703</v>
      </c>
      <c r="M21" s="23">
        <v>0.92705930675505499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s="41" customFormat="1" ht="25.5" customHeight="1">
      <c r="A22" s="34" t="s">
        <v>1</v>
      </c>
      <c r="B22" s="22">
        <v>444663.44347410998</v>
      </c>
      <c r="C22" s="23">
        <v>15.620135447762379</v>
      </c>
      <c r="D22" s="23">
        <v>9.3090882526424679</v>
      </c>
      <c r="E22" s="23">
        <v>0.93597808337604249</v>
      </c>
      <c r="F22" s="22">
        <v>255433.06130137001</v>
      </c>
      <c r="G22" s="23">
        <v>13.821071016233105</v>
      </c>
      <c r="H22" s="23">
        <v>7.5795525497329521</v>
      </c>
      <c r="I22" s="23">
        <v>0.98121108545122127</v>
      </c>
      <c r="J22" s="22">
        <v>189230.38217274001</v>
      </c>
      <c r="K22" s="23">
        <v>18.140771205946976</v>
      </c>
      <c r="L22" s="23">
        <v>11.733859880360086</v>
      </c>
      <c r="M22" s="23">
        <v>0.87498444225630578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s="41" customFormat="1" ht="20.100000000000001" customHeight="1">
      <c r="A23" s="35" t="s">
        <v>32</v>
      </c>
      <c r="B23" s="22">
        <v>15778.93784189</v>
      </c>
      <c r="C23" s="23">
        <v>14.125708126779728</v>
      </c>
      <c r="D23" s="23">
        <v>8.2047486742687283</v>
      </c>
      <c r="E23" s="23">
        <v>0.44712368777356915</v>
      </c>
      <c r="F23" s="22">
        <v>12411.588807919999</v>
      </c>
      <c r="G23" s="23">
        <v>15.567071474465195</v>
      </c>
      <c r="H23" s="23">
        <v>9.7958002807462634</v>
      </c>
      <c r="I23" s="23">
        <v>0.32188867411748845</v>
      </c>
      <c r="J23" s="22">
        <v>3367.3490339700002</v>
      </c>
      <c r="K23" s="23">
        <v>9.1098795317581533</v>
      </c>
      <c r="L23" s="23">
        <v>2.7183685366037054</v>
      </c>
      <c r="M23" s="23">
        <v>0.91143546169709566</v>
      </c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s="41" customFormat="1" ht="20.100000000000001" customHeight="1">
      <c r="A24" s="35" t="s">
        <v>33</v>
      </c>
      <c r="B24" s="22">
        <v>8988.6433833800002</v>
      </c>
      <c r="C24" s="23">
        <v>2.1193227966235213</v>
      </c>
      <c r="D24" s="23">
        <v>2.9462739516983305</v>
      </c>
      <c r="E24" s="23">
        <v>1.3014785945402423</v>
      </c>
      <c r="F24" s="22">
        <v>8348.2299130400006</v>
      </c>
      <c r="G24" s="23">
        <v>4.0703616957286357</v>
      </c>
      <c r="H24" s="23">
        <v>5.124590550238878</v>
      </c>
      <c r="I24" s="23">
        <v>1.4256800142089361</v>
      </c>
      <c r="J24" s="22">
        <v>640.41347034</v>
      </c>
      <c r="K24" s="23">
        <v>-17.935845346234856</v>
      </c>
      <c r="L24" s="23">
        <v>-18.947357570421303</v>
      </c>
      <c r="M24" s="23">
        <v>-0.29018212262363363</v>
      </c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s="41" customFormat="1" ht="20.100000000000001" customHeight="1">
      <c r="A25" s="35" t="s">
        <v>34</v>
      </c>
      <c r="B25" s="22">
        <v>71142.225843709995</v>
      </c>
      <c r="C25" s="23">
        <v>16.022056897880148</v>
      </c>
      <c r="D25" s="23">
        <v>10.335892068400426</v>
      </c>
      <c r="E25" s="23">
        <v>0.88701082338100434</v>
      </c>
      <c r="F25" s="22">
        <v>46734.382497860002</v>
      </c>
      <c r="G25" s="23">
        <v>16.33368754800135</v>
      </c>
      <c r="H25" s="23">
        <v>10.640268040595885</v>
      </c>
      <c r="I25" s="23">
        <v>0.83289900867245592</v>
      </c>
      <c r="J25" s="22">
        <v>24407.84334585</v>
      </c>
      <c r="K25" s="23">
        <v>15.43000403781592</v>
      </c>
      <c r="L25" s="23">
        <v>9.7577435487422974</v>
      </c>
      <c r="M25" s="23">
        <v>0.99078246418828542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s="41" customFormat="1" ht="20.100000000000001" customHeight="1">
      <c r="A26" s="35" t="s">
        <v>35</v>
      </c>
      <c r="B26" s="22">
        <v>22283.82291775</v>
      </c>
      <c r="C26" s="23">
        <v>3.4560415752108185</v>
      </c>
      <c r="D26" s="23">
        <v>0.28630026211409643</v>
      </c>
      <c r="E26" s="23">
        <v>0.85964943843093522</v>
      </c>
      <c r="F26" s="22">
        <v>16987.1397731</v>
      </c>
      <c r="G26" s="23">
        <v>4.2366901389037963</v>
      </c>
      <c r="H26" s="23">
        <v>1.3884210972108519</v>
      </c>
      <c r="I26" s="23">
        <v>0.77032807465056408</v>
      </c>
      <c r="J26" s="22">
        <v>5296.68314465</v>
      </c>
      <c r="K26" s="23">
        <v>1.0294362373820718</v>
      </c>
      <c r="L26" s="23">
        <v>-3.0921390865814971</v>
      </c>
      <c r="M26" s="23">
        <v>1.1471857804615126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s="41" customFormat="1" ht="20.100000000000001" customHeight="1">
      <c r="A27" s="35" t="s">
        <v>36</v>
      </c>
      <c r="B27" s="22">
        <v>55327.187819589999</v>
      </c>
      <c r="C27" s="23">
        <v>8.3551929892564232</v>
      </c>
      <c r="D27" s="23">
        <v>4.4299356987815344</v>
      </c>
      <c r="E27" s="23">
        <v>0.59750919510625522</v>
      </c>
      <c r="F27" s="22">
        <v>28410.790210179999</v>
      </c>
      <c r="G27" s="23">
        <v>10.017965685276081</v>
      </c>
      <c r="H27" s="23">
        <v>5.6557823347077658</v>
      </c>
      <c r="I27" s="23">
        <v>0.8277057076031582</v>
      </c>
      <c r="J27" s="22">
        <v>26916.39760941</v>
      </c>
      <c r="K27" s="23">
        <v>6.6537716687090409</v>
      </c>
      <c r="L27" s="23">
        <v>3.1665149423696164</v>
      </c>
      <c r="M27" s="23">
        <v>0.35566974514060234</v>
      </c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s="41" customFormat="1" ht="20.100000000000001" customHeight="1">
      <c r="A28" s="35" t="s">
        <v>37</v>
      </c>
      <c r="B28" s="22">
        <v>32520.678821689999</v>
      </c>
      <c r="C28" s="23">
        <v>16.56631622871592</v>
      </c>
      <c r="D28" s="23">
        <v>11.818842074913107</v>
      </c>
      <c r="E28" s="23">
        <v>0.85394829552080864</v>
      </c>
      <c r="F28" s="22">
        <v>24553.11951135</v>
      </c>
      <c r="G28" s="23">
        <v>16.610847328322677</v>
      </c>
      <c r="H28" s="23">
        <v>12.166165932663645</v>
      </c>
      <c r="I28" s="23">
        <v>0.94603327418816718</v>
      </c>
      <c r="J28" s="22">
        <v>7967.5593103399997</v>
      </c>
      <c r="K28" s="23">
        <v>16.429301223402774</v>
      </c>
      <c r="L28" s="23">
        <v>10.761916093576644</v>
      </c>
      <c r="M28" s="23">
        <v>0.57122951019208301</v>
      </c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s="41" customFormat="1" ht="20.100000000000001" customHeight="1">
      <c r="A29" s="20" t="s">
        <v>38</v>
      </c>
      <c r="B29" s="22">
        <v>18648.024288519999</v>
      </c>
      <c r="C29" s="23">
        <v>16.597740073020191</v>
      </c>
      <c r="D29" s="23">
        <v>11.616109227131361</v>
      </c>
      <c r="E29" s="23">
        <v>0.4358114068193828</v>
      </c>
      <c r="F29" s="22">
        <v>14601.600960739999</v>
      </c>
      <c r="G29" s="23">
        <v>17.960926391391467</v>
      </c>
      <c r="H29" s="23">
        <v>12.782140751031164</v>
      </c>
      <c r="I29" s="23">
        <v>0.46938912959141987</v>
      </c>
      <c r="J29" s="22">
        <v>4046.4233277799999</v>
      </c>
      <c r="K29" s="23">
        <v>11.930143992647473</v>
      </c>
      <c r="L29" s="23">
        <v>7.6017302212020326</v>
      </c>
      <c r="M29" s="23">
        <v>0.31483190630035551</v>
      </c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s="41" customFormat="1" ht="20.100000000000001" customHeight="1">
      <c r="A30" s="20" t="s">
        <v>39</v>
      </c>
      <c r="B30" s="22">
        <v>23285.15761187</v>
      </c>
      <c r="C30" s="23">
        <v>23.830993588170074</v>
      </c>
      <c r="D30" s="23">
        <v>18.860573814448344</v>
      </c>
      <c r="E30" s="23">
        <v>1.8527734171715338</v>
      </c>
      <c r="F30" s="22">
        <v>18309.819607730002</v>
      </c>
      <c r="G30" s="23">
        <v>23.321985287941033</v>
      </c>
      <c r="H30" s="23">
        <v>18.625933059051533</v>
      </c>
      <c r="I30" s="23">
        <v>1.7415197921756516</v>
      </c>
      <c r="J30" s="22">
        <v>4975.3380041399996</v>
      </c>
      <c r="K30" s="23">
        <v>25.740946039582809</v>
      </c>
      <c r="L30" s="23">
        <v>19.732131215076535</v>
      </c>
      <c r="M30" s="23">
        <v>2.2643034070659382</v>
      </c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s="41" customFormat="1" ht="20.100000000000001" customHeight="1">
      <c r="A31" s="20" t="s">
        <v>40</v>
      </c>
      <c r="B31" s="22">
        <v>13644.95975057</v>
      </c>
      <c r="C31" s="23">
        <v>14.437464315126576</v>
      </c>
      <c r="D31" s="23">
        <v>9.9871388128016605</v>
      </c>
      <c r="E31" s="23">
        <v>1.2452517924600954</v>
      </c>
      <c r="F31" s="22">
        <v>9808.4216384200008</v>
      </c>
      <c r="G31" s="23">
        <v>17.016810616155283</v>
      </c>
      <c r="H31" s="23">
        <v>12.357862269078339</v>
      </c>
      <c r="I31" s="23">
        <v>1.4264824537857805</v>
      </c>
      <c r="J31" s="22">
        <v>3836.53811215</v>
      </c>
      <c r="K31" s="23">
        <v>8.3325446738422499</v>
      </c>
      <c r="L31" s="23">
        <v>4.3577438485905731</v>
      </c>
      <c r="M31" s="23">
        <v>0.78485193217414917</v>
      </c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s="41" customFormat="1" ht="20.100000000000001" customHeight="1">
      <c r="A32" s="20" t="s">
        <v>41</v>
      </c>
      <c r="B32" s="22">
        <v>63431.647642080003</v>
      </c>
      <c r="C32" s="23">
        <v>11.96433650138016</v>
      </c>
      <c r="D32" s="23">
        <v>7.796774050687219</v>
      </c>
      <c r="E32" s="23">
        <v>1.2560638719045727</v>
      </c>
      <c r="F32" s="22">
        <v>45772.222862310002</v>
      </c>
      <c r="G32" s="23">
        <v>10.483801956819022</v>
      </c>
      <c r="H32" s="23">
        <v>6.9924587858832155</v>
      </c>
      <c r="I32" s="23">
        <v>1.4668873749453297</v>
      </c>
      <c r="J32" s="22">
        <v>17659.424779770001</v>
      </c>
      <c r="K32" s="23">
        <v>15.993155420386415</v>
      </c>
      <c r="L32" s="23">
        <v>9.9389250451594364</v>
      </c>
      <c r="M32" s="23">
        <v>0.71367771950794179</v>
      </c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s="41" customFormat="1" ht="20.100000000000001" customHeight="1">
      <c r="A33" s="20" t="s">
        <v>42</v>
      </c>
      <c r="B33" s="22">
        <v>13499.50503984</v>
      </c>
      <c r="C33" s="23">
        <v>8.4534676740879462</v>
      </c>
      <c r="D33" s="23">
        <v>4.2699676840545919</v>
      </c>
      <c r="E33" s="23">
        <v>-0.35191302053655704</v>
      </c>
      <c r="F33" s="22">
        <v>10091.49131042</v>
      </c>
      <c r="G33" s="23">
        <v>10.380047946508483</v>
      </c>
      <c r="H33" s="23">
        <v>6.4206511716674157</v>
      </c>
      <c r="I33" s="23">
        <v>-0.37200952448471014</v>
      </c>
      <c r="J33" s="22">
        <v>3408.0137294199999</v>
      </c>
      <c r="K33" s="23">
        <v>3.123691203781803</v>
      </c>
      <c r="L33" s="23">
        <v>-1.6174222511990592</v>
      </c>
      <c r="M33" s="23">
        <v>-0.29235755762283588</v>
      </c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s="41" customFormat="1" ht="20.100000000000001" customHeight="1">
      <c r="A34" s="20" t="s">
        <v>43</v>
      </c>
      <c r="B34" s="22">
        <v>21760.09985844</v>
      </c>
      <c r="C34" s="23">
        <v>15.997117442572062</v>
      </c>
      <c r="D34" s="23">
        <v>13.606414163841293</v>
      </c>
      <c r="E34" s="23">
        <v>-0.34403535308446465</v>
      </c>
      <c r="F34" s="22">
        <v>16870.895503029999</v>
      </c>
      <c r="G34" s="23">
        <v>16.204744185505788</v>
      </c>
      <c r="H34" s="23">
        <v>14.644577812575605</v>
      </c>
      <c r="I34" s="23">
        <v>-0.32187171210277654</v>
      </c>
      <c r="J34" s="22">
        <v>4889.2043554100001</v>
      </c>
      <c r="K34" s="23">
        <v>15.286334155492327</v>
      </c>
      <c r="L34" s="23">
        <v>10.16408592589373</v>
      </c>
      <c r="M34" s="23">
        <v>-0.42043852468438558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s="41" customFormat="1" ht="20.100000000000001" customHeight="1">
      <c r="A35" s="20" t="s">
        <v>44</v>
      </c>
      <c r="B35" s="22">
        <v>23313.49105524</v>
      </c>
      <c r="C35" s="23">
        <v>12.382341862815309</v>
      </c>
      <c r="D35" s="23">
        <v>9.3958386645402356</v>
      </c>
      <c r="E35" s="23">
        <v>0.55951906357807957</v>
      </c>
      <c r="F35" s="22">
        <v>17877.64168053</v>
      </c>
      <c r="G35" s="23">
        <v>11.964181518970051</v>
      </c>
      <c r="H35" s="23">
        <v>9.4371079714655934</v>
      </c>
      <c r="I35" s="23">
        <v>0.51287642697914748</v>
      </c>
      <c r="J35" s="22">
        <v>5435.8493747100001</v>
      </c>
      <c r="K35" s="23">
        <v>13.779907211608204</v>
      </c>
      <c r="L35" s="23">
        <v>9.2603297429718339</v>
      </c>
      <c r="M35" s="23">
        <v>0.71322502368099094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s="41" customFormat="1" ht="20.100000000000001" customHeight="1">
      <c r="A36" s="20" t="s">
        <v>45</v>
      </c>
      <c r="B36" s="22">
        <v>10484.17496459</v>
      </c>
      <c r="C36" s="23">
        <v>8.2523380632887324</v>
      </c>
      <c r="D36" s="23">
        <v>2.6901591616670544</v>
      </c>
      <c r="E36" s="23">
        <v>0.17464960692277032</v>
      </c>
      <c r="F36" s="22">
        <v>7573.84177</v>
      </c>
      <c r="G36" s="23">
        <v>10.046117129633146</v>
      </c>
      <c r="H36" s="23">
        <v>5.6401875852876344</v>
      </c>
      <c r="I36" s="23">
        <v>0.31228775122558261</v>
      </c>
      <c r="J36" s="22">
        <v>2910.3331945899999</v>
      </c>
      <c r="K36" s="23">
        <v>3.8471707132047328</v>
      </c>
      <c r="L36" s="23">
        <v>-4.2670042020087351</v>
      </c>
      <c r="M36" s="23">
        <v>-0.18177528781025387</v>
      </c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s="41" customFormat="1" ht="20.100000000000001" customHeight="1">
      <c r="A37" s="102" t="s">
        <v>46</v>
      </c>
      <c r="B37" s="190">
        <v>21742.702026800001</v>
      </c>
      <c r="C37" s="191">
        <v>16.235064410927265</v>
      </c>
      <c r="D37" s="191">
        <v>10.508760799522804</v>
      </c>
      <c r="E37" s="191">
        <v>1.5522050297592358</v>
      </c>
      <c r="F37" s="190">
        <v>17409.375606360001</v>
      </c>
      <c r="G37" s="191">
        <v>15.819926970237603</v>
      </c>
      <c r="H37" s="191">
        <v>10.298473826495808</v>
      </c>
      <c r="I37" s="191">
        <v>1.6008981577404739</v>
      </c>
      <c r="J37" s="190">
        <v>4333.3264204400002</v>
      </c>
      <c r="K37" s="191">
        <v>17.933335392129706</v>
      </c>
      <c r="L37" s="191">
        <v>11.361744401202316</v>
      </c>
      <c r="M37" s="191">
        <v>1.3570472505588498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s="41" customFormat="1" ht="15" customHeight="1">
      <c r="A38" s="21" t="s">
        <v>67</v>
      </c>
      <c r="B38" s="36"/>
      <c r="C38" s="37"/>
      <c r="D38" s="37"/>
      <c r="E38" s="37"/>
      <c r="F38" s="36"/>
      <c r="G38" s="37"/>
      <c r="H38" s="37"/>
      <c r="I38" s="37"/>
      <c r="J38" s="36"/>
      <c r="K38" s="37"/>
      <c r="L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s="38" customFormat="1" ht="15">
      <c r="A39" s="39" t="s">
        <v>92</v>
      </c>
    </row>
    <row r="40" spans="1:28" s="38" customFormat="1"/>
    <row r="41" spans="1:28" s="38" customFormat="1">
      <c r="B41" s="11"/>
    </row>
    <row r="42" spans="1:28" s="38" customFormat="1"/>
    <row r="43" spans="1:28" s="38" customFormat="1"/>
    <row r="44" spans="1:28" s="38" customFormat="1"/>
  </sheetData>
  <mergeCells count="19">
    <mergeCell ref="L1:M1"/>
    <mergeCell ref="M7:M8"/>
    <mergeCell ref="F6:I6"/>
    <mergeCell ref="J6:M6"/>
    <mergeCell ref="F5:M5"/>
    <mergeCell ref="A3:G3"/>
    <mergeCell ref="A5:A8"/>
    <mergeCell ref="B7:B8"/>
    <mergeCell ref="C7:C8"/>
    <mergeCell ref="D7:D8"/>
    <mergeCell ref="F7:F8"/>
    <mergeCell ref="E7:E8"/>
    <mergeCell ref="B5:E6"/>
    <mergeCell ref="I7:I8"/>
    <mergeCell ref="G7:G8"/>
    <mergeCell ref="H7:H8"/>
    <mergeCell ref="J7:J8"/>
    <mergeCell ref="K7:K8"/>
    <mergeCell ref="L7:L8"/>
  </mergeCells>
  <hyperlinks>
    <hyperlink ref="A2" location="region!A2" display="Депозити домашніх господарств 1"/>
  </hyperlinks>
  <printOptions horizontalCentered="1"/>
  <pageMargins left="0.39370078740157483" right="0.19685039370078741" top="0.98425196850393704" bottom="0.59055118110236227" header="0.39370078740157483" footer="0.19685039370078741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S40"/>
  <sheetViews>
    <sheetView showGridLines="0" zoomScaleNormal="100" zoomScaleSheetLayoutView="90" workbookViewId="0">
      <pane ySplit="8" topLeftCell="A9" activePane="bottomLeft" state="frozen"/>
      <selection activeCell="A2" sqref="A2"/>
      <selection pane="bottomLeft"/>
    </sheetView>
  </sheetViews>
  <sheetFormatPr defaultRowHeight="13.8"/>
  <cols>
    <col min="1" max="1" width="18.109375" style="82" customWidth="1"/>
    <col min="2" max="2" width="7.44140625" style="26" customWidth="1"/>
    <col min="3" max="3" width="9.33203125" style="26" customWidth="1"/>
    <col min="4" max="4" width="9.109375" style="26"/>
    <col min="5" max="5" width="7.44140625" style="26" customWidth="1"/>
    <col min="6" max="6" width="8.109375" style="26" customWidth="1"/>
    <col min="7" max="8" width="7.44140625" style="26" customWidth="1"/>
    <col min="9" max="9" width="9.33203125" style="26" customWidth="1"/>
    <col min="10" max="10" width="9.109375" style="26"/>
    <col min="11" max="11" width="7.44140625" style="26" customWidth="1"/>
    <col min="12" max="12" width="7.88671875" style="26" customWidth="1"/>
    <col min="13" max="14" width="7.44140625" style="26" customWidth="1"/>
    <col min="15" max="15" width="8.5546875" style="26" customWidth="1"/>
    <col min="16" max="16" width="9.109375" style="26"/>
    <col min="17" max="17" width="7.44140625" style="26" customWidth="1"/>
    <col min="18" max="18" width="7.88671875" style="26" customWidth="1"/>
    <col min="19" max="19" width="7.44140625" style="26" customWidth="1"/>
    <col min="20" max="234" width="9.109375" style="26"/>
    <col min="235" max="235" width="3" style="26" bestFit="1" customWidth="1"/>
    <col min="236" max="236" width="18.109375" style="26" customWidth="1"/>
    <col min="237" max="238" width="7.44140625" style="26" customWidth="1"/>
    <col min="239" max="239" width="9.109375" style="26"/>
    <col min="240" max="240" width="7.44140625" style="26" customWidth="1"/>
    <col min="241" max="241" width="7.88671875" style="26" customWidth="1"/>
    <col min="242" max="244" width="7.44140625" style="26" customWidth="1"/>
    <col min="245" max="245" width="9.109375" style="26"/>
    <col min="246" max="246" width="7.44140625" style="26" customWidth="1"/>
    <col min="247" max="247" width="7.88671875" style="26" customWidth="1"/>
    <col min="248" max="250" width="7.44140625" style="26" customWidth="1"/>
    <col min="251" max="251" width="9.109375" style="26"/>
    <col min="252" max="252" width="7.44140625" style="26" customWidth="1"/>
    <col min="253" max="253" width="7.88671875" style="26" customWidth="1"/>
    <col min="254" max="254" width="7.44140625" style="26" customWidth="1"/>
    <col min="255" max="490" width="9.109375" style="26"/>
    <col min="491" max="491" width="3" style="26" bestFit="1" customWidth="1"/>
    <col min="492" max="492" width="18.109375" style="26" customWidth="1"/>
    <col min="493" max="494" width="7.44140625" style="26" customWidth="1"/>
    <col min="495" max="495" width="9.109375" style="26"/>
    <col min="496" max="496" width="7.44140625" style="26" customWidth="1"/>
    <col min="497" max="497" width="7.88671875" style="26" customWidth="1"/>
    <col min="498" max="500" width="7.44140625" style="26" customWidth="1"/>
    <col min="501" max="501" width="9.109375" style="26"/>
    <col min="502" max="502" width="7.44140625" style="26" customWidth="1"/>
    <col min="503" max="503" width="7.88671875" style="26" customWidth="1"/>
    <col min="504" max="506" width="7.44140625" style="26" customWidth="1"/>
    <col min="507" max="507" width="9.109375" style="26"/>
    <col min="508" max="508" width="7.44140625" style="26" customWidth="1"/>
    <col min="509" max="509" width="7.88671875" style="26" customWidth="1"/>
    <col min="510" max="510" width="7.44140625" style="26" customWidth="1"/>
    <col min="511" max="746" width="9.109375" style="26"/>
    <col min="747" max="747" width="3" style="26" bestFit="1" customWidth="1"/>
    <col min="748" max="748" width="18.109375" style="26" customWidth="1"/>
    <col min="749" max="750" width="7.44140625" style="26" customWidth="1"/>
    <col min="751" max="751" width="9.109375" style="26"/>
    <col min="752" max="752" width="7.44140625" style="26" customWidth="1"/>
    <col min="753" max="753" width="7.88671875" style="26" customWidth="1"/>
    <col min="754" max="756" width="7.44140625" style="26" customWidth="1"/>
    <col min="757" max="757" width="9.109375" style="26"/>
    <col min="758" max="758" width="7.44140625" style="26" customWidth="1"/>
    <col min="759" max="759" width="7.88671875" style="26" customWidth="1"/>
    <col min="760" max="762" width="7.44140625" style="26" customWidth="1"/>
    <col min="763" max="763" width="9.109375" style="26"/>
    <col min="764" max="764" width="7.44140625" style="26" customWidth="1"/>
    <col min="765" max="765" width="7.88671875" style="26" customWidth="1"/>
    <col min="766" max="766" width="7.44140625" style="26" customWidth="1"/>
    <col min="767" max="1002" width="9.109375" style="26"/>
    <col min="1003" max="1003" width="3" style="26" bestFit="1" customWidth="1"/>
    <col min="1004" max="1004" width="18.109375" style="26" customWidth="1"/>
    <col min="1005" max="1006" width="7.44140625" style="26" customWidth="1"/>
    <col min="1007" max="1007" width="9.109375" style="26"/>
    <col min="1008" max="1008" width="7.44140625" style="26" customWidth="1"/>
    <col min="1009" max="1009" width="7.88671875" style="26" customWidth="1"/>
    <col min="1010" max="1012" width="7.44140625" style="26" customWidth="1"/>
    <col min="1013" max="1013" width="9.109375" style="26"/>
    <col min="1014" max="1014" width="7.44140625" style="26" customWidth="1"/>
    <col min="1015" max="1015" width="7.88671875" style="26" customWidth="1"/>
    <col min="1016" max="1018" width="7.44140625" style="26" customWidth="1"/>
    <col min="1019" max="1019" width="9.109375" style="26"/>
    <col min="1020" max="1020" width="7.44140625" style="26" customWidth="1"/>
    <col min="1021" max="1021" width="7.88671875" style="26" customWidth="1"/>
    <col min="1022" max="1022" width="7.44140625" style="26" customWidth="1"/>
    <col min="1023" max="1258" width="9.109375" style="26"/>
    <col min="1259" max="1259" width="3" style="26" bestFit="1" customWidth="1"/>
    <col min="1260" max="1260" width="18.109375" style="26" customWidth="1"/>
    <col min="1261" max="1262" width="7.44140625" style="26" customWidth="1"/>
    <col min="1263" max="1263" width="9.109375" style="26"/>
    <col min="1264" max="1264" width="7.44140625" style="26" customWidth="1"/>
    <col min="1265" max="1265" width="7.88671875" style="26" customWidth="1"/>
    <col min="1266" max="1268" width="7.44140625" style="26" customWidth="1"/>
    <col min="1269" max="1269" width="9.109375" style="26"/>
    <col min="1270" max="1270" width="7.44140625" style="26" customWidth="1"/>
    <col min="1271" max="1271" width="7.88671875" style="26" customWidth="1"/>
    <col min="1272" max="1274" width="7.44140625" style="26" customWidth="1"/>
    <col min="1275" max="1275" width="9.109375" style="26"/>
    <col min="1276" max="1276" width="7.44140625" style="26" customWidth="1"/>
    <col min="1277" max="1277" width="7.88671875" style="26" customWidth="1"/>
    <col min="1278" max="1278" width="7.44140625" style="26" customWidth="1"/>
    <col min="1279" max="1514" width="9.109375" style="26"/>
    <col min="1515" max="1515" width="3" style="26" bestFit="1" customWidth="1"/>
    <col min="1516" max="1516" width="18.109375" style="26" customWidth="1"/>
    <col min="1517" max="1518" width="7.44140625" style="26" customWidth="1"/>
    <col min="1519" max="1519" width="9.109375" style="26"/>
    <col min="1520" max="1520" width="7.44140625" style="26" customWidth="1"/>
    <col min="1521" max="1521" width="7.88671875" style="26" customWidth="1"/>
    <col min="1522" max="1524" width="7.44140625" style="26" customWidth="1"/>
    <col min="1525" max="1525" width="9.109375" style="26"/>
    <col min="1526" max="1526" width="7.44140625" style="26" customWidth="1"/>
    <col min="1527" max="1527" width="7.88671875" style="26" customWidth="1"/>
    <col min="1528" max="1530" width="7.44140625" style="26" customWidth="1"/>
    <col min="1531" max="1531" width="9.109375" style="26"/>
    <col min="1532" max="1532" width="7.44140625" style="26" customWidth="1"/>
    <col min="1533" max="1533" width="7.88671875" style="26" customWidth="1"/>
    <col min="1534" max="1534" width="7.44140625" style="26" customWidth="1"/>
    <col min="1535" max="1770" width="9.109375" style="26"/>
    <col min="1771" max="1771" width="3" style="26" bestFit="1" customWidth="1"/>
    <col min="1772" max="1772" width="18.109375" style="26" customWidth="1"/>
    <col min="1773" max="1774" width="7.44140625" style="26" customWidth="1"/>
    <col min="1775" max="1775" width="9.109375" style="26"/>
    <col min="1776" max="1776" width="7.44140625" style="26" customWidth="1"/>
    <col min="1777" max="1777" width="7.88671875" style="26" customWidth="1"/>
    <col min="1778" max="1780" width="7.44140625" style="26" customWidth="1"/>
    <col min="1781" max="1781" width="9.109375" style="26"/>
    <col min="1782" max="1782" width="7.44140625" style="26" customWidth="1"/>
    <col min="1783" max="1783" width="7.88671875" style="26" customWidth="1"/>
    <col min="1784" max="1786" width="7.44140625" style="26" customWidth="1"/>
    <col min="1787" max="1787" width="9.109375" style="26"/>
    <col min="1788" max="1788" width="7.44140625" style="26" customWidth="1"/>
    <col min="1789" max="1789" width="7.88671875" style="26" customWidth="1"/>
    <col min="1790" max="1790" width="7.44140625" style="26" customWidth="1"/>
    <col min="1791" max="2026" width="9.109375" style="26"/>
    <col min="2027" max="2027" width="3" style="26" bestFit="1" customWidth="1"/>
    <col min="2028" max="2028" width="18.109375" style="26" customWidth="1"/>
    <col min="2029" max="2030" width="7.44140625" style="26" customWidth="1"/>
    <col min="2031" max="2031" width="9.109375" style="26"/>
    <col min="2032" max="2032" width="7.44140625" style="26" customWidth="1"/>
    <col min="2033" max="2033" width="7.88671875" style="26" customWidth="1"/>
    <col min="2034" max="2036" width="7.44140625" style="26" customWidth="1"/>
    <col min="2037" max="2037" width="9.109375" style="26"/>
    <col min="2038" max="2038" width="7.44140625" style="26" customWidth="1"/>
    <col min="2039" max="2039" width="7.88671875" style="26" customWidth="1"/>
    <col min="2040" max="2042" width="7.44140625" style="26" customWidth="1"/>
    <col min="2043" max="2043" width="9.109375" style="26"/>
    <col min="2044" max="2044" width="7.44140625" style="26" customWidth="1"/>
    <col min="2045" max="2045" width="7.88671875" style="26" customWidth="1"/>
    <col min="2046" max="2046" width="7.44140625" style="26" customWidth="1"/>
    <col min="2047" max="2282" width="9.109375" style="26"/>
    <col min="2283" max="2283" width="3" style="26" bestFit="1" customWidth="1"/>
    <col min="2284" max="2284" width="18.109375" style="26" customWidth="1"/>
    <col min="2285" max="2286" width="7.44140625" style="26" customWidth="1"/>
    <col min="2287" max="2287" width="9.109375" style="26"/>
    <col min="2288" max="2288" width="7.44140625" style="26" customWidth="1"/>
    <col min="2289" max="2289" width="7.88671875" style="26" customWidth="1"/>
    <col min="2290" max="2292" width="7.44140625" style="26" customWidth="1"/>
    <col min="2293" max="2293" width="9.109375" style="26"/>
    <col min="2294" max="2294" width="7.44140625" style="26" customWidth="1"/>
    <col min="2295" max="2295" width="7.88671875" style="26" customWidth="1"/>
    <col min="2296" max="2298" width="7.44140625" style="26" customWidth="1"/>
    <col min="2299" max="2299" width="9.109375" style="26"/>
    <col min="2300" max="2300" width="7.44140625" style="26" customWidth="1"/>
    <col min="2301" max="2301" width="7.88671875" style="26" customWidth="1"/>
    <col min="2302" max="2302" width="7.44140625" style="26" customWidth="1"/>
    <col min="2303" max="2538" width="9.109375" style="26"/>
    <col min="2539" max="2539" width="3" style="26" bestFit="1" customWidth="1"/>
    <col min="2540" max="2540" width="18.109375" style="26" customWidth="1"/>
    <col min="2541" max="2542" width="7.44140625" style="26" customWidth="1"/>
    <col min="2543" max="2543" width="9.109375" style="26"/>
    <col min="2544" max="2544" width="7.44140625" style="26" customWidth="1"/>
    <col min="2545" max="2545" width="7.88671875" style="26" customWidth="1"/>
    <col min="2546" max="2548" width="7.44140625" style="26" customWidth="1"/>
    <col min="2549" max="2549" width="9.109375" style="26"/>
    <col min="2550" max="2550" width="7.44140625" style="26" customWidth="1"/>
    <col min="2551" max="2551" width="7.88671875" style="26" customWidth="1"/>
    <col min="2552" max="2554" width="7.44140625" style="26" customWidth="1"/>
    <col min="2555" max="2555" width="9.109375" style="26"/>
    <col min="2556" max="2556" width="7.44140625" style="26" customWidth="1"/>
    <col min="2557" max="2557" width="7.88671875" style="26" customWidth="1"/>
    <col min="2558" max="2558" width="7.44140625" style="26" customWidth="1"/>
    <col min="2559" max="2794" width="9.109375" style="26"/>
    <col min="2795" max="2795" width="3" style="26" bestFit="1" customWidth="1"/>
    <col min="2796" max="2796" width="18.109375" style="26" customWidth="1"/>
    <col min="2797" max="2798" width="7.44140625" style="26" customWidth="1"/>
    <col min="2799" max="2799" width="9.109375" style="26"/>
    <col min="2800" max="2800" width="7.44140625" style="26" customWidth="1"/>
    <col min="2801" max="2801" width="7.88671875" style="26" customWidth="1"/>
    <col min="2802" max="2804" width="7.44140625" style="26" customWidth="1"/>
    <col min="2805" max="2805" width="9.109375" style="26"/>
    <col min="2806" max="2806" width="7.44140625" style="26" customWidth="1"/>
    <col min="2807" max="2807" width="7.88671875" style="26" customWidth="1"/>
    <col min="2808" max="2810" width="7.44140625" style="26" customWidth="1"/>
    <col min="2811" max="2811" width="9.109375" style="26"/>
    <col min="2812" max="2812" width="7.44140625" style="26" customWidth="1"/>
    <col min="2813" max="2813" width="7.88671875" style="26" customWidth="1"/>
    <col min="2814" max="2814" width="7.44140625" style="26" customWidth="1"/>
    <col min="2815" max="3050" width="9.109375" style="26"/>
    <col min="3051" max="3051" width="3" style="26" bestFit="1" customWidth="1"/>
    <col min="3052" max="3052" width="18.109375" style="26" customWidth="1"/>
    <col min="3053" max="3054" width="7.44140625" style="26" customWidth="1"/>
    <col min="3055" max="3055" width="9.109375" style="26"/>
    <col min="3056" max="3056" width="7.44140625" style="26" customWidth="1"/>
    <col min="3057" max="3057" width="7.88671875" style="26" customWidth="1"/>
    <col min="3058" max="3060" width="7.44140625" style="26" customWidth="1"/>
    <col min="3061" max="3061" width="9.109375" style="26"/>
    <col min="3062" max="3062" width="7.44140625" style="26" customWidth="1"/>
    <col min="3063" max="3063" width="7.88671875" style="26" customWidth="1"/>
    <col min="3064" max="3066" width="7.44140625" style="26" customWidth="1"/>
    <col min="3067" max="3067" width="9.109375" style="26"/>
    <col min="3068" max="3068" width="7.44140625" style="26" customWidth="1"/>
    <col min="3069" max="3069" width="7.88671875" style="26" customWidth="1"/>
    <col min="3070" max="3070" width="7.44140625" style="26" customWidth="1"/>
    <col min="3071" max="3306" width="9.109375" style="26"/>
    <col min="3307" max="3307" width="3" style="26" bestFit="1" customWidth="1"/>
    <col min="3308" max="3308" width="18.109375" style="26" customWidth="1"/>
    <col min="3309" max="3310" width="7.44140625" style="26" customWidth="1"/>
    <col min="3311" max="3311" width="9.109375" style="26"/>
    <col min="3312" max="3312" width="7.44140625" style="26" customWidth="1"/>
    <col min="3313" max="3313" width="7.88671875" style="26" customWidth="1"/>
    <col min="3314" max="3316" width="7.44140625" style="26" customWidth="1"/>
    <col min="3317" max="3317" width="9.109375" style="26"/>
    <col min="3318" max="3318" width="7.44140625" style="26" customWidth="1"/>
    <col min="3319" max="3319" width="7.88671875" style="26" customWidth="1"/>
    <col min="3320" max="3322" width="7.44140625" style="26" customWidth="1"/>
    <col min="3323" max="3323" width="9.109375" style="26"/>
    <col min="3324" max="3324" width="7.44140625" style="26" customWidth="1"/>
    <col min="3325" max="3325" width="7.88671875" style="26" customWidth="1"/>
    <col min="3326" max="3326" width="7.44140625" style="26" customWidth="1"/>
    <col min="3327" max="3562" width="9.109375" style="26"/>
    <col min="3563" max="3563" width="3" style="26" bestFit="1" customWidth="1"/>
    <col min="3564" max="3564" width="18.109375" style="26" customWidth="1"/>
    <col min="3565" max="3566" width="7.44140625" style="26" customWidth="1"/>
    <col min="3567" max="3567" width="9.109375" style="26"/>
    <col min="3568" max="3568" width="7.44140625" style="26" customWidth="1"/>
    <col min="3569" max="3569" width="7.88671875" style="26" customWidth="1"/>
    <col min="3570" max="3572" width="7.44140625" style="26" customWidth="1"/>
    <col min="3573" max="3573" width="9.109375" style="26"/>
    <col min="3574" max="3574" width="7.44140625" style="26" customWidth="1"/>
    <col min="3575" max="3575" width="7.88671875" style="26" customWidth="1"/>
    <col min="3576" max="3578" width="7.44140625" style="26" customWidth="1"/>
    <col min="3579" max="3579" width="9.109375" style="26"/>
    <col min="3580" max="3580" width="7.44140625" style="26" customWidth="1"/>
    <col min="3581" max="3581" width="7.88671875" style="26" customWidth="1"/>
    <col min="3582" max="3582" width="7.44140625" style="26" customWidth="1"/>
    <col min="3583" max="3818" width="9.109375" style="26"/>
    <col min="3819" max="3819" width="3" style="26" bestFit="1" customWidth="1"/>
    <col min="3820" max="3820" width="18.109375" style="26" customWidth="1"/>
    <col min="3821" max="3822" width="7.44140625" style="26" customWidth="1"/>
    <col min="3823" max="3823" width="9.109375" style="26"/>
    <col min="3824" max="3824" width="7.44140625" style="26" customWidth="1"/>
    <col min="3825" max="3825" width="7.88671875" style="26" customWidth="1"/>
    <col min="3826" max="3828" width="7.44140625" style="26" customWidth="1"/>
    <col min="3829" max="3829" width="9.109375" style="26"/>
    <col min="3830" max="3830" width="7.44140625" style="26" customWidth="1"/>
    <col min="3831" max="3831" width="7.88671875" style="26" customWidth="1"/>
    <col min="3832" max="3834" width="7.44140625" style="26" customWidth="1"/>
    <col min="3835" max="3835" width="9.109375" style="26"/>
    <col min="3836" max="3836" width="7.44140625" style="26" customWidth="1"/>
    <col min="3837" max="3837" width="7.88671875" style="26" customWidth="1"/>
    <col min="3838" max="3838" width="7.44140625" style="26" customWidth="1"/>
    <col min="3839" max="4074" width="9.109375" style="26"/>
    <col min="4075" max="4075" width="3" style="26" bestFit="1" customWidth="1"/>
    <col min="4076" max="4076" width="18.109375" style="26" customWidth="1"/>
    <col min="4077" max="4078" width="7.44140625" style="26" customWidth="1"/>
    <col min="4079" max="4079" width="9.109375" style="26"/>
    <col min="4080" max="4080" width="7.44140625" style="26" customWidth="1"/>
    <col min="4081" max="4081" width="7.88671875" style="26" customWidth="1"/>
    <col min="4082" max="4084" width="7.44140625" style="26" customWidth="1"/>
    <col min="4085" max="4085" width="9.109375" style="26"/>
    <col min="4086" max="4086" width="7.44140625" style="26" customWidth="1"/>
    <col min="4087" max="4087" width="7.88671875" style="26" customWidth="1"/>
    <col min="4088" max="4090" width="7.44140625" style="26" customWidth="1"/>
    <col min="4091" max="4091" width="9.109375" style="26"/>
    <col min="4092" max="4092" width="7.44140625" style="26" customWidth="1"/>
    <col min="4093" max="4093" width="7.88671875" style="26" customWidth="1"/>
    <col min="4094" max="4094" width="7.44140625" style="26" customWidth="1"/>
    <col min="4095" max="4330" width="9.109375" style="26"/>
    <col min="4331" max="4331" width="3" style="26" bestFit="1" customWidth="1"/>
    <col min="4332" max="4332" width="18.109375" style="26" customWidth="1"/>
    <col min="4333" max="4334" width="7.44140625" style="26" customWidth="1"/>
    <col min="4335" max="4335" width="9.109375" style="26"/>
    <col min="4336" max="4336" width="7.44140625" style="26" customWidth="1"/>
    <col min="4337" max="4337" width="7.88671875" style="26" customWidth="1"/>
    <col min="4338" max="4340" width="7.44140625" style="26" customWidth="1"/>
    <col min="4341" max="4341" width="9.109375" style="26"/>
    <col min="4342" max="4342" width="7.44140625" style="26" customWidth="1"/>
    <col min="4343" max="4343" width="7.88671875" style="26" customWidth="1"/>
    <col min="4344" max="4346" width="7.44140625" style="26" customWidth="1"/>
    <col min="4347" max="4347" width="9.109375" style="26"/>
    <col min="4348" max="4348" width="7.44140625" style="26" customWidth="1"/>
    <col min="4349" max="4349" width="7.88671875" style="26" customWidth="1"/>
    <col min="4350" max="4350" width="7.44140625" style="26" customWidth="1"/>
    <col min="4351" max="4586" width="9.109375" style="26"/>
    <col min="4587" max="4587" width="3" style="26" bestFit="1" customWidth="1"/>
    <col min="4588" max="4588" width="18.109375" style="26" customWidth="1"/>
    <col min="4589" max="4590" width="7.44140625" style="26" customWidth="1"/>
    <col min="4591" max="4591" width="9.109375" style="26"/>
    <col min="4592" max="4592" width="7.44140625" style="26" customWidth="1"/>
    <col min="4593" max="4593" width="7.88671875" style="26" customWidth="1"/>
    <col min="4594" max="4596" width="7.44140625" style="26" customWidth="1"/>
    <col min="4597" max="4597" width="9.109375" style="26"/>
    <col min="4598" max="4598" width="7.44140625" style="26" customWidth="1"/>
    <col min="4599" max="4599" width="7.88671875" style="26" customWidth="1"/>
    <col min="4600" max="4602" width="7.44140625" style="26" customWidth="1"/>
    <col min="4603" max="4603" width="9.109375" style="26"/>
    <col min="4604" max="4604" width="7.44140625" style="26" customWidth="1"/>
    <col min="4605" max="4605" width="7.88671875" style="26" customWidth="1"/>
    <col min="4606" max="4606" width="7.44140625" style="26" customWidth="1"/>
    <col min="4607" max="4842" width="9.109375" style="26"/>
    <col min="4843" max="4843" width="3" style="26" bestFit="1" customWidth="1"/>
    <col min="4844" max="4844" width="18.109375" style="26" customWidth="1"/>
    <col min="4845" max="4846" width="7.44140625" style="26" customWidth="1"/>
    <col min="4847" max="4847" width="9.109375" style="26"/>
    <col min="4848" max="4848" width="7.44140625" style="26" customWidth="1"/>
    <col min="4849" max="4849" width="7.88671875" style="26" customWidth="1"/>
    <col min="4850" max="4852" width="7.44140625" style="26" customWidth="1"/>
    <col min="4853" max="4853" width="9.109375" style="26"/>
    <col min="4854" max="4854" width="7.44140625" style="26" customWidth="1"/>
    <col min="4855" max="4855" width="7.88671875" style="26" customWidth="1"/>
    <col min="4856" max="4858" width="7.44140625" style="26" customWidth="1"/>
    <col min="4859" max="4859" width="9.109375" style="26"/>
    <col min="4860" max="4860" width="7.44140625" style="26" customWidth="1"/>
    <col min="4861" max="4861" width="7.88671875" style="26" customWidth="1"/>
    <col min="4862" max="4862" width="7.44140625" style="26" customWidth="1"/>
    <col min="4863" max="5098" width="9.109375" style="26"/>
    <col min="5099" max="5099" width="3" style="26" bestFit="1" customWidth="1"/>
    <col min="5100" max="5100" width="18.109375" style="26" customWidth="1"/>
    <col min="5101" max="5102" width="7.44140625" style="26" customWidth="1"/>
    <col min="5103" max="5103" width="9.109375" style="26"/>
    <col min="5104" max="5104" width="7.44140625" style="26" customWidth="1"/>
    <col min="5105" max="5105" width="7.88671875" style="26" customWidth="1"/>
    <col min="5106" max="5108" width="7.44140625" style="26" customWidth="1"/>
    <col min="5109" max="5109" width="9.109375" style="26"/>
    <col min="5110" max="5110" width="7.44140625" style="26" customWidth="1"/>
    <col min="5111" max="5111" width="7.88671875" style="26" customWidth="1"/>
    <col min="5112" max="5114" width="7.44140625" style="26" customWidth="1"/>
    <col min="5115" max="5115" width="9.109375" style="26"/>
    <col min="5116" max="5116" width="7.44140625" style="26" customWidth="1"/>
    <col min="5117" max="5117" width="7.88671875" style="26" customWidth="1"/>
    <col min="5118" max="5118" width="7.44140625" style="26" customWidth="1"/>
    <col min="5119" max="5354" width="9.109375" style="26"/>
    <col min="5355" max="5355" width="3" style="26" bestFit="1" customWidth="1"/>
    <col min="5356" max="5356" width="18.109375" style="26" customWidth="1"/>
    <col min="5357" max="5358" width="7.44140625" style="26" customWidth="1"/>
    <col min="5359" max="5359" width="9.109375" style="26"/>
    <col min="5360" max="5360" width="7.44140625" style="26" customWidth="1"/>
    <col min="5361" max="5361" width="7.88671875" style="26" customWidth="1"/>
    <col min="5362" max="5364" width="7.44140625" style="26" customWidth="1"/>
    <col min="5365" max="5365" width="9.109375" style="26"/>
    <col min="5366" max="5366" width="7.44140625" style="26" customWidth="1"/>
    <col min="5367" max="5367" width="7.88671875" style="26" customWidth="1"/>
    <col min="5368" max="5370" width="7.44140625" style="26" customWidth="1"/>
    <col min="5371" max="5371" width="9.109375" style="26"/>
    <col min="5372" max="5372" width="7.44140625" style="26" customWidth="1"/>
    <col min="5373" max="5373" width="7.88671875" style="26" customWidth="1"/>
    <col min="5374" max="5374" width="7.44140625" style="26" customWidth="1"/>
    <col min="5375" max="5610" width="9.109375" style="26"/>
    <col min="5611" max="5611" width="3" style="26" bestFit="1" customWidth="1"/>
    <col min="5612" max="5612" width="18.109375" style="26" customWidth="1"/>
    <col min="5613" max="5614" width="7.44140625" style="26" customWidth="1"/>
    <col min="5615" max="5615" width="9.109375" style="26"/>
    <col min="5616" max="5616" width="7.44140625" style="26" customWidth="1"/>
    <col min="5617" max="5617" width="7.88671875" style="26" customWidth="1"/>
    <col min="5618" max="5620" width="7.44140625" style="26" customWidth="1"/>
    <col min="5621" max="5621" width="9.109375" style="26"/>
    <col min="5622" max="5622" width="7.44140625" style="26" customWidth="1"/>
    <col min="5623" max="5623" width="7.88671875" style="26" customWidth="1"/>
    <col min="5624" max="5626" width="7.44140625" style="26" customWidth="1"/>
    <col min="5627" max="5627" width="9.109375" style="26"/>
    <col min="5628" max="5628" width="7.44140625" style="26" customWidth="1"/>
    <col min="5629" max="5629" width="7.88671875" style="26" customWidth="1"/>
    <col min="5630" max="5630" width="7.44140625" style="26" customWidth="1"/>
    <col min="5631" max="5866" width="9.109375" style="26"/>
    <col min="5867" max="5867" width="3" style="26" bestFit="1" customWidth="1"/>
    <col min="5868" max="5868" width="18.109375" style="26" customWidth="1"/>
    <col min="5869" max="5870" width="7.44140625" style="26" customWidth="1"/>
    <col min="5871" max="5871" width="9.109375" style="26"/>
    <col min="5872" max="5872" width="7.44140625" style="26" customWidth="1"/>
    <col min="5873" max="5873" width="7.88671875" style="26" customWidth="1"/>
    <col min="5874" max="5876" width="7.44140625" style="26" customWidth="1"/>
    <col min="5877" max="5877" width="9.109375" style="26"/>
    <col min="5878" max="5878" width="7.44140625" style="26" customWidth="1"/>
    <col min="5879" max="5879" width="7.88671875" style="26" customWidth="1"/>
    <col min="5880" max="5882" width="7.44140625" style="26" customWidth="1"/>
    <col min="5883" max="5883" width="9.109375" style="26"/>
    <col min="5884" max="5884" width="7.44140625" style="26" customWidth="1"/>
    <col min="5885" max="5885" width="7.88671875" style="26" customWidth="1"/>
    <col min="5886" max="5886" width="7.44140625" style="26" customWidth="1"/>
    <col min="5887" max="6122" width="9.109375" style="26"/>
    <col min="6123" max="6123" width="3" style="26" bestFit="1" customWidth="1"/>
    <col min="6124" max="6124" width="18.109375" style="26" customWidth="1"/>
    <col min="6125" max="6126" width="7.44140625" style="26" customWidth="1"/>
    <col min="6127" max="6127" width="9.109375" style="26"/>
    <col min="6128" max="6128" width="7.44140625" style="26" customWidth="1"/>
    <col min="6129" max="6129" width="7.88671875" style="26" customWidth="1"/>
    <col min="6130" max="6132" width="7.44140625" style="26" customWidth="1"/>
    <col min="6133" max="6133" width="9.109375" style="26"/>
    <col min="6134" max="6134" width="7.44140625" style="26" customWidth="1"/>
    <col min="6135" max="6135" width="7.88671875" style="26" customWidth="1"/>
    <col min="6136" max="6138" width="7.44140625" style="26" customWidth="1"/>
    <col min="6139" max="6139" width="9.109375" style="26"/>
    <col min="6140" max="6140" width="7.44140625" style="26" customWidth="1"/>
    <col min="6141" max="6141" width="7.88671875" style="26" customWidth="1"/>
    <col min="6142" max="6142" width="7.44140625" style="26" customWidth="1"/>
    <col min="6143" max="6378" width="9.109375" style="26"/>
    <col min="6379" max="6379" width="3" style="26" bestFit="1" customWidth="1"/>
    <col min="6380" max="6380" width="18.109375" style="26" customWidth="1"/>
    <col min="6381" max="6382" width="7.44140625" style="26" customWidth="1"/>
    <col min="6383" max="6383" width="9.109375" style="26"/>
    <col min="6384" max="6384" width="7.44140625" style="26" customWidth="1"/>
    <col min="6385" max="6385" width="7.88671875" style="26" customWidth="1"/>
    <col min="6386" max="6388" width="7.44140625" style="26" customWidth="1"/>
    <col min="6389" max="6389" width="9.109375" style="26"/>
    <col min="6390" max="6390" width="7.44140625" style="26" customWidth="1"/>
    <col min="6391" max="6391" width="7.88671875" style="26" customWidth="1"/>
    <col min="6392" max="6394" width="7.44140625" style="26" customWidth="1"/>
    <col min="6395" max="6395" width="9.109375" style="26"/>
    <col min="6396" max="6396" width="7.44140625" style="26" customWidth="1"/>
    <col min="6397" max="6397" width="7.88671875" style="26" customWidth="1"/>
    <col min="6398" max="6398" width="7.44140625" style="26" customWidth="1"/>
    <col min="6399" max="6634" width="9.109375" style="26"/>
    <col min="6635" max="6635" width="3" style="26" bestFit="1" customWidth="1"/>
    <col min="6636" max="6636" width="18.109375" style="26" customWidth="1"/>
    <col min="6637" max="6638" width="7.44140625" style="26" customWidth="1"/>
    <col min="6639" max="6639" width="9.109375" style="26"/>
    <col min="6640" max="6640" width="7.44140625" style="26" customWidth="1"/>
    <col min="6641" max="6641" width="7.88671875" style="26" customWidth="1"/>
    <col min="6642" max="6644" width="7.44140625" style="26" customWidth="1"/>
    <col min="6645" max="6645" width="9.109375" style="26"/>
    <col min="6646" max="6646" width="7.44140625" style="26" customWidth="1"/>
    <col min="6647" max="6647" width="7.88671875" style="26" customWidth="1"/>
    <col min="6648" max="6650" width="7.44140625" style="26" customWidth="1"/>
    <col min="6651" max="6651" width="9.109375" style="26"/>
    <col min="6652" max="6652" width="7.44140625" style="26" customWidth="1"/>
    <col min="6653" max="6653" width="7.88671875" style="26" customWidth="1"/>
    <col min="6654" max="6654" width="7.44140625" style="26" customWidth="1"/>
    <col min="6655" max="6890" width="9.109375" style="26"/>
    <col min="6891" max="6891" width="3" style="26" bestFit="1" customWidth="1"/>
    <col min="6892" max="6892" width="18.109375" style="26" customWidth="1"/>
    <col min="6893" max="6894" width="7.44140625" style="26" customWidth="1"/>
    <col min="6895" max="6895" width="9.109375" style="26"/>
    <col min="6896" max="6896" width="7.44140625" style="26" customWidth="1"/>
    <col min="6897" max="6897" width="7.88671875" style="26" customWidth="1"/>
    <col min="6898" max="6900" width="7.44140625" style="26" customWidth="1"/>
    <col min="6901" max="6901" width="9.109375" style="26"/>
    <col min="6902" max="6902" width="7.44140625" style="26" customWidth="1"/>
    <col min="6903" max="6903" width="7.88671875" style="26" customWidth="1"/>
    <col min="6904" max="6906" width="7.44140625" style="26" customWidth="1"/>
    <col min="6907" max="6907" width="9.109375" style="26"/>
    <col min="6908" max="6908" width="7.44140625" style="26" customWidth="1"/>
    <col min="6909" max="6909" width="7.88671875" style="26" customWidth="1"/>
    <col min="6910" max="6910" width="7.44140625" style="26" customWidth="1"/>
    <col min="6911" max="7146" width="9.109375" style="26"/>
    <col min="7147" max="7147" width="3" style="26" bestFit="1" customWidth="1"/>
    <col min="7148" max="7148" width="18.109375" style="26" customWidth="1"/>
    <col min="7149" max="7150" width="7.44140625" style="26" customWidth="1"/>
    <col min="7151" max="7151" width="9.109375" style="26"/>
    <col min="7152" max="7152" width="7.44140625" style="26" customWidth="1"/>
    <col min="7153" max="7153" width="7.88671875" style="26" customWidth="1"/>
    <col min="7154" max="7156" width="7.44140625" style="26" customWidth="1"/>
    <col min="7157" max="7157" width="9.109375" style="26"/>
    <col min="7158" max="7158" width="7.44140625" style="26" customWidth="1"/>
    <col min="7159" max="7159" width="7.88671875" style="26" customWidth="1"/>
    <col min="7160" max="7162" width="7.44140625" style="26" customWidth="1"/>
    <col min="7163" max="7163" width="9.109375" style="26"/>
    <col min="7164" max="7164" width="7.44140625" style="26" customWidth="1"/>
    <col min="7165" max="7165" width="7.88671875" style="26" customWidth="1"/>
    <col min="7166" max="7166" width="7.44140625" style="26" customWidth="1"/>
    <col min="7167" max="7402" width="9.109375" style="26"/>
    <col min="7403" max="7403" width="3" style="26" bestFit="1" customWidth="1"/>
    <col min="7404" max="7404" width="18.109375" style="26" customWidth="1"/>
    <col min="7405" max="7406" width="7.44140625" style="26" customWidth="1"/>
    <col min="7407" max="7407" width="9.109375" style="26"/>
    <col min="7408" max="7408" width="7.44140625" style="26" customWidth="1"/>
    <col min="7409" max="7409" width="7.88671875" style="26" customWidth="1"/>
    <col min="7410" max="7412" width="7.44140625" style="26" customWidth="1"/>
    <col min="7413" max="7413" width="9.109375" style="26"/>
    <col min="7414" max="7414" width="7.44140625" style="26" customWidth="1"/>
    <col min="7415" max="7415" width="7.88671875" style="26" customWidth="1"/>
    <col min="7416" max="7418" width="7.44140625" style="26" customWidth="1"/>
    <col min="7419" max="7419" width="9.109375" style="26"/>
    <col min="7420" max="7420" width="7.44140625" style="26" customWidth="1"/>
    <col min="7421" max="7421" width="7.88671875" style="26" customWidth="1"/>
    <col min="7422" max="7422" width="7.44140625" style="26" customWidth="1"/>
    <col min="7423" max="7658" width="9.109375" style="26"/>
    <col min="7659" max="7659" width="3" style="26" bestFit="1" customWidth="1"/>
    <col min="7660" max="7660" width="18.109375" style="26" customWidth="1"/>
    <col min="7661" max="7662" width="7.44140625" style="26" customWidth="1"/>
    <col min="7663" max="7663" width="9.109375" style="26"/>
    <col min="7664" max="7664" width="7.44140625" style="26" customWidth="1"/>
    <col min="7665" max="7665" width="7.88671875" style="26" customWidth="1"/>
    <col min="7666" max="7668" width="7.44140625" style="26" customWidth="1"/>
    <col min="7669" max="7669" width="9.109375" style="26"/>
    <col min="7670" max="7670" width="7.44140625" style="26" customWidth="1"/>
    <col min="7671" max="7671" width="7.88671875" style="26" customWidth="1"/>
    <col min="7672" max="7674" width="7.44140625" style="26" customWidth="1"/>
    <col min="7675" max="7675" width="9.109375" style="26"/>
    <col min="7676" max="7676" width="7.44140625" style="26" customWidth="1"/>
    <col min="7677" max="7677" width="7.88671875" style="26" customWidth="1"/>
    <col min="7678" max="7678" width="7.44140625" style="26" customWidth="1"/>
    <col min="7679" max="7914" width="9.109375" style="26"/>
    <col min="7915" max="7915" width="3" style="26" bestFit="1" customWidth="1"/>
    <col min="7916" max="7916" width="18.109375" style="26" customWidth="1"/>
    <col min="7917" max="7918" width="7.44140625" style="26" customWidth="1"/>
    <col min="7919" max="7919" width="9.109375" style="26"/>
    <col min="7920" max="7920" width="7.44140625" style="26" customWidth="1"/>
    <col min="7921" max="7921" width="7.88671875" style="26" customWidth="1"/>
    <col min="7922" max="7924" width="7.44140625" style="26" customWidth="1"/>
    <col min="7925" max="7925" width="9.109375" style="26"/>
    <col min="7926" max="7926" width="7.44140625" style="26" customWidth="1"/>
    <col min="7927" max="7927" width="7.88671875" style="26" customWidth="1"/>
    <col min="7928" max="7930" width="7.44140625" style="26" customWidth="1"/>
    <col min="7931" max="7931" width="9.109375" style="26"/>
    <col min="7932" max="7932" width="7.44140625" style="26" customWidth="1"/>
    <col min="7933" max="7933" width="7.88671875" style="26" customWidth="1"/>
    <col min="7934" max="7934" width="7.44140625" style="26" customWidth="1"/>
    <col min="7935" max="8170" width="9.109375" style="26"/>
    <col min="8171" max="8171" width="3" style="26" bestFit="1" customWidth="1"/>
    <col min="8172" max="8172" width="18.109375" style="26" customWidth="1"/>
    <col min="8173" max="8174" width="7.44140625" style="26" customWidth="1"/>
    <col min="8175" max="8175" width="9.109375" style="26"/>
    <col min="8176" max="8176" width="7.44140625" style="26" customWidth="1"/>
    <col min="8177" max="8177" width="7.88671875" style="26" customWidth="1"/>
    <col min="8178" max="8180" width="7.44140625" style="26" customWidth="1"/>
    <col min="8181" max="8181" width="9.109375" style="26"/>
    <col min="8182" max="8182" width="7.44140625" style="26" customWidth="1"/>
    <col min="8183" max="8183" width="7.88671875" style="26" customWidth="1"/>
    <col min="8184" max="8186" width="7.44140625" style="26" customWidth="1"/>
    <col min="8187" max="8187" width="9.109375" style="26"/>
    <col min="8188" max="8188" width="7.44140625" style="26" customWidth="1"/>
    <col min="8189" max="8189" width="7.88671875" style="26" customWidth="1"/>
    <col min="8190" max="8190" width="7.44140625" style="26" customWidth="1"/>
    <col min="8191" max="8426" width="9.109375" style="26"/>
    <col min="8427" max="8427" width="3" style="26" bestFit="1" customWidth="1"/>
    <col min="8428" max="8428" width="18.109375" style="26" customWidth="1"/>
    <col min="8429" max="8430" width="7.44140625" style="26" customWidth="1"/>
    <col min="8431" max="8431" width="9.109375" style="26"/>
    <col min="8432" max="8432" width="7.44140625" style="26" customWidth="1"/>
    <col min="8433" max="8433" width="7.88671875" style="26" customWidth="1"/>
    <col min="8434" max="8436" width="7.44140625" style="26" customWidth="1"/>
    <col min="8437" max="8437" width="9.109375" style="26"/>
    <col min="8438" max="8438" width="7.44140625" style="26" customWidth="1"/>
    <col min="8439" max="8439" width="7.88671875" style="26" customWidth="1"/>
    <col min="8440" max="8442" width="7.44140625" style="26" customWidth="1"/>
    <col min="8443" max="8443" width="9.109375" style="26"/>
    <col min="8444" max="8444" width="7.44140625" style="26" customWidth="1"/>
    <col min="8445" max="8445" width="7.88671875" style="26" customWidth="1"/>
    <col min="8446" max="8446" width="7.44140625" style="26" customWidth="1"/>
    <col min="8447" max="8682" width="9.109375" style="26"/>
    <col min="8683" max="8683" width="3" style="26" bestFit="1" customWidth="1"/>
    <col min="8684" max="8684" width="18.109375" style="26" customWidth="1"/>
    <col min="8685" max="8686" width="7.44140625" style="26" customWidth="1"/>
    <col min="8687" max="8687" width="9.109375" style="26"/>
    <col min="8688" max="8688" width="7.44140625" style="26" customWidth="1"/>
    <col min="8689" max="8689" width="7.88671875" style="26" customWidth="1"/>
    <col min="8690" max="8692" width="7.44140625" style="26" customWidth="1"/>
    <col min="8693" max="8693" width="9.109375" style="26"/>
    <col min="8694" max="8694" width="7.44140625" style="26" customWidth="1"/>
    <col min="8695" max="8695" width="7.88671875" style="26" customWidth="1"/>
    <col min="8696" max="8698" width="7.44140625" style="26" customWidth="1"/>
    <col min="8699" max="8699" width="9.109375" style="26"/>
    <col min="8700" max="8700" width="7.44140625" style="26" customWidth="1"/>
    <col min="8701" max="8701" width="7.88671875" style="26" customWidth="1"/>
    <col min="8702" max="8702" width="7.44140625" style="26" customWidth="1"/>
    <col min="8703" max="8938" width="9.109375" style="26"/>
    <col min="8939" max="8939" width="3" style="26" bestFit="1" customWidth="1"/>
    <col min="8940" max="8940" width="18.109375" style="26" customWidth="1"/>
    <col min="8941" max="8942" width="7.44140625" style="26" customWidth="1"/>
    <col min="8943" max="8943" width="9.109375" style="26"/>
    <col min="8944" max="8944" width="7.44140625" style="26" customWidth="1"/>
    <col min="8945" max="8945" width="7.88671875" style="26" customWidth="1"/>
    <col min="8946" max="8948" width="7.44140625" style="26" customWidth="1"/>
    <col min="8949" max="8949" width="9.109375" style="26"/>
    <col min="8950" max="8950" width="7.44140625" style="26" customWidth="1"/>
    <col min="8951" max="8951" width="7.88671875" style="26" customWidth="1"/>
    <col min="8952" max="8954" width="7.44140625" style="26" customWidth="1"/>
    <col min="8955" max="8955" width="9.109375" style="26"/>
    <col min="8956" max="8956" width="7.44140625" style="26" customWidth="1"/>
    <col min="8957" max="8957" width="7.88671875" style="26" customWidth="1"/>
    <col min="8958" max="8958" width="7.44140625" style="26" customWidth="1"/>
    <col min="8959" max="9194" width="9.109375" style="26"/>
    <col min="9195" max="9195" width="3" style="26" bestFit="1" customWidth="1"/>
    <col min="9196" max="9196" width="18.109375" style="26" customWidth="1"/>
    <col min="9197" max="9198" width="7.44140625" style="26" customWidth="1"/>
    <col min="9199" max="9199" width="9.109375" style="26"/>
    <col min="9200" max="9200" width="7.44140625" style="26" customWidth="1"/>
    <col min="9201" max="9201" width="7.88671875" style="26" customWidth="1"/>
    <col min="9202" max="9204" width="7.44140625" style="26" customWidth="1"/>
    <col min="9205" max="9205" width="9.109375" style="26"/>
    <col min="9206" max="9206" width="7.44140625" style="26" customWidth="1"/>
    <col min="9207" max="9207" width="7.88671875" style="26" customWidth="1"/>
    <col min="9208" max="9210" width="7.44140625" style="26" customWidth="1"/>
    <col min="9211" max="9211" width="9.109375" style="26"/>
    <col min="9212" max="9212" width="7.44140625" style="26" customWidth="1"/>
    <col min="9213" max="9213" width="7.88671875" style="26" customWidth="1"/>
    <col min="9214" max="9214" width="7.44140625" style="26" customWidth="1"/>
    <col min="9215" max="9450" width="9.109375" style="26"/>
    <col min="9451" max="9451" width="3" style="26" bestFit="1" customWidth="1"/>
    <col min="9452" max="9452" width="18.109375" style="26" customWidth="1"/>
    <col min="9453" max="9454" width="7.44140625" style="26" customWidth="1"/>
    <col min="9455" max="9455" width="9.109375" style="26"/>
    <col min="9456" max="9456" width="7.44140625" style="26" customWidth="1"/>
    <col min="9457" max="9457" width="7.88671875" style="26" customWidth="1"/>
    <col min="9458" max="9460" width="7.44140625" style="26" customWidth="1"/>
    <col min="9461" max="9461" width="9.109375" style="26"/>
    <col min="9462" max="9462" width="7.44140625" style="26" customWidth="1"/>
    <col min="9463" max="9463" width="7.88671875" style="26" customWidth="1"/>
    <col min="9464" max="9466" width="7.44140625" style="26" customWidth="1"/>
    <col min="9467" max="9467" width="9.109375" style="26"/>
    <col min="9468" max="9468" width="7.44140625" style="26" customWidth="1"/>
    <col min="9469" max="9469" width="7.88671875" style="26" customWidth="1"/>
    <col min="9470" max="9470" width="7.44140625" style="26" customWidth="1"/>
    <col min="9471" max="9706" width="9.109375" style="26"/>
    <col min="9707" max="9707" width="3" style="26" bestFit="1" customWidth="1"/>
    <col min="9708" max="9708" width="18.109375" style="26" customWidth="1"/>
    <col min="9709" max="9710" width="7.44140625" style="26" customWidth="1"/>
    <col min="9711" max="9711" width="9.109375" style="26"/>
    <col min="9712" max="9712" width="7.44140625" style="26" customWidth="1"/>
    <col min="9713" max="9713" width="7.88671875" style="26" customWidth="1"/>
    <col min="9714" max="9716" width="7.44140625" style="26" customWidth="1"/>
    <col min="9717" max="9717" width="9.109375" style="26"/>
    <col min="9718" max="9718" width="7.44140625" style="26" customWidth="1"/>
    <col min="9719" max="9719" width="7.88671875" style="26" customWidth="1"/>
    <col min="9720" max="9722" width="7.44140625" style="26" customWidth="1"/>
    <col min="9723" max="9723" width="9.109375" style="26"/>
    <col min="9724" max="9724" width="7.44140625" style="26" customWidth="1"/>
    <col min="9725" max="9725" width="7.88671875" style="26" customWidth="1"/>
    <col min="9726" max="9726" width="7.44140625" style="26" customWidth="1"/>
    <col min="9727" max="9962" width="9.109375" style="26"/>
    <col min="9963" max="9963" width="3" style="26" bestFit="1" customWidth="1"/>
    <col min="9964" max="9964" width="18.109375" style="26" customWidth="1"/>
    <col min="9965" max="9966" width="7.44140625" style="26" customWidth="1"/>
    <col min="9967" max="9967" width="9.109375" style="26"/>
    <col min="9968" max="9968" width="7.44140625" style="26" customWidth="1"/>
    <col min="9969" max="9969" width="7.88671875" style="26" customWidth="1"/>
    <col min="9970" max="9972" width="7.44140625" style="26" customWidth="1"/>
    <col min="9973" max="9973" width="9.109375" style="26"/>
    <col min="9974" max="9974" width="7.44140625" style="26" customWidth="1"/>
    <col min="9975" max="9975" width="7.88671875" style="26" customWidth="1"/>
    <col min="9976" max="9978" width="7.44140625" style="26" customWidth="1"/>
    <col min="9979" max="9979" width="9.109375" style="26"/>
    <col min="9980" max="9980" width="7.44140625" style="26" customWidth="1"/>
    <col min="9981" max="9981" width="7.88671875" style="26" customWidth="1"/>
    <col min="9982" max="9982" width="7.44140625" style="26" customWidth="1"/>
    <col min="9983" max="10218" width="9.109375" style="26"/>
    <col min="10219" max="10219" width="3" style="26" bestFit="1" customWidth="1"/>
    <col min="10220" max="10220" width="18.109375" style="26" customWidth="1"/>
    <col min="10221" max="10222" width="7.44140625" style="26" customWidth="1"/>
    <col min="10223" max="10223" width="9.109375" style="26"/>
    <col min="10224" max="10224" width="7.44140625" style="26" customWidth="1"/>
    <col min="10225" max="10225" width="7.88671875" style="26" customWidth="1"/>
    <col min="10226" max="10228" width="7.44140625" style="26" customWidth="1"/>
    <col min="10229" max="10229" width="9.109375" style="26"/>
    <col min="10230" max="10230" width="7.44140625" style="26" customWidth="1"/>
    <col min="10231" max="10231" width="7.88671875" style="26" customWidth="1"/>
    <col min="10232" max="10234" width="7.44140625" style="26" customWidth="1"/>
    <col min="10235" max="10235" width="9.109375" style="26"/>
    <col min="10236" max="10236" width="7.44140625" style="26" customWidth="1"/>
    <col min="10237" max="10237" width="7.88671875" style="26" customWidth="1"/>
    <col min="10238" max="10238" width="7.44140625" style="26" customWidth="1"/>
    <col min="10239" max="10474" width="9.109375" style="26"/>
    <col min="10475" max="10475" width="3" style="26" bestFit="1" customWidth="1"/>
    <col min="10476" max="10476" width="18.109375" style="26" customWidth="1"/>
    <col min="10477" max="10478" width="7.44140625" style="26" customWidth="1"/>
    <col min="10479" max="10479" width="9.109375" style="26"/>
    <col min="10480" max="10480" width="7.44140625" style="26" customWidth="1"/>
    <col min="10481" max="10481" width="7.88671875" style="26" customWidth="1"/>
    <col min="10482" max="10484" width="7.44140625" style="26" customWidth="1"/>
    <col min="10485" max="10485" width="9.109375" style="26"/>
    <col min="10486" max="10486" width="7.44140625" style="26" customWidth="1"/>
    <col min="10487" max="10487" width="7.88671875" style="26" customWidth="1"/>
    <col min="10488" max="10490" width="7.44140625" style="26" customWidth="1"/>
    <col min="10491" max="10491" width="9.109375" style="26"/>
    <col min="10492" max="10492" width="7.44140625" style="26" customWidth="1"/>
    <col min="10493" max="10493" width="7.88671875" style="26" customWidth="1"/>
    <col min="10494" max="10494" width="7.44140625" style="26" customWidth="1"/>
    <col min="10495" max="10730" width="9.109375" style="26"/>
    <col min="10731" max="10731" width="3" style="26" bestFit="1" customWidth="1"/>
    <col min="10732" max="10732" width="18.109375" style="26" customWidth="1"/>
    <col min="10733" max="10734" width="7.44140625" style="26" customWidth="1"/>
    <col min="10735" max="10735" width="9.109375" style="26"/>
    <col min="10736" max="10736" width="7.44140625" style="26" customWidth="1"/>
    <col min="10737" max="10737" width="7.88671875" style="26" customWidth="1"/>
    <col min="10738" max="10740" width="7.44140625" style="26" customWidth="1"/>
    <col min="10741" max="10741" width="9.109375" style="26"/>
    <col min="10742" max="10742" width="7.44140625" style="26" customWidth="1"/>
    <col min="10743" max="10743" width="7.88671875" style="26" customWidth="1"/>
    <col min="10744" max="10746" width="7.44140625" style="26" customWidth="1"/>
    <col min="10747" max="10747" width="9.109375" style="26"/>
    <col min="10748" max="10748" width="7.44140625" style="26" customWidth="1"/>
    <col min="10749" max="10749" width="7.88671875" style="26" customWidth="1"/>
    <col min="10750" max="10750" width="7.44140625" style="26" customWidth="1"/>
    <col min="10751" max="10986" width="9.109375" style="26"/>
    <col min="10987" max="10987" width="3" style="26" bestFit="1" customWidth="1"/>
    <col min="10988" max="10988" width="18.109375" style="26" customWidth="1"/>
    <col min="10989" max="10990" width="7.44140625" style="26" customWidth="1"/>
    <col min="10991" max="10991" width="9.109375" style="26"/>
    <col min="10992" max="10992" width="7.44140625" style="26" customWidth="1"/>
    <col min="10993" max="10993" width="7.88671875" style="26" customWidth="1"/>
    <col min="10994" max="10996" width="7.44140625" style="26" customWidth="1"/>
    <col min="10997" max="10997" width="9.109375" style="26"/>
    <col min="10998" max="10998" width="7.44140625" style="26" customWidth="1"/>
    <col min="10999" max="10999" width="7.88671875" style="26" customWidth="1"/>
    <col min="11000" max="11002" width="7.44140625" style="26" customWidth="1"/>
    <col min="11003" max="11003" width="9.109375" style="26"/>
    <col min="11004" max="11004" width="7.44140625" style="26" customWidth="1"/>
    <col min="11005" max="11005" width="7.88671875" style="26" customWidth="1"/>
    <col min="11006" max="11006" width="7.44140625" style="26" customWidth="1"/>
    <col min="11007" max="11242" width="9.109375" style="26"/>
    <col min="11243" max="11243" width="3" style="26" bestFit="1" customWidth="1"/>
    <col min="11244" max="11244" width="18.109375" style="26" customWidth="1"/>
    <col min="11245" max="11246" width="7.44140625" style="26" customWidth="1"/>
    <col min="11247" max="11247" width="9.109375" style="26"/>
    <col min="11248" max="11248" width="7.44140625" style="26" customWidth="1"/>
    <col min="11249" max="11249" width="7.88671875" style="26" customWidth="1"/>
    <col min="11250" max="11252" width="7.44140625" style="26" customWidth="1"/>
    <col min="11253" max="11253" width="9.109375" style="26"/>
    <col min="11254" max="11254" width="7.44140625" style="26" customWidth="1"/>
    <col min="11255" max="11255" width="7.88671875" style="26" customWidth="1"/>
    <col min="11256" max="11258" width="7.44140625" style="26" customWidth="1"/>
    <col min="11259" max="11259" width="9.109375" style="26"/>
    <col min="11260" max="11260" width="7.44140625" style="26" customWidth="1"/>
    <col min="11261" max="11261" width="7.88671875" style="26" customWidth="1"/>
    <col min="11262" max="11262" width="7.44140625" style="26" customWidth="1"/>
    <col min="11263" max="11498" width="9.109375" style="26"/>
    <col min="11499" max="11499" width="3" style="26" bestFit="1" customWidth="1"/>
    <col min="11500" max="11500" width="18.109375" style="26" customWidth="1"/>
    <col min="11501" max="11502" width="7.44140625" style="26" customWidth="1"/>
    <col min="11503" max="11503" width="9.109375" style="26"/>
    <col min="11504" max="11504" width="7.44140625" style="26" customWidth="1"/>
    <col min="11505" max="11505" width="7.88671875" style="26" customWidth="1"/>
    <col min="11506" max="11508" width="7.44140625" style="26" customWidth="1"/>
    <col min="11509" max="11509" width="9.109375" style="26"/>
    <col min="11510" max="11510" width="7.44140625" style="26" customWidth="1"/>
    <col min="11511" max="11511" width="7.88671875" style="26" customWidth="1"/>
    <col min="11512" max="11514" width="7.44140625" style="26" customWidth="1"/>
    <col min="11515" max="11515" width="9.109375" style="26"/>
    <col min="11516" max="11516" width="7.44140625" style="26" customWidth="1"/>
    <col min="11517" max="11517" width="7.88671875" style="26" customWidth="1"/>
    <col min="11518" max="11518" width="7.44140625" style="26" customWidth="1"/>
    <col min="11519" max="11754" width="9.109375" style="26"/>
    <col min="11755" max="11755" width="3" style="26" bestFit="1" customWidth="1"/>
    <col min="11756" max="11756" width="18.109375" style="26" customWidth="1"/>
    <col min="11757" max="11758" width="7.44140625" style="26" customWidth="1"/>
    <col min="11759" max="11759" width="9.109375" style="26"/>
    <col min="11760" max="11760" width="7.44140625" style="26" customWidth="1"/>
    <col min="11761" max="11761" width="7.88671875" style="26" customWidth="1"/>
    <col min="11762" max="11764" width="7.44140625" style="26" customWidth="1"/>
    <col min="11765" max="11765" width="9.109375" style="26"/>
    <col min="11766" max="11766" width="7.44140625" style="26" customWidth="1"/>
    <col min="11767" max="11767" width="7.88671875" style="26" customWidth="1"/>
    <col min="11768" max="11770" width="7.44140625" style="26" customWidth="1"/>
    <col min="11771" max="11771" width="9.109375" style="26"/>
    <col min="11772" max="11772" width="7.44140625" style="26" customWidth="1"/>
    <col min="11773" max="11773" width="7.88671875" style="26" customWidth="1"/>
    <col min="11774" max="11774" width="7.44140625" style="26" customWidth="1"/>
    <col min="11775" max="12010" width="9.109375" style="26"/>
    <col min="12011" max="12011" width="3" style="26" bestFit="1" customWidth="1"/>
    <col min="12012" max="12012" width="18.109375" style="26" customWidth="1"/>
    <col min="12013" max="12014" width="7.44140625" style="26" customWidth="1"/>
    <col min="12015" max="12015" width="9.109375" style="26"/>
    <col min="12016" max="12016" width="7.44140625" style="26" customWidth="1"/>
    <col min="12017" max="12017" width="7.88671875" style="26" customWidth="1"/>
    <col min="12018" max="12020" width="7.44140625" style="26" customWidth="1"/>
    <col min="12021" max="12021" width="9.109375" style="26"/>
    <col min="12022" max="12022" width="7.44140625" style="26" customWidth="1"/>
    <col min="12023" max="12023" width="7.88671875" style="26" customWidth="1"/>
    <col min="12024" max="12026" width="7.44140625" style="26" customWidth="1"/>
    <col min="12027" max="12027" width="9.109375" style="26"/>
    <col min="12028" max="12028" width="7.44140625" style="26" customWidth="1"/>
    <col min="12029" max="12029" width="7.88671875" style="26" customWidth="1"/>
    <col min="12030" max="12030" width="7.44140625" style="26" customWidth="1"/>
    <col min="12031" max="12266" width="9.109375" style="26"/>
    <col min="12267" max="12267" width="3" style="26" bestFit="1" customWidth="1"/>
    <col min="12268" max="12268" width="18.109375" style="26" customWidth="1"/>
    <col min="12269" max="12270" width="7.44140625" style="26" customWidth="1"/>
    <col min="12271" max="12271" width="9.109375" style="26"/>
    <col min="12272" max="12272" width="7.44140625" style="26" customWidth="1"/>
    <col min="12273" max="12273" width="7.88671875" style="26" customWidth="1"/>
    <col min="12274" max="12276" width="7.44140625" style="26" customWidth="1"/>
    <col min="12277" max="12277" width="9.109375" style="26"/>
    <col min="12278" max="12278" width="7.44140625" style="26" customWidth="1"/>
    <col min="12279" max="12279" width="7.88671875" style="26" customWidth="1"/>
    <col min="12280" max="12282" width="7.44140625" style="26" customWidth="1"/>
    <col min="12283" max="12283" width="9.109375" style="26"/>
    <col min="12284" max="12284" width="7.44140625" style="26" customWidth="1"/>
    <col min="12285" max="12285" width="7.88671875" style="26" customWidth="1"/>
    <col min="12286" max="12286" width="7.44140625" style="26" customWidth="1"/>
    <col min="12287" max="12522" width="9.109375" style="26"/>
    <col min="12523" max="12523" width="3" style="26" bestFit="1" customWidth="1"/>
    <col min="12524" max="12524" width="18.109375" style="26" customWidth="1"/>
    <col min="12525" max="12526" width="7.44140625" style="26" customWidth="1"/>
    <col min="12527" max="12527" width="9.109375" style="26"/>
    <col min="12528" max="12528" width="7.44140625" style="26" customWidth="1"/>
    <col min="12529" max="12529" width="7.88671875" style="26" customWidth="1"/>
    <col min="12530" max="12532" width="7.44140625" style="26" customWidth="1"/>
    <col min="12533" max="12533" width="9.109375" style="26"/>
    <col min="12534" max="12534" width="7.44140625" style="26" customWidth="1"/>
    <col min="12535" max="12535" width="7.88671875" style="26" customWidth="1"/>
    <col min="12536" max="12538" width="7.44140625" style="26" customWidth="1"/>
    <col min="12539" max="12539" width="9.109375" style="26"/>
    <col min="12540" max="12540" width="7.44140625" style="26" customWidth="1"/>
    <col min="12541" max="12541" width="7.88671875" style="26" customWidth="1"/>
    <col min="12542" max="12542" width="7.44140625" style="26" customWidth="1"/>
    <col min="12543" max="12778" width="9.109375" style="26"/>
    <col min="12779" max="12779" width="3" style="26" bestFit="1" customWidth="1"/>
    <col min="12780" max="12780" width="18.109375" style="26" customWidth="1"/>
    <col min="12781" max="12782" width="7.44140625" style="26" customWidth="1"/>
    <col min="12783" max="12783" width="9.109375" style="26"/>
    <col min="12784" max="12784" width="7.44140625" style="26" customWidth="1"/>
    <col min="12785" max="12785" width="7.88671875" style="26" customWidth="1"/>
    <col min="12786" max="12788" width="7.44140625" style="26" customWidth="1"/>
    <col min="12789" max="12789" width="9.109375" style="26"/>
    <col min="12790" max="12790" width="7.44140625" style="26" customWidth="1"/>
    <col min="12791" max="12791" width="7.88671875" style="26" customWidth="1"/>
    <col min="12792" max="12794" width="7.44140625" style="26" customWidth="1"/>
    <col min="12795" max="12795" width="9.109375" style="26"/>
    <col min="12796" max="12796" width="7.44140625" style="26" customWidth="1"/>
    <col min="12797" max="12797" width="7.88671875" style="26" customWidth="1"/>
    <col min="12798" max="12798" width="7.44140625" style="26" customWidth="1"/>
    <col min="12799" max="13034" width="9.109375" style="26"/>
    <col min="13035" max="13035" width="3" style="26" bestFit="1" customWidth="1"/>
    <col min="13036" max="13036" width="18.109375" style="26" customWidth="1"/>
    <col min="13037" max="13038" width="7.44140625" style="26" customWidth="1"/>
    <col min="13039" max="13039" width="9.109375" style="26"/>
    <col min="13040" max="13040" width="7.44140625" style="26" customWidth="1"/>
    <col min="13041" max="13041" width="7.88671875" style="26" customWidth="1"/>
    <col min="13042" max="13044" width="7.44140625" style="26" customWidth="1"/>
    <col min="13045" max="13045" width="9.109375" style="26"/>
    <col min="13046" max="13046" width="7.44140625" style="26" customWidth="1"/>
    <col min="13047" max="13047" width="7.88671875" style="26" customWidth="1"/>
    <col min="13048" max="13050" width="7.44140625" style="26" customWidth="1"/>
    <col min="13051" max="13051" width="9.109375" style="26"/>
    <col min="13052" max="13052" width="7.44140625" style="26" customWidth="1"/>
    <col min="13053" max="13053" width="7.88671875" style="26" customWidth="1"/>
    <col min="13054" max="13054" width="7.44140625" style="26" customWidth="1"/>
    <col min="13055" max="13290" width="9.109375" style="26"/>
    <col min="13291" max="13291" width="3" style="26" bestFit="1" customWidth="1"/>
    <col min="13292" max="13292" width="18.109375" style="26" customWidth="1"/>
    <col min="13293" max="13294" width="7.44140625" style="26" customWidth="1"/>
    <col min="13295" max="13295" width="9.109375" style="26"/>
    <col min="13296" max="13296" width="7.44140625" style="26" customWidth="1"/>
    <col min="13297" max="13297" width="7.88671875" style="26" customWidth="1"/>
    <col min="13298" max="13300" width="7.44140625" style="26" customWidth="1"/>
    <col min="13301" max="13301" width="9.109375" style="26"/>
    <col min="13302" max="13302" width="7.44140625" style="26" customWidth="1"/>
    <col min="13303" max="13303" width="7.88671875" style="26" customWidth="1"/>
    <col min="13304" max="13306" width="7.44140625" style="26" customWidth="1"/>
    <col min="13307" max="13307" width="9.109375" style="26"/>
    <col min="13308" max="13308" width="7.44140625" style="26" customWidth="1"/>
    <col min="13309" max="13309" width="7.88671875" style="26" customWidth="1"/>
    <col min="13310" max="13310" width="7.44140625" style="26" customWidth="1"/>
    <col min="13311" max="13546" width="9.109375" style="26"/>
    <col min="13547" max="13547" width="3" style="26" bestFit="1" customWidth="1"/>
    <col min="13548" max="13548" width="18.109375" style="26" customWidth="1"/>
    <col min="13549" max="13550" width="7.44140625" style="26" customWidth="1"/>
    <col min="13551" max="13551" width="9.109375" style="26"/>
    <col min="13552" max="13552" width="7.44140625" style="26" customWidth="1"/>
    <col min="13553" max="13553" width="7.88671875" style="26" customWidth="1"/>
    <col min="13554" max="13556" width="7.44140625" style="26" customWidth="1"/>
    <col min="13557" max="13557" width="9.109375" style="26"/>
    <col min="13558" max="13558" width="7.44140625" style="26" customWidth="1"/>
    <col min="13559" max="13559" width="7.88671875" style="26" customWidth="1"/>
    <col min="13560" max="13562" width="7.44140625" style="26" customWidth="1"/>
    <col min="13563" max="13563" width="9.109375" style="26"/>
    <col min="13564" max="13564" width="7.44140625" style="26" customWidth="1"/>
    <col min="13565" max="13565" width="7.88671875" style="26" customWidth="1"/>
    <col min="13566" max="13566" width="7.44140625" style="26" customWidth="1"/>
    <col min="13567" max="13802" width="9.109375" style="26"/>
    <col min="13803" max="13803" width="3" style="26" bestFit="1" customWidth="1"/>
    <col min="13804" max="13804" width="18.109375" style="26" customWidth="1"/>
    <col min="13805" max="13806" width="7.44140625" style="26" customWidth="1"/>
    <col min="13807" max="13807" width="9.109375" style="26"/>
    <col min="13808" max="13808" width="7.44140625" style="26" customWidth="1"/>
    <col min="13809" max="13809" width="7.88671875" style="26" customWidth="1"/>
    <col min="13810" max="13812" width="7.44140625" style="26" customWidth="1"/>
    <col min="13813" max="13813" width="9.109375" style="26"/>
    <col min="13814" max="13814" width="7.44140625" style="26" customWidth="1"/>
    <col min="13815" max="13815" width="7.88671875" style="26" customWidth="1"/>
    <col min="13816" max="13818" width="7.44140625" style="26" customWidth="1"/>
    <col min="13819" max="13819" width="9.109375" style="26"/>
    <col min="13820" max="13820" width="7.44140625" style="26" customWidth="1"/>
    <col min="13821" max="13821" width="7.88671875" style="26" customWidth="1"/>
    <col min="13822" max="13822" width="7.44140625" style="26" customWidth="1"/>
    <col min="13823" max="14058" width="9.109375" style="26"/>
    <col min="14059" max="14059" width="3" style="26" bestFit="1" customWidth="1"/>
    <col min="14060" max="14060" width="18.109375" style="26" customWidth="1"/>
    <col min="14061" max="14062" width="7.44140625" style="26" customWidth="1"/>
    <col min="14063" max="14063" width="9.109375" style="26"/>
    <col min="14064" max="14064" width="7.44140625" style="26" customWidth="1"/>
    <col min="14065" max="14065" width="7.88671875" style="26" customWidth="1"/>
    <col min="14066" max="14068" width="7.44140625" style="26" customWidth="1"/>
    <col min="14069" max="14069" width="9.109375" style="26"/>
    <col min="14070" max="14070" width="7.44140625" style="26" customWidth="1"/>
    <col min="14071" max="14071" width="7.88671875" style="26" customWidth="1"/>
    <col min="14072" max="14074" width="7.44140625" style="26" customWidth="1"/>
    <col min="14075" max="14075" width="9.109375" style="26"/>
    <col min="14076" max="14076" width="7.44140625" style="26" customWidth="1"/>
    <col min="14077" max="14077" width="7.88671875" style="26" customWidth="1"/>
    <col min="14078" max="14078" width="7.44140625" style="26" customWidth="1"/>
    <col min="14079" max="14314" width="9.109375" style="26"/>
    <col min="14315" max="14315" width="3" style="26" bestFit="1" customWidth="1"/>
    <col min="14316" max="14316" width="18.109375" style="26" customWidth="1"/>
    <col min="14317" max="14318" width="7.44140625" style="26" customWidth="1"/>
    <col min="14319" max="14319" width="9.109375" style="26"/>
    <col min="14320" max="14320" width="7.44140625" style="26" customWidth="1"/>
    <col min="14321" max="14321" width="7.88671875" style="26" customWidth="1"/>
    <col min="14322" max="14324" width="7.44140625" style="26" customWidth="1"/>
    <col min="14325" max="14325" width="9.109375" style="26"/>
    <col min="14326" max="14326" width="7.44140625" style="26" customWidth="1"/>
    <col min="14327" max="14327" width="7.88671875" style="26" customWidth="1"/>
    <col min="14328" max="14330" width="7.44140625" style="26" customWidth="1"/>
    <col min="14331" max="14331" width="9.109375" style="26"/>
    <col min="14332" max="14332" width="7.44140625" style="26" customWidth="1"/>
    <col min="14333" max="14333" width="7.88671875" style="26" customWidth="1"/>
    <col min="14334" max="14334" width="7.44140625" style="26" customWidth="1"/>
    <col min="14335" max="14570" width="9.109375" style="26"/>
    <col min="14571" max="14571" width="3" style="26" bestFit="1" customWidth="1"/>
    <col min="14572" max="14572" width="18.109375" style="26" customWidth="1"/>
    <col min="14573" max="14574" width="7.44140625" style="26" customWidth="1"/>
    <col min="14575" max="14575" width="9.109375" style="26"/>
    <col min="14576" max="14576" width="7.44140625" style="26" customWidth="1"/>
    <col min="14577" max="14577" width="7.88671875" style="26" customWidth="1"/>
    <col min="14578" max="14580" width="7.44140625" style="26" customWidth="1"/>
    <col min="14581" max="14581" width="9.109375" style="26"/>
    <col min="14582" max="14582" width="7.44140625" style="26" customWidth="1"/>
    <col min="14583" max="14583" width="7.88671875" style="26" customWidth="1"/>
    <col min="14584" max="14586" width="7.44140625" style="26" customWidth="1"/>
    <col min="14587" max="14587" width="9.109375" style="26"/>
    <col min="14588" max="14588" width="7.44140625" style="26" customWidth="1"/>
    <col min="14589" max="14589" width="7.88671875" style="26" customWidth="1"/>
    <col min="14590" max="14590" width="7.44140625" style="26" customWidth="1"/>
    <col min="14591" max="14826" width="9.109375" style="26"/>
    <col min="14827" max="14827" width="3" style="26" bestFit="1" customWidth="1"/>
    <col min="14828" max="14828" width="18.109375" style="26" customWidth="1"/>
    <col min="14829" max="14830" width="7.44140625" style="26" customWidth="1"/>
    <col min="14831" max="14831" width="9.109375" style="26"/>
    <col min="14832" max="14832" width="7.44140625" style="26" customWidth="1"/>
    <col min="14833" max="14833" width="7.88671875" style="26" customWidth="1"/>
    <col min="14834" max="14836" width="7.44140625" style="26" customWidth="1"/>
    <col min="14837" max="14837" width="9.109375" style="26"/>
    <col min="14838" max="14838" width="7.44140625" style="26" customWidth="1"/>
    <col min="14839" max="14839" width="7.88671875" style="26" customWidth="1"/>
    <col min="14840" max="14842" width="7.44140625" style="26" customWidth="1"/>
    <col min="14843" max="14843" width="9.109375" style="26"/>
    <col min="14844" max="14844" width="7.44140625" style="26" customWidth="1"/>
    <col min="14845" max="14845" width="7.88671875" style="26" customWidth="1"/>
    <col min="14846" max="14846" width="7.44140625" style="26" customWidth="1"/>
    <col min="14847" max="15082" width="9.109375" style="26"/>
    <col min="15083" max="15083" width="3" style="26" bestFit="1" customWidth="1"/>
    <col min="15084" max="15084" width="18.109375" style="26" customWidth="1"/>
    <col min="15085" max="15086" width="7.44140625" style="26" customWidth="1"/>
    <col min="15087" max="15087" width="9.109375" style="26"/>
    <col min="15088" max="15088" width="7.44140625" style="26" customWidth="1"/>
    <col min="15089" max="15089" width="7.88671875" style="26" customWidth="1"/>
    <col min="15090" max="15092" width="7.44140625" style="26" customWidth="1"/>
    <col min="15093" max="15093" width="9.109375" style="26"/>
    <col min="15094" max="15094" width="7.44140625" style="26" customWidth="1"/>
    <col min="15095" max="15095" width="7.88671875" style="26" customWidth="1"/>
    <col min="15096" max="15098" width="7.44140625" style="26" customWidth="1"/>
    <col min="15099" max="15099" width="9.109375" style="26"/>
    <col min="15100" max="15100" width="7.44140625" style="26" customWidth="1"/>
    <col min="15101" max="15101" width="7.88671875" style="26" customWidth="1"/>
    <col min="15102" max="15102" width="7.44140625" style="26" customWidth="1"/>
    <col min="15103" max="15338" width="9.109375" style="26"/>
    <col min="15339" max="15339" width="3" style="26" bestFit="1" customWidth="1"/>
    <col min="15340" max="15340" width="18.109375" style="26" customWidth="1"/>
    <col min="15341" max="15342" width="7.44140625" style="26" customWidth="1"/>
    <col min="15343" max="15343" width="9.109375" style="26"/>
    <col min="15344" max="15344" width="7.44140625" style="26" customWidth="1"/>
    <col min="15345" max="15345" width="7.88671875" style="26" customWidth="1"/>
    <col min="15346" max="15348" width="7.44140625" style="26" customWidth="1"/>
    <col min="15349" max="15349" width="9.109375" style="26"/>
    <col min="15350" max="15350" width="7.44140625" style="26" customWidth="1"/>
    <col min="15351" max="15351" width="7.88671875" style="26" customWidth="1"/>
    <col min="15352" max="15354" width="7.44140625" style="26" customWidth="1"/>
    <col min="15355" max="15355" width="9.109375" style="26"/>
    <col min="15356" max="15356" width="7.44140625" style="26" customWidth="1"/>
    <col min="15357" max="15357" width="7.88671875" style="26" customWidth="1"/>
    <col min="15358" max="15358" width="7.44140625" style="26" customWidth="1"/>
    <col min="15359" max="15594" width="9.109375" style="26"/>
    <col min="15595" max="15595" width="3" style="26" bestFit="1" customWidth="1"/>
    <col min="15596" max="15596" width="18.109375" style="26" customWidth="1"/>
    <col min="15597" max="15598" width="7.44140625" style="26" customWidth="1"/>
    <col min="15599" max="15599" width="9.109375" style="26"/>
    <col min="15600" max="15600" width="7.44140625" style="26" customWidth="1"/>
    <col min="15601" max="15601" width="7.88671875" style="26" customWidth="1"/>
    <col min="15602" max="15604" width="7.44140625" style="26" customWidth="1"/>
    <col min="15605" max="15605" width="9.109375" style="26"/>
    <col min="15606" max="15606" width="7.44140625" style="26" customWidth="1"/>
    <col min="15607" max="15607" width="7.88671875" style="26" customWidth="1"/>
    <col min="15608" max="15610" width="7.44140625" style="26" customWidth="1"/>
    <col min="15611" max="15611" width="9.109375" style="26"/>
    <col min="15612" max="15612" width="7.44140625" style="26" customWidth="1"/>
    <col min="15613" max="15613" width="7.88671875" style="26" customWidth="1"/>
    <col min="15614" max="15614" width="7.44140625" style="26" customWidth="1"/>
    <col min="15615" max="15850" width="9.109375" style="26"/>
    <col min="15851" max="15851" width="3" style="26" bestFit="1" customWidth="1"/>
    <col min="15852" max="15852" width="18.109375" style="26" customWidth="1"/>
    <col min="15853" max="15854" width="7.44140625" style="26" customWidth="1"/>
    <col min="15855" max="15855" width="9.109375" style="26"/>
    <col min="15856" max="15856" width="7.44140625" style="26" customWidth="1"/>
    <col min="15857" max="15857" width="7.88671875" style="26" customWidth="1"/>
    <col min="15858" max="15860" width="7.44140625" style="26" customWidth="1"/>
    <col min="15861" max="15861" width="9.109375" style="26"/>
    <col min="15862" max="15862" width="7.44140625" style="26" customWidth="1"/>
    <col min="15863" max="15863" width="7.88671875" style="26" customWidth="1"/>
    <col min="15864" max="15866" width="7.44140625" style="26" customWidth="1"/>
    <col min="15867" max="15867" width="9.109375" style="26"/>
    <col min="15868" max="15868" width="7.44140625" style="26" customWidth="1"/>
    <col min="15869" max="15869" width="7.88671875" style="26" customWidth="1"/>
    <col min="15870" max="15870" width="7.44140625" style="26" customWidth="1"/>
    <col min="15871" max="16106" width="9.109375" style="26"/>
    <col min="16107" max="16107" width="3" style="26" bestFit="1" customWidth="1"/>
    <col min="16108" max="16108" width="18.109375" style="26" customWidth="1"/>
    <col min="16109" max="16110" width="7.44140625" style="26" customWidth="1"/>
    <col min="16111" max="16111" width="9.109375" style="26"/>
    <col min="16112" max="16112" width="7.44140625" style="26" customWidth="1"/>
    <col min="16113" max="16113" width="7.88671875" style="26" customWidth="1"/>
    <col min="16114" max="16116" width="7.44140625" style="26" customWidth="1"/>
    <col min="16117" max="16117" width="9.109375" style="26"/>
    <col min="16118" max="16118" width="7.44140625" style="26" customWidth="1"/>
    <col min="16119" max="16119" width="7.88671875" style="26" customWidth="1"/>
    <col min="16120" max="16122" width="7.44140625" style="26" customWidth="1"/>
    <col min="16123" max="16123" width="9.109375" style="26"/>
    <col min="16124" max="16124" width="7.44140625" style="26" customWidth="1"/>
    <col min="16125" max="16125" width="7.88671875" style="26" customWidth="1"/>
    <col min="16126" max="16126" width="7.44140625" style="26" customWidth="1"/>
    <col min="16127" max="16384" width="9.109375" style="26"/>
  </cols>
  <sheetData>
    <row r="1" spans="1:19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3" t="s">
        <v>85</v>
      </c>
      <c r="S1" s="213"/>
    </row>
    <row r="2" spans="1:19" s="166" customFormat="1" ht="15" customHeight="1">
      <c r="A2" s="188" t="s">
        <v>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s="72" customFormat="1">
      <c r="A3" s="82" t="s">
        <v>96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s="73" customFormat="1" ht="12.75" customHeight="1">
      <c r="A4" s="237" t="s">
        <v>18</v>
      </c>
      <c r="B4" s="257" t="s">
        <v>19</v>
      </c>
      <c r="C4" s="238" t="s">
        <v>20</v>
      </c>
      <c r="D4" s="239"/>
      <c r="E4" s="239"/>
      <c r="F4" s="239"/>
      <c r="G4" s="240"/>
      <c r="H4" s="255" t="s">
        <v>20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</row>
    <row r="5" spans="1:19" s="73" customFormat="1" ht="12.75" customHeight="1">
      <c r="A5" s="237"/>
      <c r="B5" s="260"/>
      <c r="C5" s="241"/>
      <c r="D5" s="242"/>
      <c r="E5" s="242"/>
      <c r="F5" s="242"/>
      <c r="G5" s="243"/>
      <c r="H5" s="255" t="s">
        <v>6</v>
      </c>
      <c r="I5" s="255"/>
      <c r="J5" s="255"/>
      <c r="K5" s="255"/>
      <c r="L5" s="255"/>
      <c r="M5" s="255"/>
      <c r="N5" s="255" t="s">
        <v>7</v>
      </c>
      <c r="O5" s="255"/>
      <c r="P5" s="255"/>
      <c r="Q5" s="255"/>
      <c r="R5" s="255"/>
      <c r="S5" s="256"/>
    </row>
    <row r="6" spans="1:19" s="73" customFormat="1" ht="12.75" customHeight="1">
      <c r="A6" s="237"/>
      <c r="B6" s="260"/>
      <c r="C6" s="246"/>
      <c r="D6" s="261"/>
      <c r="E6" s="261"/>
      <c r="F6" s="261"/>
      <c r="G6" s="262"/>
      <c r="H6" s="255" t="s">
        <v>49</v>
      </c>
      <c r="I6" s="255" t="s">
        <v>20</v>
      </c>
      <c r="J6" s="255"/>
      <c r="K6" s="255"/>
      <c r="L6" s="255"/>
      <c r="M6" s="255"/>
      <c r="N6" s="255" t="s">
        <v>49</v>
      </c>
      <c r="O6" s="255" t="s">
        <v>20</v>
      </c>
      <c r="P6" s="255"/>
      <c r="Q6" s="255"/>
      <c r="R6" s="255"/>
      <c r="S6" s="256"/>
    </row>
    <row r="7" spans="1:19" s="73" customFormat="1" ht="25.5" customHeight="1">
      <c r="A7" s="237"/>
      <c r="B7" s="260"/>
      <c r="C7" s="257" t="s">
        <v>50</v>
      </c>
      <c r="D7" s="257" t="s">
        <v>51</v>
      </c>
      <c r="E7" s="244" t="s">
        <v>52</v>
      </c>
      <c r="F7" s="245"/>
      <c r="G7" s="259"/>
      <c r="H7" s="255"/>
      <c r="I7" s="255" t="s">
        <v>50</v>
      </c>
      <c r="J7" s="255" t="s">
        <v>51</v>
      </c>
      <c r="K7" s="244" t="s">
        <v>52</v>
      </c>
      <c r="L7" s="245"/>
      <c r="M7" s="259"/>
      <c r="N7" s="255"/>
      <c r="O7" s="255" t="s">
        <v>50</v>
      </c>
      <c r="P7" s="255" t="s">
        <v>51</v>
      </c>
      <c r="Q7" s="256" t="s">
        <v>52</v>
      </c>
      <c r="R7" s="263"/>
      <c r="S7" s="263"/>
    </row>
    <row r="8" spans="1:19" s="77" customFormat="1" ht="65.25" customHeight="1">
      <c r="A8" s="237"/>
      <c r="B8" s="258"/>
      <c r="C8" s="258"/>
      <c r="D8" s="258"/>
      <c r="E8" s="148" t="s">
        <v>53</v>
      </c>
      <c r="F8" s="148" t="s">
        <v>54</v>
      </c>
      <c r="G8" s="148" t="s">
        <v>55</v>
      </c>
      <c r="H8" s="255"/>
      <c r="I8" s="255"/>
      <c r="J8" s="255"/>
      <c r="K8" s="163" t="s">
        <v>53</v>
      </c>
      <c r="L8" s="175" t="s">
        <v>78</v>
      </c>
      <c r="M8" s="163" t="s">
        <v>55</v>
      </c>
      <c r="N8" s="255"/>
      <c r="O8" s="255"/>
      <c r="P8" s="255"/>
      <c r="Q8" s="163" t="s">
        <v>53</v>
      </c>
      <c r="R8" s="175" t="s">
        <v>54</v>
      </c>
      <c r="S8" s="164" t="s">
        <v>55</v>
      </c>
    </row>
    <row r="9" spans="1:19" s="77" customFormat="1" ht="12.7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19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19" s="33" customFormat="1">
      <c r="A11" s="112" t="s">
        <v>19</v>
      </c>
      <c r="B11" s="185">
        <v>17.312262011635699</v>
      </c>
      <c r="C11" s="185">
        <v>16.244035813975099</v>
      </c>
      <c r="D11" s="185">
        <v>17.577889227426098</v>
      </c>
      <c r="E11" s="185">
        <v>17.909767401087102</v>
      </c>
      <c r="F11" s="185">
        <v>17.014369378546899</v>
      </c>
      <c r="G11" s="185">
        <v>14.306961214807</v>
      </c>
      <c r="H11" s="185">
        <v>18.759349397686901</v>
      </c>
      <c r="I11" s="185">
        <v>16.275981436024502</v>
      </c>
      <c r="J11" s="185">
        <v>19.477538997287098</v>
      </c>
      <c r="K11" s="185">
        <v>19.329824837338101</v>
      </c>
      <c r="L11" s="185">
        <v>19.752665888085499</v>
      </c>
      <c r="M11" s="185">
        <v>22.2267700713174</v>
      </c>
      <c r="N11" s="185">
        <v>6.2594061239188603</v>
      </c>
      <c r="O11" s="185">
        <v>8.1947833328118893</v>
      </c>
      <c r="P11" s="185">
        <v>6.2461553181595004</v>
      </c>
      <c r="Q11" s="185">
        <v>6.0675222017130999</v>
      </c>
      <c r="R11" s="185">
        <v>6.1451320817446202</v>
      </c>
      <c r="S11" s="185">
        <v>7.0229291419925097</v>
      </c>
    </row>
    <row r="12" spans="1:19" s="33" customFormat="1" ht="55.2">
      <c r="A12" s="150" t="s">
        <v>22</v>
      </c>
      <c r="B12" s="97" t="s">
        <v>99</v>
      </c>
      <c r="C12" s="97" t="s">
        <v>99</v>
      </c>
      <c r="D12" s="97" t="s">
        <v>99</v>
      </c>
      <c r="E12" s="97" t="s">
        <v>99</v>
      </c>
      <c r="F12" s="97" t="s">
        <v>99</v>
      </c>
      <c r="G12" s="97" t="s">
        <v>99</v>
      </c>
      <c r="H12" s="97" t="s">
        <v>99</v>
      </c>
      <c r="I12" s="97" t="s">
        <v>99</v>
      </c>
      <c r="J12" s="97" t="s">
        <v>99</v>
      </c>
      <c r="K12" s="97" t="s">
        <v>99</v>
      </c>
      <c r="L12" s="97" t="s">
        <v>99</v>
      </c>
      <c r="M12" s="97" t="s">
        <v>99</v>
      </c>
      <c r="N12" s="97" t="s">
        <v>99</v>
      </c>
      <c r="O12" s="97" t="s">
        <v>99</v>
      </c>
      <c r="P12" s="97" t="s">
        <v>99</v>
      </c>
      <c r="Q12" s="97" t="s">
        <v>99</v>
      </c>
      <c r="R12" s="97" t="s">
        <v>99</v>
      </c>
      <c r="S12" s="97" t="s">
        <v>99</v>
      </c>
    </row>
    <row r="13" spans="1:1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19" s="27" customFormat="1">
      <c r="A14" s="35" t="s">
        <v>24</v>
      </c>
      <c r="B14" s="97">
        <v>25.971192948651399</v>
      </c>
      <c r="C14" s="97">
        <v>22.780545470251798</v>
      </c>
      <c r="D14" s="97">
        <v>26.4449878487445</v>
      </c>
      <c r="E14" s="97">
        <v>28.445387011570102</v>
      </c>
      <c r="F14" s="97">
        <v>22.085761682824501</v>
      </c>
      <c r="G14" s="97">
        <v>27.182115127735099</v>
      </c>
      <c r="H14" s="97">
        <v>26.4482034414821</v>
      </c>
      <c r="I14" s="97">
        <v>22.774839125643599</v>
      </c>
      <c r="J14" s="97">
        <v>27.0092073112489</v>
      </c>
      <c r="K14" s="97">
        <v>29.143994029326201</v>
      </c>
      <c r="L14" s="97">
        <v>22.467858164811499</v>
      </c>
      <c r="M14" s="97">
        <v>27.182115127735099</v>
      </c>
      <c r="N14" s="97">
        <v>6.8743502954259901</v>
      </c>
      <c r="O14" s="97">
        <v>43.429377515375101</v>
      </c>
      <c r="P14" s="97">
        <v>6.8206894456991396</v>
      </c>
      <c r="Q14" s="97">
        <v>7.1406897292629496</v>
      </c>
      <c r="R14" s="97">
        <v>5.8780660271304601</v>
      </c>
      <c r="S14" s="97" t="s">
        <v>99</v>
      </c>
    </row>
    <row r="15" spans="1:19" s="27" customFormat="1">
      <c r="A15" s="35" t="s">
        <v>25</v>
      </c>
      <c r="B15" s="97">
        <v>21.903734543471401</v>
      </c>
      <c r="C15" s="97">
        <v>23.376487360562201</v>
      </c>
      <c r="D15" s="97">
        <v>21.646835484609898</v>
      </c>
      <c r="E15" s="97">
        <v>23.089041141510702</v>
      </c>
      <c r="F15" s="97">
        <v>17.798312870621199</v>
      </c>
      <c r="G15" s="97">
        <v>15.8870097537284</v>
      </c>
      <c r="H15" s="97">
        <v>23.7643007777633</v>
      </c>
      <c r="I15" s="97">
        <v>23.3760100467257</v>
      </c>
      <c r="J15" s="97">
        <v>23.841203271495999</v>
      </c>
      <c r="K15" s="97">
        <v>25.4950743170102</v>
      </c>
      <c r="L15" s="97">
        <v>19.580990383662101</v>
      </c>
      <c r="M15" s="97">
        <v>15.8870097537284</v>
      </c>
      <c r="N15" s="97">
        <v>5.4481503982727402</v>
      </c>
      <c r="O15" s="97">
        <v>35.1104655697049</v>
      </c>
      <c r="P15" s="97">
        <v>5.4463861291525202</v>
      </c>
      <c r="Q15" s="97">
        <v>5.2554786854205</v>
      </c>
      <c r="R15" s="97">
        <v>5.9692538742885697</v>
      </c>
      <c r="S15" s="97" t="s">
        <v>99</v>
      </c>
    </row>
    <row r="16" spans="1:19" s="27" customFormat="1">
      <c r="A16" s="35" t="s">
        <v>26</v>
      </c>
      <c r="B16" s="97">
        <v>21.890860794513301</v>
      </c>
      <c r="C16" s="97">
        <v>19.508767095429199</v>
      </c>
      <c r="D16" s="97">
        <v>22.518873125692799</v>
      </c>
      <c r="E16" s="97">
        <v>23.392402496286302</v>
      </c>
      <c r="F16" s="97">
        <v>19.610560008109498</v>
      </c>
      <c r="G16" s="97">
        <v>24.3473505549502</v>
      </c>
      <c r="H16" s="97">
        <v>23.8644240310222</v>
      </c>
      <c r="I16" s="97">
        <v>19.6530771722291</v>
      </c>
      <c r="J16" s="97">
        <v>25.142222992410201</v>
      </c>
      <c r="K16" s="97">
        <v>26.325043084782401</v>
      </c>
      <c r="L16" s="97">
        <v>21.3816119019531</v>
      </c>
      <c r="M16" s="97">
        <v>26.659700122972101</v>
      </c>
      <c r="N16" s="97">
        <v>6.2682721175478404</v>
      </c>
      <c r="O16" s="97">
        <v>4.2697446293483603</v>
      </c>
      <c r="P16" s="97">
        <v>6.3037661054792897</v>
      </c>
      <c r="Q16" s="97">
        <v>6.3217812834330802</v>
      </c>
      <c r="R16" s="97">
        <v>6.2616679687466297</v>
      </c>
      <c r="S16" s="97">
        <v>5.6958435089378696</v>
      </c>
    </row>
    <row r="17" spans="1:19" s="27" customFormat="1">
      <c r="A17" s="35" t="s">
        <v>27</v>
      </c>
      <c r="B17" s="97">
        <v>34.447176069879703</v>
      </c>
      <c r="C17" s="97">
        <v>30.285347327539998</v>
      </c>
      <c r="D17" s="97">
        <v>34.916877225625797</v>
      </c>
      <c r="E17" s="97">
        <v>36.857497215038997</v>
      </c>
      <c r="F17" s="97">
        <v>14.013574759994</v>
      </c>
      <c r="G17" s="97">
        <v>10.6109966835738</v>
      </c>
      <c r="H17" s="97">
        <v>34.445498549239097</v>
      </c>
      <c r="I17" s="97">
        <v>30.264883393571399</v>
      </c>
      <c r="J17" s="97">
        <v>34.916877225625797</v>
      </c>
      <c r="K17" s="97">
        <v>36.857497215038997</v>
      </c>
      <c r="L17" s="97">
        <v>14.013574759994</v>
      </c>
      <c r="M17" s="97">
        <v>10.6109966835738</v>
      </c>
      <c r="N17" s="97">
        <v>52.074903942990701</v>
      </c>
      <c r="O17" s="97">
        <v>52.074903942990701</v>
      </c>
      <c r="P17" s="97" t="s">
        <v>99</v>
      </c>
      <c r="Q17" s="97" t="s">
        <v>99</v>
      </c>
      <c r="R17" s="97" t="s">
        <v>99</v>
      </c>
      <c r="S17" s="97" t="s">
        <v>99</v>
      </c>
    </row>
    <row r="18" spans="1:19" s="27" customFormat="1">
      <c r="A18" s="35" t="s">
        <v>28</v>
      </c>
      <c r="B18" s="97">
        <v>25.1610167668501</v>
      </c>
      <c r="C18" s="97">
        <v>20.5040387850831</v>
      </c>
      <c r="D18" s="97">
        <v>27.789436124453399</v>
      </c>
      <c r="E18" s="97">
        <v>33.422053956429899</v>
      </c>
      <c r="F18" s="97">
        <v>18.079417127142001</v>
      </c>
      <c r="G18" s="97">
        <v>21.508577830365699</v>
      </c>
      <c r="H18" s="97">
        <v>25.460638715251601</v>
      </c>
      <c r="I18" s="97">
        <v>20.502562293411199</v>
      </c>
      <c r="J18" s="97">
        <v>28.3225389759127</v>
      </c>
      <c r="K18" s="97">
        <v>33.422053956429899</v>
      </c>
      <c r="L18" s="97">
        <v>19.080052042564699</v>
      </c>
      <c r="M18" s="97">
        <v>21.508577830365699</v>
      </c>
      <c r="N18" s="97">
        <v>4.4713943426271401</v>
      </c>
      <c r="O18" s="97">
        <v>38.015188649255599</v>
      </c>
      <c r="P18" s="97">
        <v>4.3997663325657497</v>
      </c>
      <c r="Q18" s="97" t="s">
        <v>99</v>
      </c>
      <c r="R18" s="97">
        <v>4.3997663325657497</v>
      </c>
      <c r="S18" s="97" t="s">
        <v>99</v>
      </c>
    </row>
    <row r="19" spans="1:19" s="27" customFormat="1">
      <c r="A19" s="35" t="s">
        <v>29</v>
      </c>
      <c r="B19" s="97">
        <v>27.684742819991101</v>
      </c>
      <c r="C19" s="97">
        <v>20.039847270399498</v>
      </c>
      <c r="D19" s="97">
        <v>30.567717477232801</v>
      </c>
      <c r="E19" s="97">
        <v>34.088258022816902</v>
      </c>
      <c r="F19" s="97">
        <v>21.168781984704999</v>
      </c>
      <c r="G19" s="97">
        <v>20.066582984893699</v>
      </c>
      <c r="H19" s="97">
        <v>28.1416751383064</v>
      </c>
      <c r="I19" s="97">
        <v>20.145173848549899</v>
      </c>
      <c r="J19" s="97">
        <v>31.201670674441299</v>
      </c>
      <c r="K19" s="97">
        <v>34.497227516294103</v>
      </c>
      <c r="L19" s="97">
        <v>22.226798633483899</v>
      </c>
      <c r="M19" s="97">
        <v>20.066582984893699</v>
      </c>
      <c r="N19" s="97">
        <v>7.0581294384321804</v>
      </c>
      <c r="O19" s="97">
        <v>10.7814337906057</v>
      </c>
      <c r="P19" s="97">
        <v>6.4412689945243198</v>
      </c>
      <c r="Q19" s="97">
        <v>6.5493888372128799</v>
      </c>
      <c r="R19" s="97">
        <v>6.3636166397654996</v>
      </c>
      <c r="S19" s="97" t="s">
        <v>99</v>
      </c>
    </row>
    <row r="20" spans="1:19" s="27" customFormat="1">
      <c r="A20" s="35" t="s">
        <v>30</v>
      </c>
      <c r="B20" s="97">
        <v>21.6495475992125</v>
      </c>
      <c r="C20" s="97">
        <v>32.360884835409003</v>
      </c>
      <c r="D20" s="97">
        <v>20.898133742723299</v>
      </c>
      <c r="E20" s="97">
        <v>22.860428254759402</v>
      </c>
      <c r="F20" s="97">
        <v>15.775707305319401</v>
      </c>
      <c r="G20" s="97">
        <v>19.892917111762401</v>
      </c>
      <c r="H20" s="97">
        <v>22.837246822037802</v>
      </c>
      <c r="I20" s="97">
        <v>32.340750961318697</v>
      </c>
      <c r="J20" s="97">
        <v>22.117673541310801</v>
      </c>
      <c r="K20" s="97">
        <v>23.847939953754501</v>
      </c>
      <c r="L20" s="97">
        <v>17.183381335284999</v>
      </c>
      <c r="M20" s="97">
        <v>22.583004606299198</v>
      </c>
      <c r="N20" s="97">
        <v>5.8800396204145899</v>
      </c>
      <c r="O20" s="97">
        <v>46.161354063343701</v>
      </c>
      <c r="P20" s="97">
        <v>5.8250431622957404</v>
      </c>
      <c r="Q20" s="97">
        <v>5.6893326756397702</v>
      </c>
      <c r="R20" s="97">
        <v>5.9861780999967298</v>
      </c>
      <c r="S20" s="97">
        <v>5.67</v>
      </c>
    </row>
    <row r="21" spans="1:19" s="27" customFormat="1">
      <c r="A21" s="35" t="s">
        <v>31</v>
      </c>
      <c r="B21" s="97">
        <v>25.438367545666601</v>
      </c>
      <c r="C21" s="97">
        <v>19.8781866373231</v>
      </c>
      <c r="D21" s="97">
        <v>26.393057569634301</v>
      </c>
      <c r="E21" s="97">
        <v>30.699933787869899</v>
      </c>
      <c r="F21" s="97">
        <v>15.9747202125551</v>
      </c>
      <c r="G21" s="97">
        <v>18.551788825675199</v>
      </c>
      <c r="H21" s="97">
        <v>27.3701078420989</v>
      </c>
      <c r="I21" s="97">
        <v>19.881237734568199</v>
      </c>
      <c r="J21" s="97">
        <v>28.799040429418199</v>
      </c>
      <c r="K21" s="97">
        <v>31.515367209401301</v>
      </c>
      <c r="L21" s="97">
        <v>20.808208568515699</v>
      </c>
      <c r="M21" s="97">
        <v>18.551788825675199</v>
      </c>
      <c r="N21" s="97">
        <v>4.8256150133776003</v>
      </c>
      <c r="O21" s="97">
        <v>7.5151759547964003</v>
      </c>
      <c r="P21" s="97">
        <v>4.8244796428410197</v>
      </c>
      <c r="Q21" s="97">
        <v>6.3645055228584404</v>
      </c>
      <c r="R21" s="97">
        <v>4.3732199119752497</v>
      </c>
      <c r="S21" s="97" t="s">
        <v>99</v>
      </c>
    </row>
    <row r="22" spans="1:19" s="27" customFormat="1" ht="27.6">
      <c r="A22" s="34" t="s">
        <v>1</v>
      </c>
      <c r="B22" s="97">
        <v>14.241974844919074</v>
      </c>
      <c r="C22" s="97">
        <v>14.304659887489397</v>
      </c>
      <c r="D22" s="97">
        <v>14.224232761551839</v>
      </c>
      <c r="E22" s="97">
        <v>14.131136851177653</v>
      </c>
      <c r="F22" s="97">
        <v>15.307645923962431</v>
      </c>
      <c r="G22" s="97">
        <v>12.808796944072421</v>
      </c>
      <c r="H22" s="97">
        <v>15.266948065248238</v>
      </c>
      <c r="I22" s="97">
        <v>14.332424655784434</v>
      </c>
      <c r="J22" s="97">
        <v>15.575234936516441</v>
      </c>
      <c r="K22" s="97">
        <v>14.909902107233128</v>
      </c>
      <c r="L22" s="97">
        <v>19.096731780074361</v>
      </c>
      <c r="M22" s="97">
        <v>21.319822543527973</v>
      </c>
      <c r="N22" s="97">
        <v>6.319372071262837</v>
      </c>
      <c r="O22" s="97">
        <v>7.9365229414056788</v>
      </c>
      <c r="P22" s="97">
        <v>6.3057393185603701</v>
      </c>
      <c r="Q22" s="97">
        <v>6.3243793032361699</v>
      </c>
      <c r="R22" s="97">
        <v>6.2985542720138099</v>
      </c>
      <c r="S22" s="97">
        <v>6.2716491746240104</v>
      </c>
    </row>
    <row r="23" spans="1:19" s="27" customFormat="1">
      <c r="A23" s="35" t="s">
        <v>32</v>
      </c>
      <c r="B23" s="97">
        <v>24.865253356297799</v>
      </c>
      <c r="C23" s="97">
        <v>19.714341130917699</v>
      </c>
      <c r="D23" s="97">
        <v>26.083664203588299</v>
      </c>
      <c r="E23" s="97">
        <v>28.198505707127399</v>
      </c>
      <c r="F23" s="97">
        <v>19.453510701852299</v>
      </c>
      <c r="G23" s="97">
        <v>33.330251858745598</v>
      </c>
      <c r="H23" s="97">
        <v>24.931770767846899</v>
      </c>
      <c r="I23" s="97">
        <v>19.713870943540002</v>
      </c>
      <c r="J23" s="97">
        <v>26.171121136544901</v>
      </c>
      <c r="K23" s="97">
        <v>28.257820370566801</v>
      </c>
      <c r="L23" s="97">
        <v>19.591014322126</v>
      </c>
      <c r="M23" s="97">
        <v>33.330251858745598</v>
      </c>
      <c r="N23" s="97">
        <v>4.9936067555539596</v>
      </c>
      <c r="O23" s="97">
        <v>58.232757177462602</v>
      </c>
      <c r="P23" s="97">
        <v>4.9563175834925799</v>
      </c>
      <c r="Q23" s="97">
        <v>7</v>
      </c>
      <c r="R23" s="97">
        <v>2.96</v>
      </c>
      <c r="S23" s="97" t="s">
        <v>99</v>
      </c>
    </row>
    <row r="24" spans="1:19" s="27" customFormat="1">
      <c r="A24" s="35" t="s">
        <v>33</v>
      </c>
      <c r="B24" s="97">
        <v>36.435436249146697</v>
      </c>
      <c r="C24" s="97">
        <v>33.591435908689199</v>
      </c>
      <c r="D24" s="97">
        <v>36.439757945053202</v>
      </c>
      <c r="E24" s="97">
        <v>37.427797447023501</v>
      </c>
      <c r="F24" s="97">
        <v>4.8385245389085796</v>
      </c>
      <c r="G24" s="97">
        <v>17.100000000000001</v>
      </c>
      <c r="H24" s="97">
        <v>36.435436249146697</v>
      </c>
      <c r="I24" s="97">
        <v>33.591435908689199</v>
      </c>
      <c r="J24" s="97">
        <v>36.439757945053202</v>
      </c>
      <c r="K24" s="97">
        <v>37.427797447023501</v>
      </c>
      <c r="L24" s="97">
        <v>4.8385245389085796</v>
      </c>
      <c r="M24" s="97">
        <v>17.100000000000001</v>
      </c>
      <c r="N24" s="97" t="s">
        <v>99</v>
      </c>
      <c r="O24" s="97" t="s">
        <v>99</v>
      </c>
      <c r="P24" s="97" t="s">
        <v>99</v>
      </c>
      <c r="Q24" s="97" t="s">
        <v>99</v>
      </c>
      <c r="R24" s="97" t="s">
        <v>99</v>
      </c>
      <c r="S24" s="97" t="s">
        <v>99</v>
      </c>
    </row>
    <row r="25" spans="1:19" s="27" customFormat="1">
      <c r="A25" s="35" t="s">
        <v>34</v>
      </c>
      <c r="B25" s="97">
        <v>20.2089179043009</v>
      </c>
      <c r="C25" s="97">
        <v>19.781704819045999</v>
      </c>
      <c r="D25" s="97">
        <v>20.296032227802598</v>
      </c>
      <c r="E25" s="97">
        <v>21.399167543254201</v>
      </c>
      <c r="F25" s="97">
        <v>17.866315861222802</v>
      </c>
      <c r="G25" s="97">
        <v>22.3556852804961</v>
      </c>
      <c r="H25" s="97">
        <v>23.934805585402</v>
      </c>
      <c r="I25" s="97">
        <v>19.7711497564399</v>
      </c>
      <c r="J25" s="97">
        <v>25.043828941309702</v>
      </c>
      <c r="K25" s="97">
        <v>26.852534538755499</v>
      </c>
      <c r="L25" s="97">
        <v>21.503939915644899</v>
      </c>
      <c r="M25" s="97">
        <v>22.581672025971201</v>
      </c>
      <c r="N25" s="97">
        <v>4.8316157864622804</v>
      </c>
      <c r="O25" s="97">
        <v>47.3413645106573</v>
      </c>
      <c r="P25" s="97">
        <v>4.8174780576753804</v>
      </c>
      <c r="Q25" s="97">
        <v>4.51312505227488</v>
      </c>
      <c r="R25" s="97">
        <v>5.5031333964127498</v>
      </c>
      <c r="S25" s="97">
        <v>4.9288201889957399</v>
      </c>
    </row>
    <row r="26" spans="1:19" s="27" customFormat="1">
      <c r="A26" s="35" t="s">
        <v>35</v>
      </c>
      <c r="B26" s="97">
        <v>25.974091585200899</v>
      </c>
      <c r="C26" s="97">
        <v>21.461275241466598</v>
      </c>
      <c r="D26" s="97">
        <v>26.727073248002199</v>
      </c>
      <c r="E26" s="97">
        <v>29.122769399615201</v>
      </c>
      <c r="F26" s="97">
        <v>21.6487067665852</v>
      </c>
      <c r="G26" s="97">
        <v>16.7945622408965</v>
      </c>
      <c r="H26" s="97">
        <v>27.148159153427699</v>
      </c>
      <c r="I26" s="97">
        <v>21.456554012815602</v>
      </c>
      <c r="J26" s="97">
        <v>28.164163522467899</v>
      </c>
      <c r="K26" s="97">
        <v>29.122769399615201</v>
      </c>
      <c r="L26" s="97">
        <v>24.1794727256529</v>
      </c>
      <c r="M26" s="97">
        <v>33.491204226201603</v>
      </c>
      <c r="N26" s="97">
        <v>6.2545302556685698</v>
      </c>
      <c r="O26" s="97">
        <v>40.2651902303665</v>
      </c>
      <c r="P26" s="97">
        <v>6.2327916704825199</v>
      </c>
      <c r="Q26" s="97" t="s">
        <v>99</v>
      </c>
      <c r="R26" s="97">
        <v>6.9</v>
      </c>
      <c r="S26" s="97">
        <v>5.5</v>
      </c>
    </row>
    <row r="27" spans="1:19" s="27" customFormat="1">
      <c r="A27" s="35" t="s">
        <v>36</v>
      </c>
      <c r="B27" s="97">
        <v>21.291397893703898</v>
      </c>
      <c r="C27" s="97">
        <v>21.221895267289099</v>
      </c>
      <c r="D27" s="97">
        <v>21.303120948791701</v>
      </c>
      <c r="E27" s="97">
        <v>22.2275812688193</v>
      </c>
      <c r="F27" s="97">
        <v>18.014622550310499</v>
      </c>
      <c r="G27" s="97">
        <v>23.463354849913699</v>
      </c>
      <c r="H27" s="97">
        <v>22.949477751792902</v>
      </c>
      <c r="I27" s="97">
        <v>21.196084302155999</v>
      </c>
      <c r="J27" s="97">
        <v>23.283920025013199</v>
      </c>
      <c r="K27" s="97">
        <v>24.726803441066501</v>
      </c>
      <c r="L27" s="97">
        <v>18.7030213017552</v>
      </c>
      <c r="M27" s="97">
        <v>24.936202059032102</v>
      </c>
      <c r="N27" s="97">
        <v>6.4905433276736497</v>
      </c>
      <c r="O27" s="97">
        <v>34.5931754856474</v>
      </c>
      <c r="P27" s="97">
        <v>6.41276030224219</v>
      </c>
      <c r="Q27" s="97">
        <v>6.4047526325086501</v>
      </c>
      <c r="R27" s="97">
        <v>6.3693173550640996</v>
      </c>
      <c r="S27" s="97">
        <v>7.3632</v>
      </c>
    </row>
    <row r="28" spans="1:19" s="27" customFormat="1">
      <c r="A28" s="35" t="s">
        <v>37</v>
      </c>
      <c r="B28" s="97">
        <v>25.179343878884101</v>
      </c>
      <c r="C28" s="97">
        <v>22.356402461379499</v>
      </c>
      <c r="D28" s="97">
        <v>25.714323294565599</v>
      </c>
      <c r="E28" s="97">
        <v>27.247099823683001</v>
      </c>
      <c r="F28" s="97">
        <v>21.102631137207801</v>
      </c>
      <c r="G28" s="97">
        <v>29.648243535221201</v>
      </c>
      <c r="H28" s="97">
        <v>26.415230209804399</v>
      </c>
      <c r="I28" s="97">
        <v>22.3475486835246</v>
      </c>
      <c r="J28" s="97">
        <v>27.241793339560001</v>
      </c>
      <c r="K28" s="97">
        <v>29.319456500084598</v>
      </c>
      <c r="L28" s="97">
        <v>21.5681966808556</v>
      </c>
      <c r="M28" s="97">
        <v>29.648243535221201</v>
      </c>
      <c r="N28" s="97">
        <v>4.7356004407740304</v>
      </c>
      <c r="O28" s="97">
        <v>45.280051444338199</v>
      </c>
      <c r="P28" s="97">
        <v>4.6918061603948802</v>
      </c>
      <c r="Q28" s="97">
        <v>4.6450200196746199</v>
      </c>
      <c r="R28" s="97">
        <v>5.0798596292380704</v>
      </c>
      <c r="S28" s="97" t="s">
        <v>99</v>
      </c>
    </row>
    <row r="29" spans="1:19" s="27" customFormat="1">
      <c r="A29" s="20" t="s">
        <v>38</v>
      </c>
      <c r="B29" s="97">
        <v>28.9597149987727</v>
      </c>
      <c r="C29" s="97">
        <v>27.0880921951251</v>
      </c>
      <c r="D29" s="97">
        <v>29.171095927373401</v>
      </c>
      <c r="E29" s="97">
        <v>34.2596330217375</v>
      </c>
      <c r="F29" s="97">
        <v>20.215460445847999</v>
      </c>
      <c r="G29" s="97">
        <v>16.6685236862122</v>
      </c>
      <c r="H29" s="97">
        <v>29.094264919390799</v>
      </c>
      <c r="I29" s="97">
        <v>27.081198978282199</v>
      </c>
      <c r="J29" s="97">
        <v>29.3230580835897</v>
      </c>
      <c r="K29" s="97">
        <v>34.425372015986099</v>
      </c>
      <c r="L29" s="97">
        <v>20.331521938037699</v>
      </c>
      <c r="M29" s="97">
        <v>16.6685236862122</v>
      </c>
      <c r="N29" s="97">
        <v>6.1232940370739897</v>
      </c>
      <c r="O29" s="97">
        <v>59.506715113626697</v>
      </c>
      <c r="P29" s="97">
        <v>5.9259538291805498</v>
      </c>
      <c r="Q29" s="97">
        <v>4.8669499710622697</v>
      </c>
      <c r="R29" s="97">
        <v>7.2585435564204897</v>
      </c>
      <c r="S29" s="97" t="s">
        <v>99</v>
      </c>
    </row>
    <row r="30" spans="1:19" s="27" customFormat="1">
      <c r="A30" s="20" t="s">
        <v>39</v>
      </c>
      <c r="B30" s="97">
        <v>23.1154111394493</v>
      </c>
      <c r="C30" s="97">
        <v>22.952284434655901</v>
      </c>
      <c r="D30" s="97">
        <v>23.138154384375898</v>
      </c>
      <c r="E30" s="97">
        <v>25.415560036392101</v>
      </c>
      <c r="F30" s="97">
        <v>17.121386503428202</v>
      </c>
      <c r="G30" s="97">
        <v>27.809958033852499</v>
      </c>
      <c r="H30" s="97">
        <v>27.690037635170999</v>
      </c>
      <c r="I30" s="97">
        <v>22.947104035116102</v>
      </c>
      <c r="J30" s="97">
        <v>28.562172190416799</v>
      </c>
      <c r="K30" s="97">
        <v>32.719531352638803</v>
      </c>
      <c r="L30" s="97">
        <v>19.4012104415505</v>
      </c>
      <c r="M30" s="97">
        <v>27.809958033852499</v>
      </c>
      <c r="N30" s="97">
        <v>6.1536209984574901</v>
      </c>
      <c r="O30" s="97">
        <v>42.254233858072602</v>
      </c>
      <c r="P30" s="97">
        <v>6.1480403033586599</v>
      </c>
      <c r="Q30" s="97">
        <v>5.8981623769295899</v>
      </c>
      <c r="R30" s="97">
        <v>7.0639618690361496</v>
      </c>
      <c r="S30" s="97" t="s">
        <v>99</v>
      </c>
    </row>
    <row r="31" spans="1:19" s="27" customFormat="1">
      <c r="A31" s="20" t="s">
        <v>40</v>
      </c>
      <c r="B31" s="97">
        <v>23.742833633566701</v>
      </c>
      <c r="C31" s="97">
        <v>21.195689926519901</v>
      </c>
      <c r="D31" s="97">
        <v>24.0829894872391</v>
      </c>
      <c r="E31" s="97">
        <v>28.9657675207173</v>
      </c>
      <c r="F31" s="97">
        <v>17.478100240506201</v>
      </c>
      <c r="G31" s="97">
        <v>23.211414926506801</v>
      </c>
      <c r="H31" s="97">
        <v>24.9201683747877</v>
      </c>
      <c r="I31" s="97">
        <v>21.193324961419901</v>
      </c>
      <c r="J31" s="97">
        <v>25.456611018954899</v>
      </c>
      <c r="K31" s="97">
        <v>29.494706896609099</v>
      </c>
      <c r="L31" s="97">
        <v>19.319954980153501</v>
      </c>
      <c r="M31" s="97">
        <v>23.211414926506801</v>
      </c>
      <c r="N31" s="97">
        <v>6.49945078666806</v>
      </c>
      <c r="O31" s="97">
        <v>32.437092375651801</v>
      </c>
      <c r="P31" s="97">
        <v>6.4893906363682401</v>
      </c>
      <c r="Q31" s="97">
        <v>6.2803562973809299</v>
      </c>
      <c r="R31" s="97">
        <v>6.5344397621286197</v>
      </c>
      <c r="S31" s="97" t="s">
        <v>99</v>
      </c>
    </row>
    <row r="32" spans="1:19" s="27" customFormat="1">
      <c r="A32" s="20" t="s">
        <v>41</v>
      </c>
      <c r="B32" s="97">
        <v>21.1428432717017</v>
      </c>
      <c r="C32" s="97">
        <v>20.118672998116899</v>
      </c>
      <c r="D32" s="97">
        <v>21.297192942882798</v>
      </c>
      <c r="E32" s="97">
        <v>24.1279861025474</v>
      </c>
      <c r="F32" s="97">
        <v>17.3451460528476</v>
      </c>
      <c r="G32" s="97">
        <v>11.6933539268239</v>
      </c>
      <c r="H32" s="97">
        <v>23.728576327155601</v>
      </c>
      <c r="I32" s="97">
        <v>20.115200779257499</v>
      </c>
      <c r="J32" s="97">
        <v>24.412951402104301</v>
      </c>
      <c r="K32" s="97">
        <v>25.654655541165699</v>
      </c>
      <c r="L32" s="97">
        <v>19.060321453034501</v>
      </c>
      <c r="M32" s="97">
        <v>31.1110735191047</v>
      </c>
      <c r="N32" s="97">
        <v>9.1712605254557396</v>
      </c>
      <c r="O32" s="97">
        <v>53.236023992158103</v>
      </c>
      <c r="P32" s="97">
        <v>9.1678541119025105</v>
      </c>
      <c r="Q32" s="97">
        <v>6.8874230458582302</v>
      </c>
      <c r="R32" s="97">
        <v>6.5188131634637898</v>
      </c>
      <c r="S32" s="97">
        <v>10.73</v>
      </c>
    </row>
    <row r="33" spans="1:19" s="27" customFormat="1">
      <c r="A33" s="20" t="s">
        <v>42</v>
      </c>
      <c r="B33" s="97">
        <v>30.342528539094499</v>
      </c>
      <c r="C33" s="97">
        <v>40.000569429317899</v>
      </c>
      <c r="D33" s="97">
        <v>30.0824720345089</v>
      </c>
      <c r="E33" s="97">
        <v>35.156961775252597</v>
      </c>
      <c r="F33" s="97">
        <v>16.8298530110815</v>
      </c>
      <c r="G33" s="97">
        <v>20.8137281326152</v>
      </c>
      <c r="H33" s="97">
        <v>30.341278861782701</v>
      </c>
      <c r="I33" s="97">
        <v>40.170856920237298</v>
      </c>
      <c r="J33" s="97">
        <v>30.0824720345089</v>
      </c>
      <c r="K33" s="97">
        <v>35.156961775252597</v>
      </c>
      <c r="L33" s="97">
        <v>16.8298530110815</v>
      </c>
      <c r="M33" s="97">
        <v>20.8137281326152</v>
      </c>
      <c r="N33" s="97">
        <v>32.490794218650798</v>
      </c>
      <c r="O33" s="97">
        <v>32.490794218650798</v>
      </c>
      <c r="P33" s="97" t="s">
        <v>99</v>
      </c>
      <c r="Q33" s="97" t="s">
        <v>99</v>
      </c>
      <c r="R33" s="97" t="s">
        <v>99</v>
      </c>
      <c r="S33" s="97" t="s">
        <v>99</v>
      </c>
    </row>
    <row r="34" spans="1:19" s="27" customFormat="1">
      <c r="A34" s="20" t="s">
        <v>43</v>
      </c>
      <c r="B34" s="97">
        <v>23.888400053321501</v>
      </c>
      <c r="C34" s="97">
        <v>21.039244676085499</v>
      </c>
      <c r="D34" s="97">
        <v>24.263546603519501</v>
      </c>
      <c r="E34" s="97">
        <v>29.822419747005501</v>
      </c>
      <c r="F34" s="97">
        <v>16.600485787356199</v>
      </c>
      <c r="G34" s="97">
        <v>23.7419606827692</v>
      </c>
      <c r="H34" s="97">
        <v>24.634974183823701</v>
      </c>
      <c r="I34" s="97">
        <v>21.0393042847492</v>
      </c>
      <c r="J34" s="97">
        <v>25.129788141616601</v>
      </c>
      <c r="K34" s="97">
        <v>30.084843740976801</v>
      </c>
      <c r="L34" s="97">
        <v>17.747771208173699</v>
      </c>
      <c r="M34" s="97">
        <v>23.7419606827692</v>
      </c>
      <c r="N34" s="97">
        <v>5.2506170885070702</v>
      </c>
      <c r="O34" s="97">
        <v>20.8724152902141</v>
      </c>
      <c r="P34" s="97">
        <v>5.2337428069680403</v>
      </c>
      <c r="Q34" s="97">
        <v>6.0085590179368102</v>
      </c>
      <c r="R34" s="97">
        <v>5.1050362889302798</v>
      </c>
      <c r="S34" s="97" t="s">
        <v>99</v>
      </c>
    </row>
    <row r="35" spans="1:19" s="27" customFormat="1">
      <c r="A35" s="20" t="s">
        <v>44</v>
      </c>
      <c r="B35" s="97">
        <v>18.1721197121995</v>
      </c>
      <c r="C35" s="97">
        <v>21.704398723279699</v>
      </c>
      <c r="D35" s="97">
        <v>17.776869191294999</v>
      </c>
      <c r="E35" s="97">
        <v>17.279414434565101</v>
      </c>
      <c r="F35" s="97">
        <v>19.511908562553099</v>
      </c>
      <c r="G35" s="97">
        <v>27.061238148905399</v>
      </c>
      <c r="H35" s="97">
        <v>26.609172099787301</v>
      </c>
      <c r="I35" s="97">
        <v>21.697585767351001</v>
      </c>
      <c r="J35" s="97">
        <v>27.623244252903</v>
      </c>
      <c r="K35" s="97">
        <v>30.483471863389699</v>
      </c>
      <c r="L35" s="97">
        <v>19.729541252919599</v>
      </c>
      <c r="M35" s="97">
        <v>27.061238148905399</v>
      </c>
      <c r="N35" s="97">
        <v>6.1372580411325002</v>
      </c>
      <c r="O35" s="97">
        <v>43.126306568163201</v>
      </c>
      <c r="P35" s="97">
        <v>6.13438615704775</v>
      </c>
      <c r="Q35" s="97">
        <v>6.1467997271940398</v>
      </c>
      <c r="R35" s="97">
        <v>3.0263663482225498</v>
      </c>
      <c r="S35" s="97" t="s">
        <v>99</v>
      </c>
    </row>
    <row r="36" spans="1:19" s="27" customFormat="1">
      <c r="A36" s="20" t="s">
        <v>45</v>
      </c>
      <c r="B36" s="97">
        <v>28.7287991980021</v>
      </c>
      <c r="C36" s="97">
        <v>22.848701931382401</v>
      </c>
      <c r="D36" s="97">
        <v>29.728585501156999</v>
      </c>
      <c r="E36" s="97">
        <v>35.005320889796899</v>
      </c>
      <c r="F36" s="97">
        <v>20.481288880831201</v>
      </c>
      <c r="G36" s="97">
        <v>16.6757111640289</v>
      </c>
      <c r="H36" s="97">
        <v>28.7283009073325</v>
      </c>
      <c r="I36" s="97">
        <v>22.843610339053999</v>
      </c>
      <c r="J36" s="97">
        <v>29.728585501156999</v>
      </c>
      <c r="K36" s="97">
        <v>35.005320889796899</v>
      </c>
      <c r="L36" s="97">
        <v>20.481288880831201</v>
      </c>
      <c r="M36" s="97">
        <v>16.6757111640289</v>
      </c>
      <c r="N36" s="97">
        <v>40.864206719664303</v>
      </c>
      <c r="O36" s="97">
        <v>40.864206719664303</v>
      </c>
      <c r="P36" s="97" t="s">
        <v>99</v>
      </c>
      <c r="Q36" s="97" t="s">
        <v>99</v>
      </c>
      <c r="R36" s="97" t="s">
        <v>99</v>
      </c>
      <c r="S36" s="97" t="s">
        <v>99</v>
      </c>
    </row>
    <row r="37" spans="1:19" s="80" customFormat="1" ht="15" customHeight="1">
      <c r="A37" s="152" t="s">
        <v>46</v>
      </c>
      <c r="B37" s="186">
        <v>26.461703327871302</v>
      </c>
      <c r="C37" s="186">
        <v>21.152400304039599</v>
      </c>
      <c r="D37" s="186">
        <v>27.739669036430701</v>
      </c>
      <c r="E37" s="186">
        <v>33.564974931448099</v>
      </c>
      <c r="F37" s="186">
        <v>18.510909550553698</v>
      </c>
      <c r="G37" s="186">
        <v>24.080867073972399</v>
      </c>
      <c r="H37" s="186">
        <v>27.025272460602402</v>
      </c>
      <c r="I37" s="186">
        <v>21.147464385679999</v>
      </c>
      <c r="J37" s="186">
        <v>28.487007327296801</v>
      </c>
      <c r="K37" s="186">
        <v>34.495918657754203</v>
      </c>
      <c r="L37" s="186">
        <v>18.978466850248001</v>
      </c>
      <c r="M37" s="186">
        <v>24.080867073972399</v>
      </c>
      <c r="N37" s="186">
        <v>5.4186931469092903</v>
      </c>
      <c r="O37" s="186">
        <v>44.354593906343503</v>
      </c>
      <c r="P37" s="186">
        <v>5.3569999903513903</v>
      </c>
      <c r="Q37" s="186">
        <v>4.3202690922070799</v>
      </c>
      <c r="R37" s="186">
        <v>6.74</v>
      </c>
      <c r="S37" s="186" t="s">
        <v>99</v>
      </c>
    </row>
    <row r="38" spans="1:19" s="80" customFormat="1" ht="15" customHeight="1">
      <c r="A38" s="254" t="s">
        <v>94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</row>
    <row r="39" spans="1:19" s="80" customFormat="1" ht="39" customHeight="1">
      <c r="A39" s="254" t="s">
        <v>63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</row>
    <row r="40" spans="1:19">
      <c r="A40" s="81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</row>
  </sheetData>
  <mergeCells count="22"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Q7:S7"/>
    <mergeCell ref="A38:S38"/>
    <mergeCell ref="A39:S39"/>
    <mergeCell ref="N6:N8"/>
    <mergeCell ref="O6:S6"/>
    <mergeCell ref="C7:C8"/>
    <mergeCell ref="D7:D8"/>
    <mergeCell ref="E7:G7"/>
    <mergeCell ref="I7:I8"/>
    <mergeCell ref="J7:J8"/>
    <mergeCell ref="K7:M7"/>
    <mergeCell ref="O7:O8"/>
    <mergeCell ref="P7:P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F39"/>
  <sheetViews>
    <sheetView showGridLines="0" zoomScaleNormal="100" zoomScaleSheetLayoutView="100" workbookViewId="0">
      <pane ySplit="8" topLeftCell="A9" activePane="bottomLeft" state="frozen"/>
      <selection activeCell="A2" sqref="A2"/>
      <selection pane="bottomLeft"/>
    </sheetView>
  </sheetViews>
  <sheetFormatPr defaultRowHeight="13.8"/>
  <cols>
    <col min="1" max="1" width="18.109375" style="82" customWidth="1"/>
    <col min="2" max="2" width="7.44140625" style="26" customWidth="1"/>
    <col min="3" max="3" width="8.6640625" style="26" customWidth="1"/>
    <col min="4" max="4" width="9.109375" style="26"/>
    <col min="5" max="5" width="7.44140625" style="26" customWidth="1"/>
    <col min="6" max="6" width="7.88671875" style="26" customWidth="1"/>
    <col min="7" max="8" width="7.44140625" style="26" customWidth="1"/>
    <col min="9" max="9" width="8.44140625" style="26" customWidth="1"/>
    <col min="10" max="10" width="9.109375" style="26"/>
    <col min="11" max="11" width="7.44140625" style="26" customWidth="1"/>
    <col min="12" max="12" width="7.88671875" style="26" customWidth="1"/>
    <col min="13" max="14" width="7.44140625" style="26" customWidth="1"/>
    <col min="15" max="15" width="8.5546875" style="26" customWidth="1"/>
    <col min="16" max="16" width="9.109375" style="26"/>
    <col min="17" max="17" width="7.44140625" style="26" customWidth="1"/>
    <col min="18" max="18" width="7.88671875" style="26" customWidth="1"/>
    <col min="19" max="19" width="7.44140625" style="26" customWidth="1"/>
    <col min="20" max="234" width="9.109375" style="26"/>
    <col min="235" max="235" width="3" style="26" bestFit="1" customWidth="1"/>
    <col min="236" max="236" width="18.109375" style="26" customWidth="1"/>
    <col min="237" max="238" width="7.44140625" style="26" customWidth="1"/>
    <col min="239" max="239" width="9.109375" style="26"/>
    <col min="240" max="240" width="7.44140625" style="26" customWidth="1"/>
    <col min="241" max="241" width="7.88671875" style="26" customWidth="1"/>
    <col min="242" max="244" width="7.44140625" style="26" customWidth="1"/>
    <col min="245" max="245" width="9.109375" style="26"/>
    <col min="246" max="246" width="7.44140625" style="26" customWidth="1"/>
    <col min="247" max="247" width="7.88671875" style="26" customWidth="1"/>
    <col min="248" max="250" width="7.44140625" style="26" customWidth="1"/>
    <col min="251" max="251" width="9.109375" style="26"/>
    <col min="252" max="252" width="7.44140625" style="26" customWidth="1"/>
    <col min="253" max="253" width="7.88671875" style="26" customWidth="1"/>
    <col min="254" max="254" width="7.44140625" style="26" customWidth="1"/>
    <col min="255" max="490" width="9.109375" style="26"/>
    <col min="491" max="491" width="3" style="26" bestFit="1" customWidth="1"/>
    <col min="492" max="492" width="18.109375" style="26" customWidth="1"/>
    <col min="493" max="494" width="7.44140625" style="26" customWidth="1"/>
    <col min="495" max="495" width="9.109375" style="26"/>
    <col min="496" max="496" width="7.44140625" style="26" customWidth="1"/>
    <col min="497" max="497" width="7.88671875" style="26" customWidth="1"/>
    <col min="498" max="500" width="7.44140625" style="26" customWidth="1"/>
    <col min="501" max="501" width="9.109375" style="26"/>
    <col min="502" max="502" width="7.44140625" style="26" customWidth="1"/>
    <col min="503" max="503" width="7.88671875" style="26" customWidth="1"/>
    <col min="504" max="506" width="7.44140625" style="26" customWidth="1"/>
    <col min="507" max="507" width="9.109375" style="26"/>
    <col min="508" max="508" width="7.44140625" style="26" customWidth="1"/>
    <col min="509" max="509" width="7.88671875" style="26" customWidth="1"/>
    <col min="510" max="510" width="7.44140625" style="26" customWidth="1"/>
    <col min="511" max="746" width="9.109375" style="26"/>
    <col min="747" max="747" width="3" style="26" bestFit="1" customWidth="1"/>
    <col min="748" max="748" width="18.109375" style="26" customWidth="1"/>
    <col min="749" max="750" width="7.44140625" style="26" customWidth="1"/>
    <col min="751" max="751" width="9.109375" style="26"/>
    <col min="752" max="752" width="7.44140625" style="26" customWidth="1"/>
    <col min="753" max="753" width="7.88671875" style="26" customWidth="1"/>
    <col min="754" max="756" width="7.44140625" style="26" customWidth="1"/>
    <col min="757" max="757" width="9.109375" style="26"/>
    <col min="758" max="758" width="7.44140625" style="26" customWidth="1"/>
    <col min="759" max="759" width="7.88671875" style="26" customWidth="1"/>
    <col min="760" max="762" width="7.44140625" style="26" customWidth="1"/>
    <col min="763" max="763" width="9.109375" style="26"/>
    <col min="764" max="764" width="7.44140625" style="26" customWidth="1"/>
    <col min="765" max="765" width="7.88671875" style="26" customWidth="1"/>
    <col min="766" max="766" width="7.44140625" style="26" customWidth="1"/>
    <col min="767" max="1002" width="9.109375" style="26"/>
    <col min="1003" max="1003" width="3" style="26" bestFit="1" customWidth="1"/>
    <col min="1004" max="1004" width="18.109375" style="26" customWidth="1"/>
    <col min="1005" max="1006" width="7.44140625" style="26" customWidth="1"/>
    <col min="1007" max="1007" width="9.109375" style="26"/>
    <col min="1008" max="1008" width="7.44140625" style="26" customWidth="1"/>
    <col min="1009" max="1009" width="7.88671875" style="26" customWidth="1"/>
    <col min="1010" max="1012" width="7.44140625" style="26" customWidth="1"/>
    <col min="1013" max="1013" width="9.109375" style="26"/>
    <col min="1014" max="1014" width="7.44140625" style="26" customWidth="1"/>
    <col min="1015" max="1015" width="7.88671875" style="26" customWidth="1"/>
    <col min="1016" max="1018" width="7.44140625" style="26" customWidth="1"/>
    <col min="1019" max="1019" width="9.109375" style="26"/>
    <col min="1020" max="1020" width="7.44140625" style="26" customWidth="1"/>
    <col min="1021" max="1021" width="7.88671875" style="26" customWidth="1"/>
    <col min="1022" max="1022" width="7.44140625" style="26" customWidth="1"/>
    <col min="1023" max="1258" width="9.109375" style="26"/>
    <col min="1259" max="1259" width="3" style="26" bestFit="1" customWidth="1"/>
    <col min="1260" max="1260" width="18.109375" style="26" customWidth="1"/>
    <col min="1261" max="1262" width="7.44140625" style="26" customWidth="1"/>
    <col min="1263" max="1263" width="9.109375" style="26"/>
    <col min="1264" max="1264" width="7.44140625" style="26" customWidth="1"/>
    <col min="1265" max="1265" width="7.88671875" style="26" customWidth="1"/>
    <col min="1266" max="1268" width="7.44140625" style="26" customWidth="1"/>
    <col min="1269" max="1269" width="9.109375" style="26"/>
    <col min="1270" max="1270" width="7.44140625" style="26" customWidth="1"/>
    <col min="1271" max="1271" width="7.88671875" style="26" customWidth="1"/>
    <col min="1272" max="1274" width="7.44140625" style="26" customWidth="1"/>
    <col min="1275" max="1275" width="9.109375" style="26"/>
    <col min="1276" max="1276" width="7.44140625" style="26" customWidth="1"/>
    <col min="1277" max="1277" width="7.88671875" style="26" customWidth="1"/>
    <col min="1278" max="1278" width="7.44140625" style="26" customWidth="1"/>
    <col min="1279" max="1514" width="9.109375" style="26"/>
    <col min="1515" max="1515" width="3" style="26" bestFit="1" customWidth="1"/>
    <col min="1516" max="1516" width="18.109375" style="26" customWidth="1"/>
    <col min="1517" max="1518" width="7.44140625" style="26" customWidth="1"/>
    <col min="1519" max="1519" width="9.109375" style="26"/>
    <col min="1520" max="1520" width="7.44140625" style="26" customWidth="1"/>
    <col min="1521" max="1521" width="7.88671875" style="26" customWidth="1"/>
    <col min="1522" max="1524" width="7.44140625" style="26" customWidth="1"/>
    <col min="1525" max="1525" width="9.109375" style="26"/>
    <col min="1526" max="1526" width="7.44140625" style="26" customWidth="1"/>
    <col min="1527" max="1527" width="7.88671875" style="26" customWidth="1"/>
    <col min="1528" max="1530" width="7.44140625" style="26" customWidth="1"/>
    <col min="1531" max="1531" width="9.109375" style="26"/>
    <col min="1532" max="1532" width="7.44140625" style="26" customWidth="1"/>
    <col min="1533" max="1533" width="7.88671875" style="26" customWidth="1"/>
    <col min="1534" max="1534" width="7.44140625" style="26" customWidth="1"/>
    <col min="1535" max="1770" width="9.109375" style="26"/>
    <col min="1771" max="1771" width="3" style="26" bestFit="1" customWidth="1"/>
    <col min="1772" max="1772" width="18.109375" style="26" customWidth="1"/>
    <col min="1773" max="1774" width="7.44140625" style="26" customWidth="1"/>
    <col min="1775" max="1775" width="9.109375" style="26"/>
    <col min="1776" max="1776" width="7.44140625" style="26" customWidth="1"/>
    <col min="1777" max="1777" width="7.88671875" style="26" customWidth="1"/>
    <col min="1778" max="1780" width="7.44140625" style="26" customWidth="1"/>
    <col min="1781" max="1781" width="9.109375" style="26"/>
    <col min="1782" max="1782" width="7.44140625" style="26" customWidth="1"/>
    <col min="1783" max="1783" width="7.88671875" style="26" customWidth="1"/>
    <col min="1784" max="1786" width="7.44140625" style="26" customWidth="1"/>
    <col min="1787" max="1787" width="9.109375" style="26"/>
    <col min="1788" max="1788" width="7.44140625" style="26" customWidth="1"/>
    <col min="1789" max="1789" width="7.88671875" style="26" customWidth="1"/>
    <col min="1790" max="1790" width="7.44140625" style="26" customWidth="1"/>
    <col min="1791" max="2026" width="9.109375" style="26"/>
    <col min="2027" max="2027" width="3" style="26" bestFit="1" customWidth="1"/>
    <col min="2028" max="2028" width="18.109375" style="26" customWidth="1"/>
    <col min="2029" max="2030" width="7.44140625" style="26" customWidth="1"/>
    <col min="2031" max="2031" width="9.109375" style="26"/>
    <col min="2032" max="2032" width="7.44140625" style="26" customWidth="1"/>
    <col min="2033" max="2033" width="7.88671875" style="26" customWidth="1"/>
    <col min="2034" max="2036" width="7.44140625" style="26" customWidth="1"/>
    <col min="2037" max="2037" width="9.109375" style="26"/>
    <col min="2038" max="2038" width="7.44140625" style="26" customWidth="1"/>
    <col min="2039" max="2039" width="7.88671875" style="26" customWidth="1"/>
    <col min="2040" max="2042" width="7.44140625" style="26" customWidth="1"/>
    <col min="2043" max="2043" width="9.109375" style="26"/>
    <col min="2044" max="2044" width="7.44140625" style="26" customWidth="1"/>
    <col min="2045" max="2045" width="7.88671875" style="26" customWidth="1"/>
    <col min="2046" max="2046" width="7.44140625" style="26" customWidth="1"/>
    <col min="2047" max="2282" width="9.109375" style="26"/>
    <col min="2283" max="2283" width="3" style="26" bestFit="1" customWidth="1"/>
    <col min="2284" max="2284" width="18.109375" style="26" customWidth="1"/>
    <col min="2285" max="2286" width="7.44140625" style="26" customWidth="1"/>
    <col min="2287" max="2287" width="9.109375" style="26"/>
    <col min="2288" max="2288" width="7.44140625" style="26" customWidth="1"/>
    <col min="2289" max="2289" width="7.88671875" style="26" customWidth="1"/>
    <col min="2290" max="2292" width="7.44140625" style="26" customWidth="1"/>
    <col min="2293" max="2293" width="9.109375" style="26"/>
    <col min="2294" max="2294" width="7.44140625" style="26" customWidth="1"/>
    <col min="2295" max="2295" width="7.88671875" style="26" customWidth="1"/>
    <col min="2296" max="2298" width="7.44140625" style="26" customWidth="1"/>
    <col min="2299" max="2299" width="9.109375" style="26"/>
    <col min="2300" max="2300" width="7.44140625" style="26" customWidth="1"/>
    <col min="2301" max="2301" width="7.88671875" style="26" customWidth="1"/>
    <col min="2302" max="2302" width="7.44140625" style="26" customWidth="1"/>
    <col min="2303" max="2538" width="9.109375" style="26"/>
    <col min="2539" max="2539" width="3" style="26" bestFit="1" customWidth="1"/>
    <col min="2540" max="2540" width="18.109375" style="26" customWidth="1"/>
    <col min="2541" max="2542" width="7.44140625" style="26" customWidth="1"/>
    <col min="2543" max="2543" width="9.109375" style="26"/>
    <col min="2544" max="2544" width="7.44140625" style="26" customWidth="1"/>
    <col min="2545" max="2545" width="7.88671875" style="26" customWidth="1"/>
    <col min="2546" max="2548" width="7.44140625" style="26" customWidth="1"/>
    <col min="2549" max="2549" width="9.109375" style="26"/>
    <col min="2550" max="2550" width="7.44140625" style="26" customWidth="1"/>
    <col min="2551" max="2551" width="7.88671875" style="26" customWidth="1"/>
    <col min="2552" max="2554" width="7.44140625" style="26" customWidth="1"/>
    <col min="2555" max="2555" width="9.109375" style="26"/>
    <col min="2556" max="2556" width="7.44140625" style="26" customWidth="1"/>
    <col min="2557" max="2557" width="7.88671875" style="26" customWidth="1"/>
    <col min="2558" max="2558" width="7.44140625" style="26" customWidth="1"/>
    <col min="2559" max="2794" width="9.109375" style="26"/>
    <col min="2795" max="2795" width="3" style="26" bestFit="1" customWidth="1"/>
    <col min="2796" max="2796" width="18.109375" style="26" customWidth="1"/>
    <col min="2797" max="2798" width="7.44140625" style="26" customWidth="1"/>
    <col min="2799" max="2799" width="9.109375" style="26"/>
    <col min="2800" max="2800" width="7.44140625" style="26" customWidth="1"/>
    <col min="2801" max="2801" width="7.88671875" style="26" customWidth="1"/>
    <col min="2802" max="2804" width="7.44140625" style="26" customWidth="1"/>
    <col min="2805" max="2805" width="9.109375" style="26"/>
    <col min="2806" max="2806" width="7.44140625" style="26" customWidth="1"/>
    <col min="2807" max="2807" width="7.88671875" style="26" customWidth="1"/>
    <col min="2808" max="2810" width="7.44140625" style="26" customWidth="1"/>
    <col min="2811" max="2811" width="9.109375" style="26"/>
    <col min="2812" max="2812" width="7.44140625" style="26" customWidth="1"/>
    <col min="2813" max="2813" width="7.88671875" style="26" customWidth="1"/>
    <col min="2814" max="2814" width="7.44140625" style="26" customWidth="1"/>
    <col min="2815" max="3050" width="9.109375" style="26"/>
    <col min="3051" max="3051" width="3" style="26" bestFit="1" customWidth="1"/>
    <col min="3052" max="3052" width="18.109375" style="26" customWidth="1"/>
    <col min="3053" max="3054" width="7.44140625" style="26" customWidth="1"/>
    <col min="3055" max="3055" width="9.109375" style="26"/>
    <col min="3056" max="3056" width="7.44140625" style="26" customWidth="1"/>
    <col min="3057" max="3057" width="7.88671875" style="26" customWidth="1"/>
    <col min="3058" max="3060" width="7.44140625" style="26" customWidth="1"/>
    <col min="3061" max="3061" width="9.109375" style="26"/>
    <col min="3062" max="3062" width="7.44140625" style="26" customWidth="1"/>
    <col min="3063" max="3063" width="7.88671875" style="26" customWidth="1"/>
    <col min="3064" max="3066" width="7.44140625" style="26" customWidth="1"/>
    <col min="3067" max="3067" width="9.109375" style="26"/>
    <col min="3068" max="3068" width="7.44140625" style="26" customWidth="1"/>
    <col min="3069" max="3069" width="7.88671875" style="26" customWidth="1"/>
    <col min="3070" max="3070" width="7.44140625" style="26" customWidth="1"/>
    <col min="3071" max="3306" width="9.109375" style="26"/>
    <col min="3307" max="3307" width="3" style="26" bestFit="1" customWidth="1"/>
    <col min="3308" max="3308" width="18.109375" style="26" customWidth="1"/>
    <col min="3309" max="3310" width="7.44140625" style="26" customWidth="1"/>
    <col min="3311" max="3311" width="9.109375" style="26"/>
    <col min="3312" max="3312" width="7.44140625" style="26" customWidth="1"/>
    <col min="3313" max="3313" width="7.88671875" style="26" customWidth="1"/>
    <col min="3314" max="3316" width="7.44140625" style="26" customWidth="1"/>
    <col min="3317" max="3317" width="9.109375" style="26"/>
    <col min="3318" max="3318" width="7.44140625" style="26" customWidth="1"/>
    <col min="3319" max="3319" width="7.88671875" style="26" customWidth="1"/>
    <col min="3320" max="3322" width="7.44140625" style="26" customWidth="1"/>
    <col min="3323" max="3323" width="9.109375" style="26"/>
    <col min="3324" max="3324" width="7.44140625" style="26" customWidth="1"/>
    <col min="3325" max="3325" width="7.88671875" style="26" customWidth="1"/>
    <col min="3326" max="3326" width="7.44140625" style="26" customWidth="1"/>
    <col min="3327" max="3562" width="9.109375" style="26"/>
    <col min="3563" max="3563" width="3" style="26" bestFit="1" customWidth="1"/>
    <col min="3564" max="3564" width="18.109375" style="26" customWidth="1"/>
    <col min="3565" max="3566" width="7.44140625" style="26" customWidth="1"/>
    <col min="3567" max="3567" width="9.109375" style="26"/>
    <col min="3568" max="3568" width="7.44140625" style="26" customWidth="1"/>
    <col min="3569" max="3569" width="7.88671875" style="26" customWidth="1"/>
    <col min="3570" max="3572" width="7.44140625" style="26" customWidth="1"/>
    <col min="3573" max="3573" width="9.109375" style="26"/>
    <col min="3574" max="3574" width="7.44140625" style="26" customWidth="1"/>
    <col min="3575" max="3575" width="7.88671875" style="26" customWidth="1"/>
    <col min="3576" max="3578" width="7.44140625" style="26" customWidth="1"/>
    <col min="3579" max="3579" width="9.109375" style="26"/>
    <col min="3580" max="3580" width="7.44140625" style="26" customWidth="1"/>
    <col min="3581" max="3581" width="7.88671875" style="26" customWidth="1"/>
    <col min="3582" max="3582" width="7.44140625" style="26" customWidth="1"/>
    <col min="3583" max="3818" width="9.109375" style="26"/>
    <col min="3819" max="3819" width="3" style="26" bestFit="1" customWidth="1"/>
    <col min="3820" max="3820" width="18.109375" style="26" customWidth="1"/>
    <col min="3821" max="3822" width="7.44140625" style="26" customWidth="1"/>
    <col min="3823" max="3823" width="9.109375" style="26"/>
    <col min="3824" max="3824" width="7.44140625" style="26" customWidth="1"/>
    <col min="3825" max="3825" width="7.88671875" style="26" customWidth="1"/>
    <col min="3826" max="3828" width="7.44140625" style="26" customWidth="1"/>
    <col min="3829" max="3829" width="9.109375" style="26"/>
    <col min="3830" max="3830" width="7.44140625" style="26" customWidth="1"/>
    <col min="3831" max="3831" width="7.88671875" style="26" customWidth="1"/>
    <col min="3832" max="3834" width="7.44140625" style="26" customWidth="1"/>
    <col min="3835" max="3835" width="9.109375" style="26"/>
    <col min="3836" max="3836" width="7.44140625" style="26" customWidth="1"/>
    <col min="3837" max="3837" width="7.88671875" style="26" customWidth="1"/>
    <col min="3838" max="3838" width="7.44140625" style="26" customWidth="1"/>
    <col min="3839" max="4074" width="9.109375" style="26"/>
    <col min="4075" max="4075" width="3" style="26" bestFit="1" customWidth="1"/>
    <col min="4076" max="4076" width="18.109375" style="26" customWidth="1"/>
    <col min="4077" max="4078" width="7.44140625" style="26" customWidth="1"/>
    <col min="4079" max="4079" width="9.109375" style="26"/>
    <col min="4080" max="4080" width="7.44140625" style="26" customWidth="1"/>
    <col min="4081" max="4081" width="7.88671875" style="26" customWidth="1"/>
    <col min="4082" max="4084" width="7.44140625" style="26" customWidth="1"/>
    <col min="4085" max="4085" width="9.109375" style="26"/>
    <col min="4086" max="4086" width="7.44140625" style="26" customWidth="1"/>
    <col min="4087" max="4087" width="7.88671875" style="26" customWidth="1"/>
    <col min="4088" max="4090" width="7.44140625" style="26" customWidth="1"/>
    <col min="4091" max="4091" width="9.109375" style="26"/>
    <col min="4092" max="4092" width="7.44140625" style="26" customWidth="1"/>
    <col min="4093" max="4093" width="7.88671875" style="26" customWidth="1"/>
    <col min="4094" max="4094" width="7.44140625" style="26" customWidth="1"/>
    <col min="4095" max="4330" width="9.109375" style="26"/>
    <col min="4331" max="4331" width="3" style="26" bestFit="1" customWidth="1"/>
    <col min="4332" max="4332" width="18.109375" style="26" customWidth="1"/>
    <col min="4333" max="4334" width="7.44140625" style="26" customWidth="1"/>
    <col min="4335" max="4335" width="9.109375" style="26"/>
    <col min="4336" max="4336" width="7.44140625" style="26" customWidth="1"/>
    <col min="4337" max="4337" width="7.88671875" style="26" customWidth="1"/>
    <col min="4338" max="4340" width="7.44140625" style="26" customWidth="1"/>
    <col min="4341" max="4341" width="9.109375" style="26"/>
    <col min="4342" max="4342" width="7.44140625" style="26" customWidth="1"/>
    <col min="4343" max="4343" width="7.88671875" style="26" customWidth="1"/>
    <col min="4344" max="4346" width="7.44140625" style="26" customWidth="1"/>
    <col min="4347" max="4347" width="9.109375" style="26"/>
    <col min="4348" max="4348" width="7.44140625" style="26" customWidth="1"/>
    <col min="4349" max="4349" width="7.88671875" style="26" customWidth="1"/>
    <col min="4350" max="4350" width="7.44140625" style="26" customWidth="1"/>
    <col min="4351" max="4586" width="9.109375" style="26"/>
    <col min="4587" max="4587" width="3" style="26" bestFit="1" customWidth="1"/>
    <col min="4588" max="4588" width="18.109375" style="26" customWidth="1"/>
    <col min="4589" max="4590" width="7.44140625" style="26" customWidth="1"/>
    <col min="4591" max="4591" width="9.109375" style="26"/>
    <col min="4592" max="4592" width="7.44140625" style="26" customWidth="1"/>
    <col min="4593" max="4593" width="7.88671875" style="26" customWidth="1"/>
    <col min="4594" max="4596" width="7.44140625" style="26" customWidth="1"/>
    <col min="4597" max="4597" width="9.109375" style="26"/>
    <col min="4598" max="4598" width="7.44140625" style="26" customWidth="1"/>
    <col min="4599" max="4599" width="7.88671875" style="26" customWidth="1"/>
    <col min="4600" max="4602" width="7.44140625" style="26" customWidth="1"/>
    <col min="4603" max="4603" width="9.109375" style="26"/>
    <col min="4604" max="4604" width="7.44140625" style="26" customWidth="1"/>
    <col min="4605" max="4605" width="7.88671875" style="26" customWidth="1"/>
    <col min="4606" max="4606" width="7.44140625" style="26" customWidth="1"/>
    <col min="4607" max="4842" width="9.109375" style="26"/>
    <col min="4843" max="4843" width="3" style="26" bestFit="1" customWidth="1"/>
    <col min="4844" max="4844" width="18.109375" style="26" customWidth="1"/>
    <col min="4845" max="4846" width="7.44140625" style="26" customWidth="1"/>
    <col min="4847" max="4847" width="9.109375" style="26"/>
    <col min="4848" max="4848" width="7.44140625" style="26" customWidth="1"/>
    <col min="4849" max="4849" width="7.88671875" style="26" customWidth="1"/>
    <col min="4850" max="4852" width="7.44140625" style="26" customWidth="1"/>
    <col min="4853" max="4853" width="9.109375" style="26"/>
    <col min="4854" max="4854" width="7.44140625" style="26" customWidth="1"/>
    <col min="4855" max="4855" width="7.88671875" style="26" customWidth="1"/>
    <col min="4856" max="4858" width="7.44140625" style="26" customWidth="1"/>
    <col min="4859" max="4859" width="9.109375" style="26"/>
    <col min="4860" max="4860" width="7.44140625" style="26" customWidth="1"/>
    <col min="4861" max="4861" width="7.88671875" style="26" customWidth="1"/>
    <col min="4862" max="4862" width="7.44140625" style="26" customWidth="1"/>
    <col min="4863" max="5098" width="9.109375" style="26"/>
    <col min="5099" max="5099" width="3" style="26" bestFit="1" customWidth="1"/>
    <col min="5100" max="5100" width="18.109375" style="26" customWidth="1"/>
    <col min="5101" max="5102" width="7.44140625" style="26" customWidth="1"/>
    <col min="5103" max="5103" width="9.109375" style="26"/>
    <col min="5104" max="5104" width="7.44140625" style="26" customWidth="1"/>
    <col min="5105" max="5105" width="7.88671875" style="26" customWidth="1"/>
    <col min="5106" max="5108" width="7.44140625" style="26" customWidth="1"/>
    <col min="5109" max="5109" width="9.109375" style="26"/>
    <col min="5110" max="5110" width="7.44140625" style="26" customWidth="1"/>
    <col min="5111" max="5111" width="7.88671875" style="26" customWidth="1"/>
    <col min="5112" max="5114" width="7.44140625" style="26" customWidth="1"/>
    <col min="5115" max="5115" width="9.109375" style="26"/>
    <col min="5116" max="5116" width="7.44140625" style="26" customWidth="1"/>
    <col min="5117" max="5117" width="7.88671875" style="26" customWidth="1"/>
    <col min="5118" max="5118" width="7.44140625" style="26" customWidth="1"/>
    <col min="5119" max="5354" width="9.109375" style="26"/>
    <col min="5355" max="5355" width="3" style="26" bestFit="1" customWidth="1"/>
    <col min="5356" max="5356" width="18.109375" style="26" customWidth="1"/>
    <col min="5357" max="5358" width="7.44140625" style="26" customWidth="1"/>
    <col min="5359" max="5359" width="9.109375" style="26"/>
    <col min="5360" max="5360" width="7.44140625" style="26" customWidth="1"/>
    <col min="5361" max="5361" width="7.88671875" style="26" customWidth="1"/>
    <col min="5362" max="5364" width="7.44140625" style="26" customWidth="1"/>
    <col min="5365" max="5365" width="9.109375" style="26"/>
    <col min="5366" max="5366" width="7.44140625" style="26" customWidth="1"/>
    <col min="5367" max="5367" width="7.88671875" style="26" customWidth="1"/>
    <col min="5368" max="5370" width="7.44140625" style="26" customWidth="1"/>
    <col min="5371" max="5371" width="9.109375" style="26"/>
    <col min="5372" max="5372" width="7.44140625" style="26" customWidth="1"/>
    <col min="5373" max="5373" width="7.88671875" style="26" customWidth="1"/>
    <col min="5374" max="5374" width="7.44140625" style="26" customWidth="1"/>
    <col min="5375" max="5610" width="9.109375" style="26"/>
    <col min="5611" max="5611" width="3" style="26" bestFit="1" customWidth="1"/>
    <col min="5612" max="5612" width="18.109375" style="26" customWidth="1"/>
    <col min="5613" max="5614" width="7.44140625" style="26" customWidth="1"/>
    <col min="5615" max="5615" width="9.109375" style="26"/>
    <col min="5616" max="5616" width="7.44140625" style="26" customWidth="1"/>
    <col min="5617" max="5617" width="7.88671875" style="26" customWidth="1"/>
    <col min="5618" max="5620" width="7.44140625" style="26" customWidth="1"/>
    <col min="5621" max="5621" width="9.109375" style="26"/>
    <col min="5622" max="5622" width="7.44140625" style="26" customWidth="1"/>
    <col min="5623" max="5623" width="7.88671875" style="26" customWidth="1"/>
    <col min="5624" max="5626" width="7.44140625" style="26" customWidth="1"/>
    <col min="5627" max="5627" width="9.109375" style="26"/>
    <col min="5628" max="5628" width="7.44140625" style="26" customWidth="1"/>
    <col min="5629" max="5629" width="7.88671875" style="26" customWidth="1"/>
    <col min="5630" max="5630" width="7.44140625" style="26" customWidth="1"/>
    <col min="5631" max="5866" width="9.109375" style="26"/>
    <col min="5867" max="5867" width="3" style="26" bestFit="1" customWidth="1"/>
    <col min="5868" max="5868" width="18.109375" style="26" customWidth="1"/>
    <col min="5869" max="5870" width="7.44140625" style="26" customWidth="1"/>
    <col min="5871" max="5871" width="9.109375" style="26"/>
    <col min="5872" max="5872" width="7.44140625" style="26" customWidth="1"/>
    <col min="5873" max="5873" width="7.88671875" style="26" customWidth="1"/>
    <col min="5874" max="5876" width="7.44140625" style="26" customWidth="1"/>
    <col min="5877" max="5877" width="9.109375" style="26"/>
    <col min="5878" max="5878" width="7.44140625" style="26" customWidth="1"/>
    <col min="5879" max="5879" width="7.88671875" style="26" customWidth="1"/>
    <col min="5880" max="5882" width="7.44140625" style="26" customWidth="1"/>
    <col min="5883" max="5883" width="9.109375" style="26"/>
    <col min="5884" max="5884" width="7.44140625" style="26" customWidth="1"/>
    <col min="5885" max="5885" width="7.88671875" style="26" customWidth="1"/>
    <col min="5886" max="5886" width="7.44140625" style="26" customWidth="1"/>
    <col min="5887" max="6122" width="9.109375" style="26"/>
    <col min="6123" max="6123" width="3" style="26" bestFit="1" customWidth="1"/>
    <col min="6124" max="6124" width="18.109375" style="26" customWidth="1"/>
    <col min="6125" max="6126" width="7.44140625" style="26" customWidth="1"/>
    <col min="6127" max="6127" width="9.109375" style="26"/>
    <col min="6128" max="6128" width="7.44140625" style="26" customWidth="1"/>
    <col min="6129" max="6129" width="7.88671875" style="26" customWidth="1"/>
    <col min="6130" max="6132" width="7.44140625" style="26" customWidth="1"/>
    <col min="6133" max="6133" width="9.109375" style="26"/>
    <col min="6134" max="6134" width="7.44140625" style="26" customWidth="1"/>
    <col min="6135" max="6135" width="7.88671875" style="26" customWidth="1"/>
    <col min="6136" max="6138" width="7.44140625" style="26" customWidth="1"/>
    <col min="6139" max="6139" width="9.109375" style="26"/>
    <col min="6140" max="6140" width="7.44140625" style="26" customWidth="1"/>
    <col min="6141" max="6141" width="7.88671875" style="26" customWidth="1"/>
    <col min="6142" max="6142" width="7.44140625" style="26" customWidth="1"/>
    <col min="6143" max="6378" width="9.109375" style="26"/>
    <col min="6379" max="6379" width="3" style="26" bestFit="1" customWidth="1"/>
    <col min="6380" max="6380" width="18.109375" style="26" customWidth="1"/>
    <col min="6381" max="6382" width="7.44140625" style="26" customWidth="1"/>
    <col min="6383" max="6383" width="9.109375" style="26"/>
    <col min="6384" max="6384" width="7.44140625" style="26" customWidth="1"/>
    <col min="6385" max="6385" width="7.88671875" style="26" customWidth="1"/>
    <col min="6386" max="6388" width="7.44140625" style="26" customWidth="1"/>
    <col min="6389" max="6389" width="9.109375" style="26"/>
    <col min="6390" max="6390" width="7.44140625" style="26" customWidth="1"/>
    <col min="6391" max="6391" width="7.88671875" style="26" customWidth="1"/>
    <col min="6392" max="6394" width="7.44140625" style="26" customWidth="1"/>
    <col min="6395" max="6395" width="9.109375" style="26"/>
    <col min="6396" max="6396" width="7.44140625" style="26" customWidth="1"/>
    <col min="6397" max="6397" width="7.88671875" style="26" customWidth="1"/>
    <col min="6398" max="6398" width="7.44140625" style="26" customWidth="1"/>
    <col min="6399" max="6634" width="9.109375" style="26"/>
    <col min="6635" max="6635" width="3" style="26" bestFit="1" customWidth="1"/>
    <col min="6636" max="6636" width="18.109375" style="26" customWidth="1"/>
    <col min="6637" max="6638" width="7.44140625" style="26" customWidth="1"/>
    <col min="6639" max="6639" width="9.109375" style="26"/>
    <col min="6640" max="6640" width="7.44140625" style="26" customWidth="1"/>
    <col min="6641" max="6641" width="7.88671875" style="26" customWidth="1"/>
    <col min="6642" max="6644" width="7.44140625" style="26" customWidth="1"/>
    <col min="6645" max="6645" width="9.109375" style="26"/>
    <col min="6646" max="6646" width="7.44140625" style="26" customWidth="1"/>
    <col min="6647" max="6647" width="7.88671875" style="26" customWidth="1"/>
    <col min="6648" max="6650" width="7.44140625" style="26" customWidth="1"/>
    <col min="6651" max="6651" width="9.109375" style="26"/>
    <col min="6652" max="6652" width="7.44140625" style="26" customWidth="1"/>
    <col min="6653" max="6653" width="7.88671875" style="26" customWidth="1"/>
    <col min="6654" max="6654" width="7.44140625" style="26" customWidth="1"/>
    <col min="6655" max="6890" width="9.109375" style="26"/>
    <col min="6891" max="6891" width="3" style="26" bestFit="1" customWidth="1"/>
    <col min="6892" max="6892" width="18.109375" style="26" customWidth="1"/>
    <col min="6893" max="6894" width="7.44140625" style="26" customWidth="1"/>
    <col min="6895" max="6895" width="9.109375" style="26"/>
    <col min="6896" max="6896" width="7.44140625" style="26" customWidth="1"/>
    <col min="6897" max="6897" width="7.88671875" style="26" customWidth="1"/>
    <col min="6898" max="6900" width="7.44140625" style="26" customWidth="1"/>
    <col min="6901" max="6901" width="9.109375" style="26"/>
    <col min="6902" max="6902" width="7.44140625" style="26" customWidth="1"/>
    <col min="6903" max="6903" width="7.88671875" style="26" customWidth="1"/>
    <col min="6904" max="6906" width="7.44140625" style="26" customWidth="1"/>
    <col min="6907" max="6907" width="9.109375" style="26"/>
    <col min="6908" max="6908" width="7.44140625" style="26" customWidth="1"/>
    <col min="6909" max="6909" width="7.88671875" style="26" customWidth="1"/>
    <col min="6910" max="6910" width="7.44140625" style="26" customWidth="1"/>
    <col min="6911" max="7146" width="9.109375" style="26"/>
    <col min="7147" max="7147" width="3" style="26" bestFit="1" customWidth="1"/>
    <col min="7148" max="7148" width="18.109375" style="26" customWidth="1"/>
    <col min="7149" max="7150" width="7.44140625" style="26" customWidth="1"/>
    <col min="7151" max="7151" width="9.109375" style="26"/>
    <col min="7152" max="7152" width="7.44140625" style="26" customWidth="1"/>
    <col min="7153" max="7153" width="7.88671875" style="26" customWidth="1"/>
    <col min="7154" max="7156" width="7.44140625" style="26" customWidth="1"/>
    <col min="7157" max="7157" width="9.109375" style="26"/>
    <col min="7158" max="7158" width="7.44140625" style="26" customWidth="1"/>
    <col min="7159" max="7159" width="7.88671875" style="26" customWidth="1"/>
    <col min="7160" max="7162" width="7.44140625" style="26" customWidth="1"/>
    <col min="7163" max="7163" width="9.109375" style="26"/>
    <col min="7164" max="7164" width="7.44140625" style="26" customWidth="1"/>
    <col min="7165" max="7165" width="7.88671875" style="26" customWidth="1"/>
    <col min="7166" max="7166" width="7.44140625" style="26" customWidth="1"/>
    <col min="7167" max="7402" width="9.109375" style="26"/>
    <col min="7403" max="7403" width="3" style="26" bestFit="1" customWidth="1"/>
    <col min="7404" max="7404" width="18.109375" style="26" customWidth="1"/>
    <col min="7405" max="7406" width="7.44140625" style="26" customWidth="1"/>
    <col min="7407" max="7407" width="9.109375" style="26"/>
    <col min="7408" max="7408" width="7.44140625" style="26" customWidth="1"/>
    <col min="7409" max="7409" width="7.88671875" style="26" customWidth="1"/>
    <col min="7410" max="7412" width="7.44140625" style="26" customWidth="1"/>
    <col min="7413" max="7413" width="9.109375" style="26"/>
    <col min="7414" max="7414" width="7.44140625" style="26" customWidth="1"/>
    <col min="7415" max="7415" width="7.88671875" style="26" customWidth="1"/>
    <col min="7416" max="7418" width="7.44140625" style="26" customWidth="1"/>
    <col min="7419" max="7419" width="9.109375" style="26"/>
    <col min="7420" max="7420" width="7.44140625" style="26" customWidth="1"/>
    <col min="7421" max="7421" width="7.88671875" style="26" customWidth="1"/>
    <col min="7422" max="7422" width="7.44140625" style="26" customWidth="1"/>
    <col min="7423" max="7658" width="9.109375" style="26"/>
    <col min="7659" max="7659" width="3" style="26" bestFit="1" customWidth="1"/>
    <col min="7660" max="7660" width="18.109375" style="26" customWidth="1"/>
    <col min="7661" max="7662" width="7.44140625" style="26" customWidth="1"/>
    <col min="7663" max="7663" width="9.109375" style="26"/>
    <col min="7664" max="7664" width="7.44140625" style="26" customWidth="1"/>
    <col min="7665" max="7665" width="7.88671875" style="26" customWidth="1"/>
    <col min="7666" max="7668" width="7.44140625" style="26" customWidth="1"/>
    <col min="7669" max="7669" width="9.109375" style="26"/>
    <col min="7670" max="7670" width="7.44140625" style="26" customWidth="1"/>
    <col min="7671" max="7671" width="7.88671875" style="26" customWidth="1"/>
    <col min="7672" max="7674" width="7.44140625" style="26" customWidth="1"/>
    <col min="7675" max="7675" width="9.109375" style="26"/>
    <col min="7676" max="7676" width="7.44140625" style="26" customWidth="1"/>
    <col min="7677" max="7677" width="7.88671875" style="26" customWidth="1"/>
    <col min="7678" max="7678" width="7.44140625" style="26" customWidth="1"/>
    <col min="7679" max="7914" width="9.109375" style="26"/>
    <col min="7915" max="7915" width="3" style="26" bestFit="1" customWidth="1"/>
    <col min="7916" max="7916" width="18.109375" style="26" customWidth="1"/>
    <col min="7917" max="7918" width="7.44140625" style="26" customWidth="1"/>
    <col min="7919" max="7919" width="9.109375" style="26"/>
    <col min="7920" max="7920" width="7.44140625" style="26" customWidth="1"/>
    <col min="7921" max="7921" width="7.88671875" style="26" customWidth="1"/>
    <col min="7922" max="7924" width="7.44140625" style="26" customWidth="1"/>
    <col min="7925" max="7925" width="9.109375" style="26"/>
    <col min="7926" max="7926" width="7.44140625" style="26" customWidth="1"/>
    <col min="7927" max="7927" width="7.88671875" style="26" customWidth="1"/>
    <col min="7928" max="7930" width="7.44140625" style="26" customWidth="1"/>
    <col min="7931" max="7931" width="9.109375" style="26"/>
    <col min="7932" max="7932" width="7.44140625" style="26" customWidth="1"/>
    <col min="7933" max="7933" width="7.88671875" style="26" customWidth="1"/>
    <col min="7934" max="7934" width="7.44140625" style="26" customWidth="1"/>
    <col min="7935" max="8170" width="9.109375" style="26"/>
    <col min="8171" max="8171" width="3" style="26" bestFit="1" customWidth="1"/>
    <col min="8172" max="8172" width="18.109375" style="26" customWidth="1"/>
    <col min="8173" max="8174" width="7.44140625" style="26" customWidth="1"/>
    <col min="8175" max="8175" width="9.109375" style="26"/>
    <col min="8176" max="8176" width="7.44140625" style="26" customWidth="1"/>
    <col min="8177" max="8177" width="7.88671875" style="26" customWidth="1"/>
    <col min="8178" max="8180" width="7.44140625" style="26" customWidth="1"/>
    <col min="8181" max="8181" width="9.109375" style="26"/>
    <col min="8182" max="8182" width="7.44140625" style="26" customWidth="1"/>
    <col min="8183" max="8183" width="7.88671875" style="26" customWidth="1"/>
    <col min="8184" max="8186" width="7.44140625" style="26" customWidth="1"/>
    <col min="8187" max="8187" width="9.109375" style="26"/>
    <col min="8188" max="8188" width="7.44140625" style="26" customWidth="1"/>
    <col min="8189" max="8189" width="7.88671875" style="26" customWidth="1"/>
    <col min="8190" max="8190" width="7.44140625" style="26" customWidth="1"/>
    <col min="8191" max="8426" width="9.109375" style="26"/>
    <col min="8427" max="8427" width="3" style="26" bestFit="1" customWidth="1"/>
    <col min="8428" max="8428" width="18.109375" style="26" customWidth="1"/>
    <col min="8429" max="8430" width="7.44140625" style="26" customWidth="1"/>
    <col min="8431" max="8431" width="9.109375" style="26"/>
    <col min="8432" max="8432" width="7.44140625" style="26" customWidth="1"/>
    <col min="8433" max="8433" width="7.88671875" style="26" customWidth="1"/>
    <col min="8434" max="8436" width="7.44140625" style="26" customWidth="1"/>
    <col min="8437" max="8437" width="9.109375" style="26"/>
    <col min="8438" max="8438" width="7.44140625" style="26" customWidth="1"/>
    <col min="8439" max="8439" width="7.88671875" style="26" customWidth="1"/>
    <col min="8440" max="8442" width="7.44140625" style="26" customWidth="1"/>
    <col min="8443" max="8443" width="9.109375" style="26"/>
    <col min="8444" max="8444" width="7.44140625" style="26" customWidth="1"/>
    <col min="8445" max="8445" width="7.88671875" style="26" customWidth="1"/>
    <col min="8446" max="8446" width="7.44140625" style="26" customWidth="1"/>
    <col min="8447" max="8682" width="9.109375" style="26"/>
    <col min="8683" max="8683" width="3" style="26" bestFit="1" customWidth="1"/>
    <col min="8684" max="8684" width="18.109375" style="26" customWidth="1"/>
    <col min="8685" max="8686" width="7.44140625" style="26" customWidth="1"/>
    <col min="8687" max="8687" width="9.109375" style="26"/>
    <col min="8688" max="8688" width="7.44140625" style="26" customWidth="1"/>
    <col min="8689" max="8689" width="7.88671875" style="26" customWidth="1"/>
    <col min="8690" max="8692" width="7.44140625" style="26" customWidth="1"/>
    <col min="8693" max="8693" width="9.109375" style="26"/>
    <col min="8694" max="8694" width="7.44140625" style="26" customWidth="1"/>
    <col min="8695" max="8695" width="7.88671875" style="26" customWidth="1"/>
    <col min="8696" max="8698" width="7.44140625" style="26" customWidth="1"/>
    <col min="8699" max="8699" width="9.109375" style="26"/>
    <col min="8700" max="8700" width="7.44140625" style="26" customWidth="1"/>
    <col min="8701" max="8701" width="7.88671875" style="26" customWidth="1"/>
    <col min="8702" max="8702" width="7.44140625" style="26" customWidth="1"/>
    <col min="8703" max="8938" width="9.109375" style="26"/>
    <col min="8939" max="8939" width="3" style="26" bestFit="1" customWidth="1"/>
    <col min="8940" max="8940" width="18.109375" style="26" customWidth="1"/>
    <col min="8941" max="8942" width="7.44140625" style="26" customWidth="1"/>
    <col min="8943" max="8943" width="9.109375" style="26"/>
    <col min="8944" max="8944" width="7.44140625" style="26" customWidth="1"/>
    <col min="8945" max="8945" width="7.88671875" style="26" customWidth="1"/>
    <col min="8946" max="8948" width="7.44140625" style="26" customWidth="1"/>
    <col min="8949" max="8949" width="9.109375" style="26"/>
    <col min="8950" max="8950" width="7.44140625" style="26" customWidth="1"/>
    <col min="8951" max="8951" width="7.88671875" style="26" customWidth="1"/>
    <col min="8952" max="8954" width="7.44140625" style="26" customWidth="1"/>
    <col min="8955" max="8955" width="9.109375" style="26"/>
    <col min="8956" max="8956" width="7.44140625" style="26" customWidth="1"/>
    <col min="8957" max="8957" width="7.88671875" style="26" customWidth="1"/>
    <col min="8958" max="8958" width="7.44140625" style="26" customWidth="1"/>
    <col min="8959" max="9194" width="9.109375" style="26"/>
    <col min="9195" max="9195" width="3" style="26" bestFit="1" customWidth="1"/>
    <col min="9196" max="9196" width="18.109375" style="26" customWidth="1"/>
    <col min="9197" max="9198" width="7.44140625" style="26" customWidth="1"/>
    <col min="9199" max="9199" width="9.109375" style="26"/>
    <col min="9200" max="9200" width="7.44140625" style="26" customWidth="1"/>
    <col min="9201" max="9201" width="7.88671875" style="26" customWidth="1"/>
    <col min="9202" max="9204" width="7.44140625" style="26" customWidth="1"/>
    <col min="9205" max="9205" width="9.109375" style="26"/>
    <col min="9206" max="9206" width="7.44140625" style="26" customWidth="1"/>
    <col min="9207" max="9207" width="7.88671875" style="26" customWidth="1"/>
    <col min="9208" max="9210" width="7.44140625" style="26" customWidth="1"/>
    <col min="9211" max="9211" width="9.109375" style="26"/>
    <col min="9212" max="9212" width="7.44140625" style="26" customWidth="1"/>
    <col min="9213" max="9213" width="7.88671875" style="26" customWidth="1"/>
    <col min="9214" max="9214" width="7.44140625" style="26" customWidth="1"/>
    <col min="9215" max="9450" width="9.109375" style="26"/>
    <col min="9451" max="9451" width="3" style="26" bestFit="1" customWidth="1"/>
    <col min="9452" max="9452" width="18.109375" style="26" customWidth="1"/>
    <col min="9453" max="9454" width="7.44140625" style="26" customWidth="1"/>
    <col min="9455" max="9455" width="9.109375" style="26"/>
    <col min="9456" max="9456" width="7.44140625" style="26" customWidth="1"/>
    <col min="9457" max="9457" width="7.88671875" style="26" customWidth="1"/>
    <col min="9458" max="9460" width="7.44140625" style="26" customWidth="1"/>
    <col min="9461" max="9461" width="9.109375" style="26"/>
    <col min="9462" max="9462" width="7.44140625" style="26" customWidth="1"/>
    <col min="9463" max="9463" width="7.88671875" style="26" customWidth="1"/>
    <col min="9464" max="9466" width="7.44140625" style="26" customWidth="1"/>
    <col min="9467" max="9467" width="9.109375" style="26"/>
    <col min="9468" max="9468" width="7.44140625" style="26" customWidth="1"/>
    <col min="9469" max="9469" width="7.88671875" style="26" customWidth="1"/>
    <col min="9470" max="9470" width="7.44140625" style="26" customWidth="1"/>
    <col min="9471" max="9706" width="9.109375" style="26"/>
    <col min="9707" max="9707" width="3" style="26" bestFit="1" customWidth="1"/>
    <col min="9708" max="9708" width="18.109375" style="26" customWidth="1"/>
    <col min="9709" max="9710" width="7.44140625" style="26" customWidth="1"/>
    <col min="9711" max="9711" width="9.109375" style="26"/>
    <col min="9712" max="9712" width="7.44140625" style="26" customWidth="1"/>
    <col min="9713" max="9713" width="7.88671875" style="26" customWidth="1"/>
    <col min="9714" max="9716" width="7.44140625" style="26" customWidth="1"/>
    <col min="9717" max="9717" width="9.109375" style="26"/>
    <col min="9718" max="9718" width="7.44140625" style="26" customWidth="1"/>
    <col min="9719" max="9719" width="7.88671875" style="26" customWidth="1"/>
    <col min="9720" max="9722" width="7.44140625" style="26" customWidth="1"/>
    <col min="9723" max="9723" width="9.109375" style="26"/>
    <col min="9724" max="9724" width="7.44140625" style="26" customWidth="1"/>
    <col min="9725" max="9725" width="7.88671875" style="26" customWidth="1"/>
    <col min="9726" max="9726" width="7.44140625" style="26" customWidth="1"/>
    <col min="9727" max="9962" width="9.109375" style="26"/>
    <col min="9963" max="9963" width="3" style="26" bestFit="1" customWidth="1"/>
    <col min="9964" max="9964" width="18.109375" style="26" customWidth="1"/>
    <col min="9965" max="9966" width="7.44140625" style="26" customWidth="1"/>
    <col min="9967" max="9967" width="9.109375" style="26"/>
    <col min="9968" max="9968" width="7.44140625" style="26" customWidth="1"/>
    <col min="9969" max="9969" width="7.88671875" style="26" customWidth="1"/>
    <col min="9970" max="9972" width="7.44140625" style="26" customWidth="1"/>
    <col min="9973" max="9973" width="9.109375" style="26"/>
    <col min="9974" max="9974" width="7.44140625" style="26" customWidth="1"/>
    <col min="9975" max="9975" width="7.88671875" style="26" customWidth="1"/>
    <col min="9976" max="9978" width="7.44140625" style="26" customWidth="1"/>
    <col min="9979" max="9979" width="9.109375" style="26"/>
    <col min="9980" max="9980" width="7.44140625" style="26" customWidth="1"/>
    <col min="9981" max="9981" width="7.88671875" style="26" customWidth="1"/>
    <col min="9982" max="9982" width="7.44140625" style="26" customWidth="1"/>
    <col min="9983" max="10218" width="9.109375" style="26"/>
    <col min="10219" max="10219" width="3" style="26" bestFit="1" customWidth="1"/>
    <col min="10220" max="10220" width="18.109375" style="26" customWidth="1"/>
    <col min="10221" max="10222" width="7.44140625" style="26" customWidth="1"/>
    <col min="10223" max="10223" width="9.109375" style="26"/>
    <col min="10224" max="10224" width="7.44140625" style="26" customWidth="1"/>
    <col min="10225" max="10225" width="7.88671875" style="26" customWidth="1"/>
    <col min="10226" max="10228" width="7.44140625" style="26" customWidth="1"/>
    <col min="10229" max="10229" width="9.109375" style="26"/>
    <col min="10230" max="10230" width="7.44140625" style="26" customWidth="1"/>
    <col min="10231" max="10231" width="7.88671875" style="26" customWidth="1"/>
    <col min="10232" max="10234" width="7.44140625" style="26" customWidth="1"/>
    <col min="10235" max="10235" width="9.109375" style="26"/>
    <col min="10236" max="10236" width="7.44140625" style="26" customWidth="1"/>
    <col min="10237" max="10237" width="7.88671875" style="26" customWidth="1"/>
    <col min="10238" max="10238" width="7.44140625" style="26" customWidth="1"/>
    <col min="10239" max="10474" width="9.109375" style="26"/>
    <col min="10475" max="10475" width="3" style="26" bestFit="1" customWidth="1"/>
    <col min="10476" max="10476" width="18.109375" style="26" customWidth="1"/>
    <col min="10477" max="10478" width="7.44140625" style="26" customWidth="1"/>
    <col min="10479" max="10479" width="9.109375" style="26"/>
    <col min="10480" max="10480" width="7.44140625" style="26" customWidth="1"/>
    <col min="10481" max="10481" width="7.88671875" style="26" customWidth="1"/>
    <col min="10482" max="10484" width="7.44140625" style="26" customWidth="1"/>
    <col min="10485" max="10485" width="9.109375" style="26"/>
    <col min="10486" max="10486" width="7.44140625" style="26" customWidth="1"/>
    <col min="10487" max="10487" width="7.88671875" style="26" customWidth="1"/>
    <col min="10488" max="10490" width="7.44140625" style="26" customWidth="1"/>
    <col min="10491" max="10491" width="9.109375" style="26"/>
    <col min="10492" max="10492" width="7.44140625" style="26" customWidth="1"/>
    <col min="10493" max="10493" width="7.88671875" style="26" customWidth="1"/>
    <col min="10494" max="10494" width="7.44140625" style="26" customWidth="1"/>
    <col min="10495" max="10730" width="9.109375" style="26"/>
    <col min="10731" max="10731" width="3" style="26" bestFit="1" customWidth="1"/>
    <col min="10732" max="10732" width="18.109375" style="26" customWidth="1"/>
    <col min="10733" max="10734" width="7.44140625" style="26" customWidth="1"/>
    <col min="10735" max="10735" width="9.109375" style="26"/>
    <col min="10736" max="10736" width="7.44140625" style="26" customWidth="1"/>
    <col min="10737" max="10737" width="7.88671875" style="26" customWidth="1"/>
    <col min="10738" max="10740" width="7.44140625" style="26" customWidth="1"/>
    <col min="10741" max="10741" width="9.109375" style="26"/>
    <col min="10742" max="10742" width="7.44140625" style="26" customWidth="1"/>
    <col min="10743" max="10743" width="7.88671875" style="26" customWidth="1"/>
    <col min="10744" max="10746" width="7.44140625" style="26" customWidth="1"/>
    <col min="10747" max="10747" width="9.109375" style="26"/>
    <col min="10748" max="10748" width="7.44140625" style="26" customWidth="1"/>
    <col min="10749" max="10749" width="7.88671875" style="26" customWidth="1"/>
    <col min="10750" max="10750" width="7.44140625" style="26" customWidth="1"/>
    <col min="10751" max="10986" width="9.109375" style="26"/>
    <col min="10987" max="10987" width="3" style="26" bestFit="1" customWidth="1"/>
    <col min="10988" max="10988" width="18.109375" style="26" customWidth="1"/>
    <col min="10989" max="10990" width="7.44140625" style="26" customWidth="1"/>
    <col min="10991" max="10991" width="9.109375" style="26"/>
    <col min="10992" max="10992" width="7.44140625" style="26" customWidth="1"/>
    <col min="10993" max="10993" width="7.88671875" style="26" customWidth="1"/>
    <col min="10994" max="10996" width="7.44140625" style="26" customWidth="1"/>
    <col min="10997" max="10997" width="9.109375" style="26"/>
    <col min="10998" max="10998" width="7.44140625" style="26" customWidth="1"/>
    <col min="10999" max="10999" width="7.88671875" style="26" customWidth="1"/>
    <col min="11000" max="11002" width="7.44140625" style="26" customWidth="1"/>
    <col min="11003" max="11003" width="9.109375" style="26"/>
    <col min="11004" max="11004" width="7.44140625" style="26" customWidth="1"/>
    <col min="11005" max="11005" width="7.88671875" style="26" customWidth="1"/>
    <col min="11006" max="11006" width="7.44140625" style="26" customWidth="1"/>
    <col min="11007" max="11242" width="9.109375" style="26"/>
    <col min="11243" max="11243" width="3" style="26" bestFit="1" customWidth="1"/>
    <col min="11244" max="11244" width="18.109375" style="26" customWidth="1"/>
    <col min="11245" max="11246" width="7.44140625" style="26" customWidth="1"/>
    <col min="11247" max="11247" width="9.109375" style="26"/>
    <col min="11248" max="11248" width="7.44140625" style="26" customWidth="1"/>
    <col min="11249" max="11249" width="7.88671875" style="26" customWidth="1"/>
    <col min="11250" max="11252" width="7.44140625" style="26" customWidth="1"/>
    <col min="11253" max="11253" width="9.109375" style="26"/>
    <col min="11254" max="11254" width="7.44140625" style="26" customWidth="1"/>
    <col min="11255" max="11255" width="7.88671875" style="26" customWidth="1"/>
    <col min="11256" max="11258" width="7.44140625" style="26" customWidth="1"/>
    <col min="11259" max="11259" width="9.109375" style="26"/>
    <col min="11260" max="11260" width="7.44140625" style="26" customWidth="1"/>
    <col min="11261" max="11261" width="7.88671875" style="26" customWidth="1"/>
    <col min="11262" max="11262" width="7.44140625" style="26" customWidth="1"/>
    <col min="11263" max="11498" width="9.109375" style="26"/>
    <col min="11499" max="11499" width="3" style="26" bestFit="1" customWidth="1"/>
    <col min="11500" max="11500" width="18.109375" style="26" customWidth="1"/>
    <col min="11501" max="11502" width="7.44140625" style="26" customWidth="1"/>
    <col min="11503" max="11503" width="9.109375" style="26"/>
    <col min="11504" max="11504" width="7.44140625" style="26" customWidth="1"/>
    <col min="11505" max="11505" width="7.88671875" style="26" customWidth="1"/>
    <col min="11506" max="11508" width="7.44140625" style="26" customWidth="1"/>
    <col min="11509" max="11509" width="9.109375" style="26"/>
    <col min="11510" max="11510" width="7.44140625" style="26" customWidth="1"/>
    <col min="11511" max="11511" width="7.88671875" style="26" customWidth="1"/>
    <col min="11512" max="11514" width="7.44140625" style="26" customWidth="1"/>
    <col min="11515" max="11515" width="9.109375" style="26"/>
    <col min="11516" max="11516" width="7.44140625" style="26" customWidth="1"/>
    <col min="11517" max="11517" width="7.88671875" style="26" customWidth="1"/>
    <col min="11518" max="11518" width="7.44140625" style="26" customWidth="1"/>
    <col min="11519" max="11754" width="9.109375" style="26"/>
    <col min="11755" max="11755" width="3" style="26" bestFit="1" customWidth="1"/>
    <col min="11756" max="11756" width="18.109375" style="26" customWidth="1"/>
    <col min="11757" max="11758" width="7.44140625" style="26" customWidth="1"/>
    <col min="11759" max="11759" width="9.109375" style="26"/>
    <col min="11760" max="11760" width="7.44140625" style="26" customWidth="1"/>
    <col min="11761" max="11761" width="7.88671875" style="26" customWidth="1"/>
    <col min="11762" max="11764" width="7.44140625" style="26" customWidth="1"/>
    <col min="11765" max="11765" width="9.109375" style="26"/>
    <col min="11766" max="11766" width="7.44140625" style="26" customWidth="1"/>
    <col min="11767" max="11767" width="7.88671875" style="26" customWidth="1"/>
    <col min="11768" max="11770" width="7.44140625" style="26" customWidth="1"/>
    <col min="11771" max="11771" width="9.109375" style="26"/>
    <col min="11772" max="11772" width="7.44140625" style="26" customWidth="1"/>
    <col min="11773" max="11773" width="7.88671875" style="26" customWidth="1"/>
    <col min="11774" max="11774" width="7.44140625" style="26" customWidth="1"/>
    <col min="11775" max="12010" width="9.109375" style="26"/>
    <col min="12011" max="12011" width="3" style="26" bestFit="1" customWidth="1"/>
    <col min="12012" max="12012" width="18.109375" style="26" customWidth="1"/>
    <col min="12013" max="12014" width="7.44140625" style="26" customWidth="1"/>
    <col min="12015" max="12015" width="9.109375" style="26"/>
    <col min="12016" max="12016" width="7.44140625" style="26" customWidth="1"/>
    <col min="12017" max="12017" width="7.88671875" style="26" customWidth="1"/>
    <col min="12018" max="12020" width="7.44140625" style="26" customWidth="1"/>
    <col min="12021" max="12021" width="9.109375" style="26"/>
    <col min="12022" max="12022" width="7.44140625" style="26" customWidth="1"/>
    <col min="12023" max="12023" width="7.88671875" style="26" customWidth="1"/>
    <col min="12024" max="12026" width="7.44140625" style="26" customWidth="1"/>
    <col min="12027" max="12027" width="9.109375" style="26"/>
    <col min="12028" max="12028" width="7.44140625" style="26" customWidth="1"/>
    <col min="12029" max="12029" width="7.88671875" style="26" customWidth="1"/>
    <col min="12030" max="12030" width="7.44140625" style="26" customWidth="1"/>
    <col min="12031" max="12266" width="9.109375" style="26"/>
    <col min="12267" max="12267" width="3" style="26" bestFit="1" customWidth="1"/>
    <col min="12268" max="12268" width="18.109375" style="26" customWidth="1"/>
    <col min="12269" max="12270" width="7.44140625" style="26" customWidth="1"/>
    <col min="12271" max="12271" width="9.109375" style="26"/>
    <col min="12272" max="12272" width="7.44140625" style="26" customWidth="1"/>
    <col min="12273" max="12273" width="7.88671875" style="26" customWidth="1"/>
    <col min="12274" max="12276" width="7.44140625" style="26" customWidth="1"/>
    <col min="12277" max="12277" width="9.109375" style="26"/>
    <col min="12278" max="12278" width="7.44140625" style="26" customWidth="1"/>
    <col min="12279" max="12279" width="7.88671875" style="26" customWidth="1"/>
    <col min="12280" max="12282" width="7.44140625" style="26" customWidth="1"/>
    <col min="12283" max="12283" width="9.109375" style="26"/>
    <col min="12284" max="12284" width="7.44140625" style="26" customWidth="1"/>
    <col min="12285" max="12285" width="7.88671875" style="26" customWidth="1"/>
    <col min="12286" max="12286" width="7.44140625" style="26" customWidth="1"/>
    <col min="12287" max="12522" width="9.109375" style="26"/>
    <col min="12523" max="12523" width="3" style="26" bestFit="1" customWidth="1"/>
    <col min="12524" max="12524" width="18.109375" style="26" customWidth="1"/>
    <col min="12525" max="12526" width="7.44140625" style="26" customWidth="1"/>
    <col min="12527" max="12527" width="9.109375" style="26"/>
    <col min="12528" max="12528" width="7.44140625" style="26" customWidth="1"/>
    <col min="12529" max="12529" width="7.88671875" style="26" customWidth="1"/>
    <col min="12530" max="12532" width="7.44140625" style="26" customWidth="1"/>
    <col min="12533" max="12533" width="9.109375" style="26"/>
    <col min="12534" max="12534" width="7.44140625" style="26" customWidth="1"/>
    <col min="12535" max="12535" width="7.88671875" style="26" customWidth="1"/>
    <col min="12536" max="12538" width="7.44140625" style="26" customWidth="1"/>
    <col min="12539" max="12539" width="9.109375" style="26"/>
    <col min="12540" max="12540" width="7.44140625" style="26" customWidth="1"/>
    <col min="12541" max="12541" width="7.88671875" style="26" customWidth="1"/>
    <col min="12542" max="12542" width="7.44140625" style="26" customWidth="1"/>
    <col min="12543" max="12778" width="9.109375" style="26"/>
    <col min="12779" max="12779" width="3" style="26" bestFit="1" customWidth="1"/>
    <col min="12780" max="12780" width="18.109375" style="26" customWidth="1"/>
    <col min="12781" max="12782" width="7.44140625" style="26" customWidth="1"/>
    <col min="12783" max="12783" width="9.109375" style="26"/>
    <col min="12784" max="12784" width="7.44140625" style="26" customWidth="1"/>
    <col min="12785" max="12785" width="7.88671875" style="26" customWidth="1"/>
    <col min="12786" max="12788" width="7.44140625" style="26" customWidth="1"/>
    <col min="12789" max="12789" width="9.109375" style="26"/>
    <col min="12790" max="12790" width="7.44140625" style="26" customWidth="1"/>
    <col min="12791" max="12791" width="7.88671875" style="26" customWidth="1"/>
    <col min="12792" max="12794" width="7.44140625" style="26" customWidth="1"/>
    <col min="12795" max="12795" width="9.109375" style="26"/>
    <col min="12796" max="12796" width="7.44140625" style="26" customWidth="1"/>
    <col min="12797" max="12797" width="7.88671875" style="26" customWidth="1"/>
    <col min="12798" max="12798" width="7.44140625" style="26" customWidth="1"/>
    <col min="12799" max="13034" width="9.109375" style="26"/>
    <col min="13035" max="13035" width="3" style="26" bestFit="1" customWidth="1"/>
    <col min="13036" max="13036" width="18.109375" style="26" customWidth="1"/>
    <col min="13037" max="13038" width="7.44140625" style="26" customWidth="1"/>
    <col min="13039" max="13039" width="9.109375" style="26"/>
    <col min="13040" max="13040" width="7.44140625" style="26" customWidth="1"/>
    <col min="13041" max="13041" width="7.88671875" style="26" customWidth="1"/>
    <col min="13042" max="13044" width="7.44140625" style="26" customWidth="1"/>
    <col min="13045" max="13045" width="9.109375" style="26"/>
    <col min="13046" max="13046" width="7.44140625" style="26" customWidth="1"/>
    <col min="13047" max="13047" width="7.88671875" style="26" customWidth="1"/>
    <col min="13048" max="13050" width="7.44140625" style="26" customWidth="1"/>
    <col min="13051" max="13051" width="9.109375" style="26"/>
    <col min="13052" max="13052" width="7.44140625" style="26" customWidth="1"/>
    <col min="13053" max="13053" width="7.88671875" style="26" customWidth="1"/>
    <col min="13054" max="13054" width="7.44140625" style="26" customWidth="1"/>
    <col min="13055" max="13290" width="9.109375" style="26"/>
    <col min="13291" max="13291" width="3" style="26" bestFit="1" customWidth="1"/>
    <col min="13292" max="13292" width="18.109375" style="26" customWidth="1"/>
    <col min="13293" max="13294" width="7.44140625" style="26" customWidth="1"/>
    <col min="13295" max="13295" width="9.109375" style="26"/>
    <col min="13296" max="13296" width="7.44140625" style="26" customWidth="1"/>
    <col min="13297" max="13297" width="7.88671875" style="26" customWidth="1"/>
    <col min="13298" max="13300" width="7.44140625" style="26" customWidth="1"/>
    <col min="13301" max="13301" width="9.109375" style="26"/>
    <col min="13302" max="13302" width="7.44140625" style="26" customWidth="1"/>
    <col min="13303" max="13303" width="7.88671875" style="26" customWidth="1"/>
    <col min="13304" max="13306" width="7.44140625" style="26" customWidth="1"/>
    <col min="13307" max="13307" width="9.109375" style="26"/>
    <col min="13308" max="13308" width="7.44140625" style="26" customWidth="1"/>
    <col min="13309" max="13309" width="7.88671875" style="26" customWidth="1"/>
    <col min="13310" max="13310" width="7.44140625" style="26" customWidth="1"/>
    <col min="13311" max="13546" width="9.109375" style="26"/>
    <col min="13547" max="13547" width="3" style="26" bestFit="1" customWidth="1"/>
    <col min="13548" max="13548" width="18.109375" style="26" customWidth="1"/>
    <col min="13549" max="13550" width="7.44140625" style="26" customWidth="1"/>
    <col min="13551" max="13551" width="9.109375" style="26"/>
    <col min="13552" max="13552" width="7.44140625" style="26" customWidth="1"/>
    <col min="13553" max="13553" width="7.88671875" style="26" customWidth="1"/>
    <col min="13554" max="13556" width="7.44140625" style="26" customWidth="1"/>
    <col min="13557" max="13557" width="9.109375" style="26"/>
    <col min="13558" max="13558" width="7.44140625" style="26" customWidth="1"/>
    <col min="13559" max="13559" width="7.88671875" style="26" customWidth="1"/>
    <col min="13560" max="13562" width="7.44140625" style="26" customWidth="1"/>
    <col min="13563" max="13563" width="9.109375" style="26"/>
    <col min="13564" max="13564" width="7.44140625" style="26" customWidth="1"/>
    <col min="13565" max="13565" width="7.88671875" style="26" customWidth="1"/>
    <col min="13566" max="13566" width="7.44140625" style="26" customWidth="1"/>
    <col min="13567" max="13802" width="9.109375" style="26"/>
    <col min="13803" max="13803" width="3" style="26" bestFit="1" customWidth="1"/>
    <col min="13804" max="13804" width="18.109375" style="26" customWidth="1"/>
    <col min="13805" max="13806" width="7.44140625" style="26" customWidth="1"/>
    <col min="13807" max="13807" width="9.109375" style="26"/>
    <col min="13808" max="13808" width="7.44140625" style="26" customWidth="1"/>
    <col min="13809" max="13809" width="7.88671875" style="26" customWidth="1"/>
    <col min="13810" max="13812" width="7.44140625" style="26" customWidth="1"/>
    <col min="13813" max="13813" width="9.109375" style="26"/>
    <col min="13814" max="13814" width="7.44140625" style="26" customWidth="1"/>
    <col min="13815" max="13815" width="7.88671875" style="26" customWidth="1"/>
    <col min="13816" max="13818" width="7.44140625" style="26" customWidth="1"/>
    <col min="13819" max="13819" width="9.109375" style="26"/>
    <col min="13820" max="13820" width="7.44140625" style="26" customWidth="1"/>
    <col min="13821" max="13821" width="7.88671875" style="26" customWidth="1"/>
    <col min="13822" max="13822" width="7.44140625" style="26" customWidth="1"/>
    <col min="13823" max="14058" width="9.109375" style="26"/>
    <col min="14059" max="14059" width="3" style="26" bestFit="1" customWidth="1"/>
    <col min="14060" max="14060" width="18.109375" style="26" customWidth="1"/>
    <col min="14061" max="14062" width="7.44140625" style="26" customWidth="1"/>
    <col min="14063" max="14063" width="9.109375" style="26"/>
    <col min="14064" max="14064" width="7.44140625" style="26" customWidth="1"/>
    <col min="14065" max="14065" width="7.88671875" style="26" customWidth="1"/>
    <col min="14066" max="14068" width="7.44140625" style="26" customWidth="1"/>
    <col min="14069" max="14069" width="9.109375" style="26"/>
    <col min="14070" max="14070" width="7.44140625" style="26" customWidth="1"/>
    <col min="14071" max="14071" width="7.88671875" style="26" customWidth="1"/>
    <col min="14072" max="14074" width="7.44140625" style="26" customWidth="1"/>
    <col min="14075" max="14075" width="9.109375" style="26"/>
    <col min="14076" max="14076" width="7.44140625" style="26" customWidth="1"/>
    <col min="14077" max="14077" width="7.88671875" style="26" customWidth="1"/>
    <col min="14078" max="14078" width="7.44140625" style="26" customWidth="1"/>
    <col min="14079" max="14314" width="9.109375" style="26"/>
    <col min="14315" max="14315" width="3" style="26" bestFit="1" customWidth="1"/>
    <col min="14316" max="14316" width="18.109375" style="26" customWidth="1"/>
    <col min="14317" max="14318" width="7.44140625" style="26" customWidth="1"/>
    <col min="14319" max="14319" width="9.109375" style="26"/>
    <col min="14320" max="14320" width="7.44140625" style="26" customWidth="1"/>
    <col min="14321" max="14321" width="7.88671875" style="26" customWidth="1"/>
    <col min="14322" max="14324" width="7.44140625" style="26" customWidth="1"/>
    <col min="14325" max="14325" width="9.109375" style="26"/>
    <col min="14326" max="14326" width="7.44140625" style="26" customWidth="1"/>
    <col min="14327" max="14327" width="7.88671875" style="26" customWidth="1"/>
    <col min="14328" max="14330" width="7.44140625" style="26" customWidth="1"/>
    <col min="14331" max="14331" width="9.109375" style="26"/>
    <col min="14332" max="14332" width="7.44140625" style="26" customWidth="1"/>
    <col min="14333" max="14333" width="7.88671875" style="26" customWidth="1"/>
    <col min="14334" max="14334" width="7.44140625" style="26" customWidth="1"/>
    <col min="14335" max="14570" width="9.109375" style="26"/>
    <col min="14571" max="14571" width="3" style="26" bestFit="1" customWidth="1"/>
    <col min="14572" max="14572" width="18.109375" style="26" customWidth="1"/>
    <col min="14573" max="14574" width="7.44140625" style="26" customWidth="1"/>
    <col min="14575" max="14575" width="9.109375" style="26"/>
    <col min="14576" max="14576" width="7.44140625" style="26" customWidth="1"/>
    <col min="14577" max="14577" width="7.88671875" style="26" customWidth="1"/>
    <col min="14578" max="14580" width="7.44140625" style="26" customWidth="1"/>
    <col min="14581" max="14581" width="9.109375" style="26"/>
    <col min="14582" max="14582" width="7.44140625" style="26" customWidth="1"/>
    <col min="14583" max="14583" width="7.88671875" style="26" customWidth="1"/>
    <col min="14584" max="14586" width="7.44140625" style="26" customWidth="1"/>
    <col min="14587" max="14587" width="9.109375" style="26"/>
    <col min="14588" max="14588" width="7.44140625" style="26" customWidth="1"/>
    <col min="14589" max="14589" width="7.88671875" style="26" customWidth="1"/>
    <col min="14590" max="14590" width="7.44140625" style="26" customWidth="1"/>
    <col min="14591" max="14826" width="9.109375" style="26"/>
    <col min="14827" max="14827" width="3" style="26" bestFit="1" customWidth="1"/>
    <col min="14828" max="14828" width="18.109375" style="26" customWidth="1"/>
    <col min="14829" max="14830" width="7.44140625" style="26" customWidth="1"/>
    <col min="14831" max="14831" width="9.109375" style="26"/>
    <col min="14832" max="14832" width="7.44140625" style="26" customWidth="1"/>
    <col min="14833" max="14833" width="7.88671875" style="26" customWidth="1"/>
    <col min="14834" max="14836" width="7.44140625" style="26" customWidth="1"/>
    <col min="14837" max="14837" width="9.109375" style="26"/>
    <col min="14838" max="14838" width="7.44140625" style="26" customWidth="1"/>
    <col min="14839" max="14839" width="7.88671875" style="26" customWidth="1"/>
    <col min="14840" max="14842" width="7.44140625" style="26" customWidth="1"/>
    <col min="14843" max="14843" width="9.109375" style="26"/>
    <col min="14844" max="14844" width="7.44140625" style="26" customWidth="1"/>
    <col min="14845" max="14845" width="7.88671875" style="26" customWidth="1"/>
    <col min="14846" max="14846" width="7.44140625" style="26" customWidth="1"/>
    <col min="14847" max="15082" width="9.109375" style="26"/>
    <col min="15083" max="15083" width="3" style="26" bestFit="1" customWidth="1"/>
    <col min="15084" max="15084" width="18.109375" style="26" customWidth="1"/>
    <col min="15085" max="15086" width="7.44140625" style="26" customWidth="1"/>
    <col min="15087" max="15087" width="9.109375" style="26"/>
    <col min="15088" max="15088" width="7.44140625" style="26" customWidth="1"/>
    <col min="15089" max="15089" width="7.88671875" style="26" customWidth="1"/>
    <col min="15090" max="15092" width="7.44140625" style="26" customWidth="1"/>
    <col min="15093" max="15093" width="9.109375" style="26"/>
    <col min="15094" max="15094" width="7.44140625" style="26" customWidth="1"/>
    <col min="15095" max="15095" width="7.88671875" style="26" customWidth="1"/>
    <col min="15096" max="15098" width="7.44140625" style="26" customWidth="1"/>
    <col min="15099" max="15099" width="9.109375" style="26"/>
    <col min="15100" max="15100" width="7.44140625" style="26" customWidth="1"/>
    <col min="15101" max="15101" width="7.88671875" style="26" customWidth="1"/>
    <col min="15102" max="15102" width="7.44140625" style="26" customWidth="1"/>
    <col min="15103" max="15338" width="9.109375" style="26"/>
    <col min="15339" max="15339" width="3" style="26" bestFit="1" customWidth="1"/>
    <col min="15340" max="15340" width="18.109375" style="26" customWidth="1"/>
    <col min="15341" max="15342" width="7.44140625" style="26" customWidth="1"/>
    <col min="15343" max="15343" width="9.109375" style="26"/>
    <col min="15344" max="15344" width="7.44140625" style="26" customWidth="1"/>
    <col min="15345" max="15345" width="7.88671875" style="26" customWidth="1"/>
    <col min="15346" max="15348" width="7.44140625" style="26" customWidth="1"/>
    <col min="15349" max="15349" width="9.109375" style="26"/>
    <col min="15350" max="15350" width="7.44140625" style="26" customWidth="1"/>
    <col min="15351" max="15351" width="7.88671875" style="26" customWidth="1"/>
    <col min="15352" max="15354" width="7.44140625" style="26" customWidth="1"/>
    <col min="15355" max="15355" width="9.109375" style="26"/>
    <col min="15356" max="15356" width="7.44140625" style="26" customWidth="1"/>
    <col min="15357" max="15357" width="7.88671875" style="26" customWidth="1"/>
    <col min="15358" max="15358" width="7.44140625" style="26" customWidth="1"/>
    <col min="15359" max="15594" width="9.109375" style="26"/>
    <col min="15595" max="15595" width="3" style="26" bestFit="1" customWidth="1"/>
    <col min="15596" max="15596" width="18.109375" style="26" customWidth="1"/>
    <col min="15597" max="15598" width="7.44140625" style="26" customWidth="1"/>
    <col min="15599" max="15599" width="9.109375" style="26"/>
    <col min="15600" max="15600" width="7.44140625" style="26" customWidth="1"/>
    <col min="15601" max="15601" width="7.88671875" style="26" customWidth="1"/>
    <col min="15602" max="15604" width="7.44140625" style="26" customWidth="1"/>
    <col min="15605" max="15605" width="9.109375" style="26"/>
    <col min="15606" max="15606" width="7.44140625" style="26" customWidth="1"/>
    <col min="15607" max="15607" width="7.88671875" style="26" customWidth="1"/>
    <col min="15608" max="15610" width="7.44140625" style="26" customWidth="1"/>
    <col min="15611" max="15611" width="9.109375" style="26"/>
    <col min="15612" max="15612" width="7.44140625" style="26" customWidth="1"/>
    <col min="15613" max="15613" width="7.88671875" style="26" customWidth="1"/>
    <col min="15614" max="15614" width="7.44140625" style="26" customWidth="1"/>
    <col min="15615" max="15850" width="9.109375" style="26"/>
    <col min="15851" max="15851" width="3" style="26" bestFit="1" customWidth="1"/>
    <col min="15852" max="15852" width="18.109375" style="26" customWidth="1"/>
    <col min="15853" max="15854" width="7.44140625" style="26" customWidth="1"/>
    <col min="15855" max="15855" width="9.109375" style="26"/>
    <col min="15856" max="15856" width="7.44140625" style="26" customWidth="1"/>
    <col min="15857" max="15857" width="7.88671875" style="26" customWidth="1"/>
    <col min="15858" max="15860" width="7.44140625" style="26" customWidth="1"/>
    <col min="15861" max="15861" width="9.109375" style="26"/>
    <col min="15862" max="15862" width="7.44140625" style="26" customWidth="1"/>
    <col min="15863" max="15863" width="7.88671875" style="26" customWidth="1"/>
    <col min="15864" max="15866" width="7.44140625" style="26" customWidth="1"/>
    <col min="15867" max="15867" width="9.109375" style="26"/>
    <col min="15868" max="15868" width="7.44140625" style="26" customWidth="1"/>
    <col min="15869" max="15869" width="7.88671875" style="26" customWidth="1"/>
    <col min="15870" max="15870" width="7.44140625" style="26" customWidth="1"/>
    <col min="15871" max="16106" width="9.109375" style="26"/>
    <col min="16107" max="16107" width="3" style="26" bestFit="1" customWidth="1"/>
    <col min="16108" max="16108" width="18.109375" style="26" customWidth="1"/>
    <col min="16109" max="16110" width="7.44140625" style="26" customWidth="1"/>
    <col min="16111" max="16111" width="9.109375" style="26"/>
    <col min="16112" max="16112" width="7.44140625" style="26" customWidth="1"/>
    <col min="16113" max="16113" width="7.88671875" style="26" customWidth="1"/>
    <col min="16114" max="16116" width="7.44140625" style="26" customWidth="1"/>
    <col min="16117" max="16117" width="9.109375" style="26"/>
    <col min="16118" max="16118" width="7.44140625" style="26" customWidth="1"/>
    <col min="16119" max="16119" width="7.88671875" style="26" customWidth="1"/>
    <col min="16120" max="16122" width="7.44140625" style="26" customWidth="1"/>
    <col min="16123" max="16123" width="9.109375" style="26"/>
    <col min="16124" max="16124" width="7.44140625" style="26" customWidth="1"/>
    <col min="16125" max="16125" width="7.88671875" style="26" customWidth="1"/>
    <col min="16126" max="16126" width="7.44140625" style="26" customWidth="1"/>
    <col min="16127" max="16384" width="9.109375" style="26"/>
  </cols>
  <sheetData>
    <row r="1" spans="1:58" s="69" customFormat="1" ht="14.25" customHeight="1">
      <c r="A1" s="8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3" t="s">
        <v>85</v>
      </c>
      <c r="S1" s="213"/>
      <c r="T1" s="167"/>
    </row>
    <row r="2" spans="1:58" ht="15" customHeight="1">
      <c r="A2" s="188" t="s">
        <v>87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27"/>
    </row>
    <row r="3" spans="1:58" s="72" customFormat="1">
      <c r="A3" s="82" t="s">
        <v>96</v>
      </c>
      <c r="B3" s="71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157"/>
    </row>
    <row r="4" spans="1:58" s="73" customFormat="1" ht="12.75" customHeight="1">
      <c r="A4" s="237" t="s">
        <v>18</v>
      </c>
      <c r="B4" s="257" t="s">
        <v>19</v>
      </c>
      <c r="C4" s="238" t="s">
        <v>20</v>
      </c>
      <c r="D4" s="239"/>
      <c r="E4" s="239"/>
      <c r="F4" s="239"/>
      <c r="G4" s="240"/>
      <c r="H4" s="255" t="s">
        <v>20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156"/>
    </row>
    <row r="5" spans="1:58" s="73" customFormat="1" ht="12.75" customHeight="1">
      <c r="A5" s="237"/>
      <c r="B5" s="260"/>
      <c r="C5" s="241"/>
      <c r="D5" s="242"/>
      <c r="E5" s="242"/>
      <c r="F5" s="242"/>
      <c r="G5" s="243"/>
      <c r="H5" s="255" t="s">
        <v>6</v>
      </c>
      <c r="I5" s="255"/>
      <c r="J5" s="255"/>
      <c r="K5" s="255"/>
      <c r="L5" s="255"/>
      <c r="M5" s="255"/>
      <c r="N5" s="255" t="s">
        <v>7</v>
      </c>
      <c r="O5" s="255"/>
      <c r="P5" s="255"/>
      <c r="Q5" s="255"/>
      <c r="R5" s="255"/>
      <c r="S5" s="256"/>
      <c r="T5" s="156"/>
    </row>
    <row r="6" spans="1:58" s="73" customFormat="1" ht="12.75" customHeight="1">
      <c r="A6" s="237"/>
      <c r="B6" s="260"/>
      <c r="C6" s="246"/>
      <c r="D6" s="261"/>
      <c r="E6" s="261"/>
      <c r="F6" s="261"/>
      <c r="G6" s="262"/>
      <c r="H6" s="255" t="s">
        <v>49</v>
      </c>
      <c r="I6" s="255" t="s">
        <v>20</v>
      </c>
      <c r="J6" s="255"/>
      <c r="K6" s="255"/>
      <c r="L6" s="255"/>
      <c r="M6" s="255"/>
      <c r="N6" s="255" t="s">
        <v>49</v>
      </c>
      <c r="O6" s="255" t="s">
        <v>20</v>
      </c>
      <c r="P6" s="255"/>
      <c r="Q6" s="255"/>
      <c r="R6" s="255"/>
      <c r="S6" s="256"/>
      <c r="T6" s="156"/>
    </row>
    <row r="7" spans="1:58" s="73" customFormat="1" ht="25.5" customHeight="1">
      <c r="A7" s="237"/>
      <c r="B7" s="260"/>
      <c r="C7" s="257" t="s">
        <v>50</v>
      </c>
      <c r="D7" s="257" t="s">
        <v>51</v>
      </c>
      <c r="E7" s="244" t="s">
        <v>52</v>
      </c>
      <c r="F7" s="245"/>
      <c r="G7" s="259"/>
      <c r="H7" s="255"/>
      <c r="I7" s="255" t="s">
        <v>50</v>
      </c>
      <c r="J7" s="255" t="s">
        <v>51</v>
      </c>
      <c r="K7" s="244" t="s">
        <v>52</v>
      </c>
      <c r="L7" s="245"/>
      <c r="M7" s="259"/>
      <c r="N7" s="255"/>
      <c r="O7" s="255" t="s">
        <v>50</v>
      </c>
      <c r="P7" s="255" t="s">
        <v>51</v>
      </c>
      <c r="Q7" s="244" t="s">
        <v>52</v>
      </c>
      <c r="R7" s="245"/>
      <c r="S7" s="245"/>
      <c r="T7" s="156"/>
    </row>
    <row r="8" spans="1:58" s="77" customFormat="1" ht="56.4">
      <c r="A8" s="237"/>
      <c r="B8" s="258"/>
      <c r="C8" s="258"/>
      <c r="D8" s="258"/>
      <c r="E8" s="148" t="s">
        <v>53</v>
      </c>
      <c r="F8" s="148" t="s">
        <v>54</v>
      </c>
      <c r="G8" s="148" t="s">
        <v>55</v>
      </c>
      <c r="H8" s="255"/>
      <c r="I8" s="255"/>
      <c r="J8" s="255"/>
      <c r="K8" s="163" t="s">
        <v>53</v>
      </c>
      <c r="L8" s="175" t="s">
        <v>78</v>
      </c>
      <c r="M8" s="163" t="s">
        <v>55</v>
      </c>
      <c r="N8" s="255"/>
      <c r="O8" s="255"/>
      <c r="P8" s="255"/>
      <c r="Q8" s="163" t="s">
        <v>53</v>
      </c>
      <c r="R8" s="175" t="s">
        <v>70</v>
      </c>
      <c r="S8" s="164" t="s">
        <v>55</v>
      </c>
      <c r="T8" s="78"/>
    </row>
    <row r="9" spans="1:58" s="77" customFormat="1" ht="10.5" customHeight="1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  <c r="T9" s="78"/>
    </row>
    <row r="10" spans="1:58" s="33" customFormat="1">
      <c r="A10" s="78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185">
        <v>13.5807</v>
      </c>
      <c r="C11" s="185">
        <v>17.350899999999999</v>
      </c>
      <c r="D11" s="185">
        <v>12.872299999999999</v>
      </c>
      <c r="E11" s="185">
        <v>12.429600000000001</v>
      </c>
      <c r="F11" s="185">
        <v>15.164999999999999</v>
      </c>
      <c r="G11" s="185">
        <v>9.6873000000000005</v>
      </c>
      <c r="H11" s="185">
        <v>14.958</v>
      </c>
      <c r="I11" s="185">
        <v>17.423400000000001</v>
      </c>
      <c r="J11" s="185">
        <v>14.392200000000001</v>
      </c>
      <c r="K11" s="185">
        <v>13.491099999999999</v>
      </c>
      <c r="L11" s="185">
        <v>17.927700000000002</v>
      </c>
      <c r="M11" s="185">
        <v>16.2776</v>
      </c>
      <c r="N11" s="185">
        <v>6.2462999999999997</v>
      </c>
      <c r="O11" s="185">
        <v>6.1265999999999998</v>
      </c>
      <c r="P11" s="185">
        <v>6.2470999999999997</v>
      </c>
      <c r="Q11" s="185">
        <v>6.0673000000000004</v>
      </c>
      <c r="R11" s="185">
        <v>6.1436999999999999</v>
      </c>
      <c r="S11" s="185">
        <v>7.0293999999999999</v>
      </c>
    </row>
    <row r="12" spans="1:58" s="33" customFormat="1" ht="55.2">
      <c r="A12" s="150" t="s">
        <v>22</v>
      </c>
      <c r="B12" s="97" t="s">
        <v>100</v>
      </c>
      <c r="C12" s="97" t="s">
        <v>100</v>
      </c>
      <c r="D12" s="97" t="s">
        <v>100</v>
      </c>
      <c r="E12" s="97" t="s">
        <v>100</v>
      </c>
      <c r="F12" s="97" t="s">
        <v>100</v>
      </c>
      <c r="G12" s="97" t="s">
        <v>100</v>
      </c>
      <c r="H12" s="97" t="s">
        <v>100</v>
      </c>
      <c r="I12" s="97" t="s">
        <v>100</v>
      </c>
      <c r="J12" s="97" t="s">
        <v>100</v>
      </c>
      <c r="K12" s="97" t="s">
        <v>100</v>
      </c>
      <c r="L12" s="97" t="s">
        <v>100</v>
      </c>
      <c r="M12" s="97" t="s">
        <v>100</v>
      </c>
      <c r="N12" s="97" t="s">
        <v>100</v>
      </c>
      <c r="O12" s="97" t="s">
        <v>100</v>
      </c>
      <c r="P12" s="97" t="s">
        <v>100</v>
      </c>
      <c r="Q12" s="97" t="s">
        <v>100</v>
      </c>
      <c r="R12" s="97" t="s">
        <v>100</v>
      </c>
      <c r="S12" s="97" t="s">
        <v>100</v>
      </c>
    </row>
    <row r="13" spans="1:58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58" s="27" customFormat="1">
      <c r="A14" s="35" t="s">
        <v>24</v>
      </c>
      <c r="B14" s="97">
        <v>17.2285</v>
      </c>
      <c r="C14" s="97">
        <v>19.2591</v>
      </c>
      <c r="D14" s="97">
        <v>16.723500000000001</v>
      </c>
      <c r="E14" s="97">
        <v>15.0402</v>
      </c>
      <c r="F14" s="97">
        <v>18.488099999999999</v>
      </c>
      <c r="G14" s="97">
        <v>21.599299999999999</v>
      </c>
      <c r="H14" s="97">
        <v>17.713200000000001</v>
      </c>
      <c r="I14" s="97">
        <v>19.2591</v>
      </c>
      <c r="J14" s="97">
        <v>17.3062</v>
      </c>
      <c r="K14" s="97">
        <v>15.7227</v>
      </c>
      <c r="L14" s="97">
        <v>18.88</v>
      </c>
      <c r="M14" s="97">
        <v>21.599299999999999</v>
      </c>
      <c r="N14" s="97">
        <v>6.8207000000000004</v>
      </c>
      <c r="O14" s="97">
        <v>0</v>
      </c>
      <c r="P14" s="97">
        <v>6.8207000000000004</v>
      </c>
      <c r="Q14" s="97">
        <v>7.1406999999999998</v>
      </c>
      <c r="R14" s="97">
        <v>5.8780999999999999</v>
      </c>
      <c r="S14" s="97">
        <v>0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</row>
    <row r="15" spans="1:58" s="27" customFormat="1">
      <c r="A15" s="35" t="s">
        <v>25</v>
      </c>
      <c r="B15" s="97">
        <v>16.065799999999999</v>
      </c>
      <c r="C15" s="97">
        <v>21.8215</v>
      </c>
      <c r="D15" s="97">
        <v>14.6098</v>
      </c>
      <c r="E15" s="97">
        <v>12.9962</v>
      </c>
      <c r="F15" s="97">
        <v>18.220099999999999</v>
      </c>
      <c r="G15" s="97">
        <v>14.1027</v>
      </c>
      <c r="H15" s="97">
        <v>17.5123</v>
      </c>
      <c r="I15" s="97">
        <v>21.8215</v>
      </c>
      <c r="J15" s="97">
        <v>16.233599999999999</v>
      </c>
      <c r="K15" s="97">
        <v>14.9396</v>
      </c>
      <c r="L15" s="97">
        <v>18.717400000000001</v>
      </c>
      <c r="M15" s="97">
        <v>14.1027</v>
      </c>
      <c r="N15" s="97">
        <v>5.2267999999999999</v>
      </c>
      <c r="O15" s="97">
        <v>0</v>
      </c>
      <c r="P15" s="97">
        <v>5.2267999999999999</v>
      </c>
      <c r="Q15" s="97">
        <v>5.2554999999999996</v>
      </c>
      <c r="R15" s="97">
        <v>4.8704999999999998</v>
      </c>
      <c r="S15" s="97">
        <v>0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97">
        <v>15.1503</v>
      </c>
      <c r="C16" s="97">
        <v>16.627300000000002</v>
      </c>
      <c r="D16" s="97">
        <v>14.564399999999999</v>
      </c>
      <c r="E16" s="97">
        <v>14.106299999999999</v>
      </c>
      <c r="F16" s="97">
        <v>15.6609</v>
      </c>
      <c r="G16" s="97">
        <v>12.4046</v>
      </c>
      <c r="H16" s="97">
        <v>16.978300000000001</v>
      </c>
      <c r="I16" s="97">
        <v>16.767099999999999</v>
      </c>
      <c r="J16" s="97">
        <v>17.086600000000001</v>
      </c>
      <c r="K16" s="97">
        <v>17.026900000000001</v>
      </c>
      <c r="L16" s="97">
        <v>17.2057</v>
      </c>
      <c r="M16" s="97">
        <v>16.8858</v>
      </c>
      <c r="N16" s="97">
        <v>6.2621000000000002</v>
      </c>
      <c r="O16" s="97">
        <v>3.3538999999999999</v>
      </c>
      <c r="P16" s="97">
        <v>6.3135000000000003</v>
      </c>
      <c r="Q16" s="97">
        <v>6.3217999999999996</v>
      </c>
      <c r="R16" s="97">
        <v>6.3106</v>
      </c>
      <c r="S16" s="97">
        <v>5.6958000000000002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97">
        <v>16.9923</v>
      </c>
      <c r="C17" s="97">
        <v>17.9176</v>
      </c>
      <c r="D17" s="97">
        <v>16.293500000000002</v>
      </c>
      <c r="E17" s="97">
        <v>17.8215</v>
      </c>
      <c r="F17" s="97">
        <v>15.5486</v>
      </c>
      <c r="G17" s="97">
        <v>0</v>
      </c>
      <c r="H17" s="97">
        <v>16.9923</v>
      </c>
      <c r="I17" s="97">
        <v>17.9176</v>
      </c>
      <c r="J17" s="97">
        <v>16.293500000000002</v>
      </c>
      <c r="K17" s="97">
        <v>17.8215</v>
      </c>
      <c r="L17" s="97">
        <v>15.5486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97">
        <v>17.872699999999998</v>
      </c>
      <c r="C18" s="97">
        <v>19.1587</v>
      </c>
      <c r="D18" s="97">
        <v>16.155999999999999</v>
      </c>
      <c r="E18" s="97">
        <v>14.616300000000001</v>
      </c>
      <c r="F18" s="97">
        <v>16.924900000000001</v>
      </c>
      <c r="G18" s="97">
        <v>14.214399999999999</v>
      </c>
      <c r="H18" s="97">
        <v>18.202999999999999</v>
      </c>
      <c r="I18" s="97">
        <v>19.1587</v>
      </c>
      <c r="J18" s="97">
        <v>16.851800000000001</v>
      </c>
      <c r="K18" s="97">
        <v>14.616300000000001</v>
      </c>
      <c r="L18" s="97">
        <v>18.048500000000001</v>
      </c>
      <c r="M18" s="97">
        <v>14.214399999999999</v>
      </c>
      <c r="N18" s="97">
        <v>4.3997999999999999</v>
      </c>
      <c r="O18" s="97">
        <v>0</v>
      </c>
      <c r="P18" s="97">
        <v>4.3997999999999999</v>
      </c>
      <c r="Q18" s="97">
        <v>0</v>
      </c>
      <c r="R18" s="97">
        <v>4.3997999999999999</v>
      </c>
      <c r="S18" s="97"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97">
        <v>17.3475</v>
      </c>
      <c r="C19" s="97">
        <v>17.791899999999998</v>
      </c>
      <c r="D19" s="97">
        <v>16.835599999999999</v>
      </c>
      <c r="E19" s="97">
        <v>16.547999999999998</v>
      </c>
      <c r="F19" s="97">
        <v>17.11</v>
      </c>
      <c r="G19" s="97">
        <v>16.533200000000001</v>
      </c>
      <c r="H19" s="97">
        <v>17.8535</v>
      </c>
      <c r="I19" s="97">
        <v>17.888999999999999</v>
      </c>
      <c r="J19" s="97">
        <v>17.8093</v>
      </c>
      <c r="K19" s="97">
        <v>17.4115</v>
      </c>
      <c r="L19" s="97">
        <v>18.267499999999998</v>
      </c>
      <c r="M19" s="97">
        <v>16.533200000000001</v>
      </c>
      <c r="N19" s="97">
        <v>6.8895</v>
      </c>
      <c r="O19" s="97">
        <v>9.6999999999999993</v>
      </c>
      <c r="P19" s="97">
        <v>6.4413</v>
      </c>
      <c r="Q19" s="97">
        <v>6.5494000000000003</v>
      </c>
      <c r="R19" s="97">
        <v>6.3635999999999999</v>
      </c>
      <c r="S19" s="97"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97">
        <v>15.766500000000001</v>
      </c>
      <c r="C20" s="97">
        <v>18.792899999999999</v>
      </c>
      <c r="D20" s="97">
        <v>15.6294</v>
      </c>
      <c r="E20" s="97">
        <v>15.860300000000001</v>
      </c>
      <c r="F20" s="97">
        <v>15.2455</v>
      </c>
      <c r="G20" s="97">
        <v>9.5739999999999998</v>
      </c>
      <c r="H20" s="97">
        <v>16.8474</v>
      </c>
      <c r="I20" s="97">
        <v>18.792899999999999</v>
      </c>
      <c r="J20" s="97">
        <v>16.749199999999998</v>
      </c>
      <c r="K20" s="97">
        <v>16.7745</v>
      </c>
      <c r="L20" s="97">
        <v>16.685500000000001</v>
      </c>
      <c r="M20" s="97">
        <v>24.542300000000001</v>
      </c>
      <c r="N20" s="97">
        <v>5.81</v>
      </c>
      <c r="O20" s="97">
        <v>0</v>
      </c>
      <c r="P20" s="97">
        <v>5.81</v>
      </c>
      <c r="Q20" s="97">
        <v>5.6604999999999999</v>
      </c>
      <c r="R20" s="97">
        <v>5.9862000000000002</v>
      </c>
      <c r="S20" s="97">
        <v>5.67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97">
        <v>15.3543</v>
      </c>
      <c r="C21" s="97">
        <v>16.929400000000001</v>
      </c>
      <c r="D21" s="97">
        <v>14.8162</v>
      </c>
      <c r="E21" s="97">
        <v>15.5284</v>
      </c>
      <c r="F21" s="97">
        <v>14.1052</v>
      </c>
      <c r="G21" s="97">
        <v>16.4267</v>
      </c>
      <c r="H21" s="97">
        <v>17.490100000000002</v>
      </c>
      <c r="I21" s="97">
        <v>16.929400000000001</v>
      </c>
      <c r="J21" s="97">
        <v>17.7376</v>
      </c>
      <c r="K21" s="97">
        <v>16.601900000000001</v>
      </c>
      <c r="L21" s="97">
        <v>19.271899999999999</v>
      </c>
      <c r="M21" s="97">
        <v>16.4267</v>
      </c>
      <c r="N21" s="97">
        <v>4.8244999999999996</v>
      </c>
      <c r="O21" s="97">
        <v>0</v>
      </c>
      <c r="P21" s="97">
        <v>4.8244999999999996</v>
      </c>
      <c r="Q21" s="97">
        <v>6.3644999999999996</v>
      </c>
      <c r="R21" s="97">
        <v>4.3731999999999998</v>
      </c>
      <c r="S21" s="97">
        <v>0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7.6">
      <c r="A22" s="34" t="s">
        <v>1</v>
      </c>
      <c r="B22" s="97">
        <v>12.7506</v>
      </c>
      <c r="C22" s="97">
        <v>17.019100000000002</v>
      </c>
      <c r="D22" s="97">
        <v>12.115</v>
      </c>
      <c r="E22" s="97">
        <v>12.0235</v>
      </c>
      <c r="F22" s="97">
        <v>13.7578</v>
      </c>
      <c r="G22" s="97">
        <v>9.1509</v>
      </c>
      <c r="H22" s="97">
        <v>13.8653</v>
      </c>
      <c r="I22" s="97">
        <v>17.114999999999998</v>
      </c>
      <c r="J22" s="97">
        <v>13.2889</v>
      </c>
      <c r="K22" s="97">
        <v>12.6837</v>
      </c>
      <c r="L22" s="97">
        <v>17.776800000000001</v>
      </c>
      <c r="M22" s="97">
        <v>16.013000000000002</v>
      </c>
      <c r="N22" s="97">
        <v>6.3095999999999997</v>
      </c>
      <c r="O22" s="97">
        <v>6.6501999999999999</v>
      </c>
      <c r="P22" s="97">
        <v>6.3068999999999997</v>
      </c>
      <c r="Q22" s="97">
        <v>6.3243999999999998</v>
      </c>
      <c r="R22" s="97">
        <v>6.2975000000000003</v>
      </c>
      <c r="S22" s="97">
        <v>6.2782999999999998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97">
        <v>16.935099999999998</v>
      </c>
      <c r="C23" s="97">
        <v>17.6495</v>
      </c>
      <c r="D23" s="97">
        <v>16.631900000000002</v>
      </c>
      <c r="E23" s="97">
        <v>15.949400000000001</v>
      </c>
      <c r="F23" s="97">
        <v>17.630600000000001</v>
      </c>
      <c r="G23" s="97">
        <v>0</v>
      </c>
      <c r="H23" s="97">
        <v>17.003699999999998</v>
      </c>
      <c r="I23" s="97">
        <v>17.6495</v>
      </c>
      <c r="J23" s="97">
        <v>16.727499999999999</v>
      </c>
      <c r="K23" s="97">
        <v>16.010200000000001</v>
      </c>
      <c r="L23" s="97">
        <v>17.7806</v>
      </c>
      <c r="M23" s="97">
        <v>0</v>
      </c>
      <c r="N23" s="97">
        <v>4.9562999999999997</v>
      </c>
      <c r="O23" s="97">
        <v>0</v>
      </c>
      <c r="P23" s="97">
        <v>4.9562999999999997</v>
      </c>
      <c r="Q23" s="97">
        <v>7</v>
      </c>
      <c r="R23" s="97">
        <v>2.96</v>
      </c>
      <c r="S23" s="97"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97">
        <v>32.375700000000002</v>
      </c>
      <c r="C24" s="97">
        <v>32.375700000000002</v>
      </c>
      <c r="D24" s="97">
        <v>0</v>
      </c>
      <c r="E24" s="97">
        <v>0</v>
      </c>
      <c r="F24" s="97">
        <v>0</v>
      </c>
      <c r="G24" s="97">
        <v>0</v>
      </c>
      <c r="H24" s="97">
        <v>32.375700000000002</v>
      </c>
      <c r="I24" s="97">
        <v>32.375700000000002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97">
        <v>13.6692</v>
      </c>
      <c r="C25" s="97">
        <v>17.310300000000002</v>
      </c>
      <c r="D25" s="97">
        <v>12.7232</v>
      </c>
      <c r="E25" s="97">
        <v>11.4244</v>
      </c>
      <c r="F25" s="97">
        <v>14.658300000000001</v>
      </c>
      <c r="G25" s="97">
        <v>16.919899999999998</v>
      </c>
      <c r="H25" s="97">
        <v>16.815799999999999</v>
      </c>
      <c r="I25" s="97">
        <v>17.310300000000002</v>
      </c>
      <c r="J25" s="97">
        <v>16.623899999999999</v>
      </c>
      <c r="K25" s="97">
        <v>15.663</v>
      </c>
      <c r="L25" s="97">
        <v>17.846399999999999</v>
      </c>
      <c r="M25" s="97">
        <v>17.493400000000001</v>
      </c>
      <c r="N25" s="97">
        <v>4.8116000000000003</v>
      </c>
      <c r="O25" s="97">
        <v>0</v>
      </c>
      <c r="P25" s="97">
        <v>4.8116000000000003</v>
      </c>
      <c r="Q25" s="97">
        <v>4.5130999999999997</v>
      </c>
      <c r="R25" s="97">
        <v>5.4916999999999998</v>
      </c>
      <c r="S25" s="97">
        <v>4.9287999999999998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97">
        <v>16.6465</v>
      </c>
      <c r="C26" s="97">
        <v>17.224299999999999</v>
      </c>
      <c r="D26" s="97">
        <v>16.489899999999999</v>
      </c>
      <c r="E26" s="97">
        <v>17.327300000000001</v>
      </c>
      <c r="F26" s="97">
        <v>17.008700000000001</v>
      </c>
      <c r="G26" s="97">
        <v>6.0655000000000001</v>
      </c>
      <c r="H26" s="97">
        <v>17.827300000000001</v>
      </c>
      <c r="I26" s="97">
        <v>17.224299999999999</v>
      </c>
      <c r="J26" s="97">
        <v>18.0152</v>
      </c>
      <c r="K26" s="97">
        <v>17.327300000000001</v>
      </c>
      <c r="L26" s="97">
        <v>19.360700000000001</v>
      </c>
      <c r="M26" s="97">
        <v>19.9754</v>
      </c>
      <c r="N26" s="97">
        <v>6.2328000000000001</v>
      </c>
      <c r="O26" s="97">
        <v>0</v>
      </c>
      <c r="P26" s="97">
        <v>6.2328000000000001</v>
      </c>
      <c r="Q26" s="97">
        <v>0</v>
      </c>
      <c r="R26" s="97">
        <v>6.9</v>
      </c>
      <c r="S26" s="97">
        <v>5.5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97">
        <v>16.352599999999999</v>
      </c>
      <c r="C27" s="97">
        <v>17.721800000000002</v>
      </c>
      <c r="D27" s="97">
        <v>16.088999999999999</v>
      </c>
      <c r="E27" s="97">
        <v>15.703099999999999</v>
      </c>
      <c r="F27" s="97">
        <v>17.104199999999999</v>
      </c>
      <c r="G27" s="97">
        <v>16.386600000000001</v>
      </c>
      <c r="H27" s="97">
        <v>17.880800000000001</v>
      </c>
      <c r="I27" s="97">
        <v>17.721800000000002</v>
      </c>
      <c r="J27" s="97">
        <v>17.917200000000001</v>
      </c>
      <c r="K27" s="97">
        <v>17.947800000000001</v>
      </c>
      <c r="L27" s="97">
        <v>17.820699999999999</v>
      </c>
      <c r="M27" s="97">
        <v>18.8659</v>
      </c>
      <c r="N27" s="97">
        <v>6.4127999999999998</v>
      </c>
      <c r="O27" s="97">
        <v>0</v>
      </c>
      <c r="P27" s="97">
        <v>6.4127999999999998</v>
      </c>
      <c r="Q27" s="97">
        <v>6.4047999999999998</v>
      </c>
      <c r="R27" s="97">
        <v>6.3693</v>
      </c>
      <c r="S27" s="97">
        <v>7.3632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97">
        <v>16.559100000000001</v>
      </c>
      <c r="C28" s="97">
        <v>18.8828</v>
      </c>
      <c r="D28" s="97">
        <v>15.8201</v>
      </c>
      <c r="E28" s="97">
        <v>13.930300000000001</v>
      </c>
      <c r="F28" s="97">
        <v>18.531700000000001</v>
      </c>
      <c r="G28" s="97">
        <v>25.000499999999999</v>
      </c>
      <c r="H28" s="97">
        <v>17.9129</v>
      </c>
      <c r="I28" s="97">
        <v>18.8828</v>
      </c>
      <c r="J28" s="97">
        <v>17.5563</v>
      </c>
      <c r="K28" s="97">
        <v>16.27</v>
      </c>
      <c r="L28" s="97">
        <v>19.044899999999998</v>
      </c>
      <c r="M28" s="97">
        <v>25.000499999999999</v>
      </c>
      <c r="N28" s="97">
        <v>4.6917999999999997</v>
      </c>
      <c r="O28" s="97">
        <v>0</v>
      </c>
      <c r="P28" s="97">
        <v>4.6917999999999997</v>
      </c>
      <c r="Q28" s="97">
        <v>4.6449999999999996</v>
      </c>
      <c r="R28" s="97">
        <v>5.0799000000000003</v>
      </c>
      <c r="S28" s="97"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97">
        <v>18.967400000000001</v>
      </c>
      <c r="C29" s="97">
        <v>20.694400000000002</v>
      </c>
      <c r="D29" s="97">
        <v>18.579499999999999</v>
      </c>
      <c r="E29" s="97">
        <v>15.942299999999999</v>
      </c>
      <c r="F29" s="97">
        <v>19.408899999999999</v>
      </c>
      <c r="G29" s="97">
        <v>19.824400000000001</v>
      </c>
      <c r="H29" s="97">
        <v>19.158000000000001</v>
      </c>
      <c r="I29" s="97">
        <v>20.694400000000002</v>
      </c>
      <c r="J29" s="97">
        <v>18.8066</v>
      </c>
      <c r="K29" s="97">
        <v>16.4131</v>
      </c>
      <c r="L29" s="97">
        <v>19.537700000000001</v>
      </c>
      <c r="M29" s="97">
        <v>19.824400000000001</v>
      </c>
      <c r="N29" s="97">
        <v>5.9260000000000002</v>
      </c>
      <c r="O29" s="97">
        <v>0</v>
      </c>
      <c r="P29" s="97">
        <v>5.9260000000000002</v>
      </c>
      <c r="Q29" s="97">
        <v>4.8669000000000002</v>
      </c>
      <c r="R29" s="97">
        <v>7.2584999999999997</v>
      </c>
      <c r="S29" s="97"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97">
        <v>14.0593</v>
      </c>
      <c r="C30" s="97">
        <v>18.922899999999998</v>
      </c>
      <c r="D30" s="97">
        <v>13.06</v>
      </c>
      <c r="E30" s="97">
        <v>10.2196</v>
      </c>
      <c r="F30" s="97">
        <v>16.340199999999999</v>
      </c>
      <c r="G30" s="97">
        <v>19.090499999999999</v>
      </c>
      <c r="H30" s="97">
        <v>18.424199999999999</v>
      </c>
      <c r="I30" s="97">
        <v>18.922899999999998</v>
      </c>
      <c r="J30" s="97">
        <v>18.244900000000001</v>
      </c>
      <c r="K30" s="97">
        <v>17.390599999999999</v>
      </c>
      <c r="L30" s="97">
        <v>18.706600000000002</v>
      </c>
      <c r="M30" s="97">
        <v>19.090499999999999</v>
      </c>
      <c r="N30" s="97">
        <v>6.1479999999999997</v>
      </c>
      <c r="O30" s="97">
        <v>0</v>
      </c>
      <c r="P30" s="97">
        <v>6.1479999999999997</v>
      </c>
      <c r="Q30" s="97">
        <v>5.8982000000000001</v>
      </c>
      <c r="R30" s="97">
        <v>7.0640000000000001</v>
      </c>
      <c r="S30" s="97"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97">
        <v>16.6233</v>
      </c>
      <c r="C31" s="97">
        <v>17.9695</v>
      </c>
      <c r="D31" s="97">
        <v>16.369499999999999</v>
      </c>
      <c r="E31" s="97">
        <v>15.646000000000001</v>
      </c>
      <c r="F31" s="97">
        <v>16.7852</v>
      </c>
      <c r="G31" s="97">
        <v>20.0793</v>
      </c>
      <c r="H31" s="97">
        <v>17.744700000000002</v>
      </c>
      <c r="I31" s="97">
        <v>17.9695</v>
      </c>
      <c r="J31" s="97">
        <v>17.6967</v>
      </c>
      <c r="K31" s="97">
        <v>16.209599999999998</v>
      </c>
      <c r="L31" s="97">
        <v>18.6661</v>
      </c>
      <c r="M31" s="97">
        <v>20.0793</v>
      </c>
      <c r="N31" s="97">
        <v>6.4893999999999998</v>
      </c>
      <c r="O31" s="97">
        <v>0</v>
      </c>
      <c r="P31" s="97">
        <v>6.4893999999999998</v>
      </c>
      <c r="Q31" s="97">
        <v>6.2804000000000002</v>
      </c>
      <c r="R31" s="97">
        <v>6.5343999999999998</v>
      </c>
      <c r="S31" s="97"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97">
        <v>14.7644</v>
      </c>
      <c r="C32" s="97">
        <v>16.9162</v>
      </c>
      <c r="D32" s="97">
        <v>14.3489</v>
      </c>
      <c r="E32" s="97">
        <v>14.5229</v>
      </c>
      <c r="F32" s="97">
        <v>16.681999999999999</v>
      </c>
      <c r="G32" s="97">
        <v>10.811500000000001</v>
      </c>
      <c r="H32" s="97">
        <v>16.6342</v>
      </c>
      <c r="I32" s="97">
        <v>16.9162</v>
      </c>
      <c r="J32" s="97">
        <v>16.5565</v>
      </c>
      <c r="K32" s="97">
        <v>15.776199999999999</v>
      </c>
      <c r="L32" s="97">
        <v>18.520199999999999</v>
      </c>
      <c r="M32" s="97">
        <v>17.013400000000001</v>
      </c>
      <c r="N32" s="97">
        <v>9.1678999999999995</v>
      </c>
      <c r="O32" s="97">
        <v>0</v>
      </c>
      <c r="P32" s="97">
        <v>9.1678999999999995</v>
      </c>
      <c r="Q32" s="97">
        <v>6.8874000000000004</v>
      </c>
      <c r="R32" s="97">
        <v>6.5187999999999997</v>
      </c>
      <c r="S32" s="97">
        <v>10.73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97">
        <v>16.936599999999999</v>
      </c>
      <c r="C33" s="97">
        <v>19.4907</v>
      </c>
      <c r="D33" s="97">
        <v>16.8979</v>
      </c>
      <c r="E33" s="97">
        <v>16.644400000000001</v>
      </c>
      <c r="F33" s="97">
        <v>17.002700000000001</v>
      </c>
      <c r="G33" s="97">
        <v>0</v>
      </c>
      <c r="H33" s="97">
        <v>16.936599999999999</v>
      </c>
      <c r="I33" s="97">
        <v>19.4907</v>
      </c>
      <c r="J33" s="97">
        <v>16.8979</v>
      </c>
      <c r="K33" s="97">
        <v>16.644400000000001</v>
      </c>
      <c r="L33" s="97">
        <v>17.002700000000001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97">
        <v>16.230399999999999</v>
      </c>
      <c r="C34" s="97">
        <v>17.714700000000001</v>
      </c>
      <c r="D34" s="97">
        <v>15.9337</v>
      </c>
      <c r="E34" s="97">
        <v>16.037099999999999</v>
      </c>
      <c r="F34" s="97">
        <v>15.8436</v>
      </c>
      <c r="G34" s="97">
        <v>19.628399999999999</v>
      </c>
      <c r="H34" s="97">
        <v>16.979399999999998</v>
      </c>
      <c r="I34" s="97">
        <v>17.714700000000001</v>
      </c>
      <c r="J34" s="97">
        <v>16.8202</v>
      </c>
      <c r="K34" s="97">
        <v>16.377600000000001</v>
      </c>
      <c r="L34" s="97">
        <v>17.026399999999999</v>
      </c>
      <c r="M34" s="97">
        <v>19.628399999999999</v>
      </c>
      <c r="N34" s="97">
        <v>5.2336999999999998</v>
      </c>
      <c r="O34" s="97">
        <v>0</v>
      </c>
      <c r="P34" s="97">
        <v>5.2336999999999998</v>
      </c>
      <c r="Q34" s="97">
        <v>6.0086000000000004</v>
      </c>
      <c r="R34" s="97">
        <v>5.1050000000000004</v>
      </c>
      <c r="S34" s="97"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97">
        <v>11.085900000000001</v>
      </c>
      <c r="C35" s="97">
        <v>19.127800000000001</v>
      </c>
      <c r="D35" s="97">
        <v>9.9466999999999999</v>
      </c>
      <c r="E35" s="97">
        <v>8.2029999999999994</v>
      </c>
      <c r="F35" s="97">
        <v>18.485099999999999</v>
      </c>
      <c r="G35" s="97">
        <v>20.598199999999999</v>
      </c>
      <c r="H35" s="97">
        <v>17.899000000000001</v>
      </c>
      <c r="I35" s="97">
        <v>19.127800000000001</v>
      </c>
      <c r="J35" s="97">
        <v>17.385200000000001</v>
      </c>
      <c r="K35" s="97">
        <v>16.028099999999998</v>
      </c>
      <c r="L35" s="97">
        <v>18.738900000000001</v>
      </c>
      <c r="M35" s="97">
        <v>20.598199999999999</v>
      </c>
      <c r="N35" s="97">
        <v>6.1344000000000003</v>
      </c>
      <c r="O35" s="97">
        <v>0</v>
      </c>
      <c r="P35" s="97">
        <v>6.1344000000000003</v>
      </c>
      <c r="Q35" s="97">
        <v>6.1467999999999998</v>
      </c>
      <c r="R35" s="97">
        <v>3.0264000000000002</v>
      </c>
      <c r="S35" s="97"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97">
        <v>18.595400000000001</v>
      </c>
      <c r="C36" s="97">
        <v>18.3825</v>
      </c>
      <c r="D36" s="97">
        <v>18.675999999999998</v>
      </c>
      <c r="E36" s="97">
        <v>18.7849</v>
      </c>
      <c r="F36" s="97">
        <v>18.629899999999999</v>
      </c>
      <c r="G36" s="97">
        <v>19.9575</v>
      </c>
      <c r="H36" s="97">
        <v>18.595400000000001</v>
      </c>
      <c r="I36" s="97">
        <v>18.3825</v>
      </c>
      <c r="J36" s="97">
        <v>18.675999999999998</v>
      </c>
      <c r="K36" s="97">
        <v>18.7849</v>
      </c>
      <c r="L36" s="97">
        <v>18.629899999999999</v>
      </c>
      <c r="M36" s="97">
        <v>19.9575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80" customFormat="1" ht="15" customHeight="1">
      <c r="A37" s="152" t="s">
        <v>46</v>
      </c>
      <c r="B37" s="186">
        <v>17.2225</v>
      </c>
      <c r="C37" s="186">
        <v>18.0351</v>
      </c>
      <c r="D37" s="186">
        <v>16.829599999999999</v>
      </c>
      <c r="E37" s="186">
        <v>14.1005</v>
      </c>
      <c r="F37" s="186">
        <v>17.642099999999999</v>
      </c>
      <c r="G37" s="186">
        <v>19.949100000000001</v>
      </c>
      <c r="H37" s="186">
        <v>17.854500000000002</v>
      </c>
      <c r="I37" s="186">
        <v>18.0351</v>
      </c>
      <c r="J37" s="186">
        <v>17.760100000000001</v>
      </c>
      <c r="K37" s="186">
        <v>16.276199999999999</v>
      </c>
      <c r="L37" s="186">
        <v>18.126999999999999</v>
      </c>
      <c r="M37" s="186">
        <v>19.949100000000001</v>
      </c>
      <c r="N37" s="186">
        <v>5.3570000000000002</v>
      </c>
      <c r="O37" s="186">
        <v>0</v>
      </c>
      <c r="P37" s="186">
        <v>5.3570000000000002</v>
      </c>
      <c r="Q37" s="186">
        <v>4.3202999999999996</v>
      </c>
      <c r="R37" s="186">
        <v>6.74</v>
      </c>
      <c r="S37" s="186"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13.95" customHeight="1">
      <c r="A38" s="254" t="s">
        <v>94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</row>
    <row r="39" spans="1:58" ht="29.25" customHeight="1">
      <c r="A39" s="264" t="s">
        <v>79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176"/>
    </row>
  </sheetData>
  <mergeCells count="22">
    <mergeCell ref="A39:R39"/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38:S38"/>
    <mergeCell ref="O6:S6"/>
    <mergeCell ref="C7:C8"/>
    <mergeCell ref="D7:D8"/>
    <mergeCell ref="E7:G7"/>
    <mergeCell ref="Q7:S7"/>
    <mergeCell ref="I7:I8"/>
    <mergeCell ref="J7:J8"/>
    <mergeCell ref="K7:M7"/>
    <mergeCell ref="O7:O8"/>
    <mergeCell ref="P7:P8"/>
  </mergeCells>
  <hyperlinks>
    <hyperlink ref="A2:S2" location="region!A2" display="Процентні ставки за новими кредитами1 нефінансовим корпорація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BF41"/>
  <sheetViews>
    <sheetView showGridLines="0" zoomScaleNormal="100" zoomScaleSheetLayoutView="100" workbookViewId="0"/>
  </sheetViews>
  <sheetFormatPr defaultRowHeight="13.8"/>
  <cols>
    <col min="1" max="1" width="17.88671875" style="86" customWidth="1"/>
    <col min="2" max="2" width="7.5546875" style="87" customWidth="1"/>
    <col min="3" max="3" width="8.5546875" style="87" customWidth="1"/>
    <col min="4" max="4" width="9.109375" style="87" customWidth="1"/>
    <col min="5" max="5" width="6.88671875" style="87" customWidth="1"/>
    <col min="6" max="6" width="9.6640625" style="87" customWidth="1"/>
    <col min="7" max="8" width="6.88671875" style="87" customWidth="1"/>
    <col min="9" max="9" width="8.44140625" style="87" customWidth="1"/>
    <col min="10" max="10" width="9.44140625" style="87" customWidth="1"/>
    <col min="11" max="11" width="6.88671875" style="87" customWidth="1"/>
    <col min="12" max="12" width="9.6640625" style="87" customWidth="1"/>
    <col min="13" max="14" width="6.88671875" style="87" customWidth="1"/>
    <col min="15" max="15" width="8.109375" style="87" customWidth="1"/>
    <col min="16" max="16" width="9.44140625" style="87" customWidth="1"/>
    <col min="17" max="17" width="6.88671875" style="87" customWidth="1"/>
    <col min="18" max="18" width="9.6640625" style="87" customWidth="1"/>
    <col min="19" max="19" width="6.88671875" style="87" customWidth="1"/>
    <col min="20" max="237" width="9.109375" style="87"/>
    <col min="238" max="238" width="3" style="87" bestFit="1" customWidth="1"/>
    <col min="239" max="239" width="17.88671875" style="87" customWidth="1"/>
    <col min="240" max="240" width="7.5546875" style="87" customWidth="1"/>
    <col min="241" max="241" width="6.88671875" style="87" customWidth="1"/>
    <col min="242" max="242" width="9.44140625" style="87" customWidth="1"/>
    <col min="243" max="243" width="6.88671875" style="87" customWidth="1"/>
    <col min="244" max="244" width="9.6640625" style="87" customWidth="1"/>
    <col min="245" max="247" width="6.88671875" style="87" customWidth="1"/>
    <col min="248" max="248" width="9.44140625" style="87" customWidth="1"/>
    <col min="249" max="249" width="6.88671875" style="87" customWidth="1"/>
    <col min="250" max="250" width="9.6640625" style="87" customWidth="1"/>
    <col min="251" max="253" width="6.88671875" style="87" customWidth="1"/>
    <col min="254" max="254" width="9.44140625" style="87" customWidth="1"/>
    <col min="255" max="255" width="6.88671875" style="87" customWidth="1"/>
    <col min="256" max="256" width="9.6640625" style="87" customWidth="1"/>
    <col min="257" max="257" width="6.88671875" style="87" customWidth="1"/>
    <col min="258" max="493" width="9.109375" style="87"/>
    <col min="494" max="494" width="3" style="87" bestFit="1" customWidth="1"/>
    <col min="495" max="495" width="17.88671875" style="87" customWidth="1"/>
    <col min="496" max="496" width="7.5546875" style="87" customWidth="1"/>
    <col min="497" max="497" width="6.88671875" style="87" customWidth="1"/>
    <col min="498" max="498" width="9.44140625" style="87" customWidth="1"/>
    <col min="499" max="499" width="6.88671875" style="87" customWidth="1"/>
    <col min="500" max="500" width="9.6640625" style="87" customWidth="1"/>
    <col min="501" max="503" width="6.88671875" style="87" customWidth="1"/>
    <col min="504" max="504" width="9.44140625" style="87" customWidth="1"/>
    <col min="505" max="505" width="6.88671875" style="87" customWidth="1"/>
    <col min="506" max="506" width="9.6640625" style="87" customWidth="1"/>
    <col min="507" max="509" width="6.88671875" style="87" customWidth="1"/>
    <col min="510" max="510" width="9.44140625" style="87" customWidth="1"/>
    <col min="511" max="511" width="6.88671875" style="87" customWidth="1"/>
    <col min="512" max="512" width="9.6640625" style="87" customWidth="1"/>
    <col min="513" max="513" width="6.88671875" style="87" customWidth="1"/>
    <col min="514" max="749" width="9.109375" style="87"/>
    <col min="750" max="750" width="3" style="87" bestFit="1" customWidth="1"/>
    <col min="751" max="751" width="17.88671875" style="87" customWidth="1"/>
    <col min="752" max="752" width="7.5546875" style="87" customWidth="1"/>
    <col min="753" max="753" width="6.88671875" style="87" customWidth="1"/>
    <col min="754" max="754" width="9.44140625" style="87" customWidth="1"/>
    <col min="755" max="755" width="6.88671875" style="87" customWidth="1"/>
    <col min="756" max="756" width="9.6640625" style="87" customWidth="1"/>
    <col min="757" max="759" width="6.88671875" style="87" customWidth="1"/>
    <col min="760" max="760" width="9.44140625" style="87" customWidth="1"/>
    <col min="761" max="761" width="6.88671875" style="87" customWidth="1"/>
    <col min="762" max="762" width="9.6640625" style="87" customWidth="1"/>
    <col min="763" max="765" width="6.88671875" style="87" customWidth="1"/>
    <col min="766" max="766" width="9.44140625" style="87" customWidth="1"/>
    <col min="767" max="767" width="6.88671875" style="87" customWidth="1"/>
    <col min="768" max="768" width="9.6640625" style="87" customWidth="1"/>
    <col min="769" max="769" width="6.88671875" style="87" customWidth="1"/>
    <col min="770" max="1005" width="9.109375" style="87"/>
    <col min="1006" max="1006" width="3" style="87" bestFit="1" customWidth="1"/>
    <col min="1007" max="1007" width="17.88671875" style="87" customWidth="1"/>
    <col min="1008" max="1008" width="7.5546875" style="87" customWidth="1"/>
    <col min="1009" max="1009" width="6.88671875" style="87" customWidth="1"/>
    <col min="1010" max="1010" width="9.44140625" style="87" customWidth="1"/>
    <col min="1011" max="1011" width="6.88671875" style="87" customWidth="1"/>
    <col min="1012" max="1012" width="9.6640625" style="87" customWidth="1"/>
    <col min="1013" max="1015" width="6.88671875" style="87" customWidth="1"/>
    <col min="1016" max="1016" width="9.44140625" style="87" customWidth="1"/>
    <col min="1017" max="1017" width="6.88671875" style="87" customWidth="1"/>
    <col min="1018" max="1018" width="9.6640625" style="87" customWidth="1"/>
    <col min="1019" max="1021" width="6.88671875" style="87" customWidth="1"/>
    <col min="1022" max="1022" width="9.44140625" style="87" customWidth="1"/>
    <col min="1023" max="1023" width="6.88671875" style="87" customWidth="1"/>
    <col min="1024" max="1024" width="9.6640625" style="87" customWidth="1"/>
    <col min="1025" max="1025" width="6.88671875" style="87" customWidth="1"/>
    <col min="1026" max="1261" width="9.109375" style="87"/>
    <col min="1262" max="1262" width="3" style="87" bestFit="1" customWidth="1"/>
    <col min="1263" max="1263" width="17.88671875" style="87" customWidth="1"/>
    <col min="1264" max="1264" width="7.5546875" style="87" customWidth="1"/>
    <col min="1265" max="1265" width="6.88671875" style="87" customWidth="1"/>
    <col min="1266" max="1266" width="9.44140625" style="87" customWidth="1"/>
    <col min="1267" max="1267" width="6.88671875" style="87" customWidth="1"/>
    <col min="1268" max="1268" width="9.6640625" style="87" customWidth="1"/>
    <col min="1269" max="1271" width="6.88671875" style="87" customWidth="1"/>
    <col min="1272" max="1272" width="9.44140625" style="87" customWidth="1"/>
    <col min="1273" max="1273" width="6.88671875" style="87" customWidth="1"/>
    <col min="1274" max="1274" width="9.6640625" style="87" customWidth="1"/>
    <col min="1275" max="1277" width="6.88671875" style="87" customWidth="1"/>
    <col min="1278" max="1278" width="9.44140625" style="87" customWidth="1"/>
    <col min="1279" max="1279" width="6.88671875" style="87" customWidth="1"/>
    <col min="1280" max="1280" width="9.6640625" style="87" customWidth="1"/>
    <col min="1281" max="1281" width="6.88671875" style="87" customWidth="1"/>
    <col min="1282" max="1517" width="9.109375" style="87"/>
    <col min="1518" max="1518" width="3" style="87" bestFit="1" customWidth="1"/>
    <col min="1519" max="1519" width="17.88671875" style="87" customWidth="1"/>
    <col min="1520" max="1520" width="7.5546875" style="87" customWidth="1"/>
    <col min="1521" max="1521" width="6.88671875" style="87" customWidth="1"/>
    <col min="1522" max="1522" width="9.44140625" style="87" customWidth="1"/>
    <col min="1523" max="1523" width="6.88671875" style="87" customWidth="1"/>
    <col min="1524" max="1524" width="9.6640625" style="87" customWidth="1"/>
    <col min="1525" max="1527" width="6.88671875" style="87" customWidth="1"/>
    <col min="1528" max="1528" width="9.44140625" style="87" customWidth="1"/>
    <col min="1529" max="1529" width="6.88671875" style="87" customWidth="1"/>
    <col min="1530" max="1530" width="9.6640625" style="87" customWidth="1"/>
    <col min="1531" max="1533" width="6.88671875" style="87" customWidth="1"/>
    <col min="1534" max="1534" width="9.44140625" style="87" customWidth="1"/>
    <col min="1535" max="1535" width="6.88671875" style="87" customWidth="1"/>
    <col min="1536" max="1536" width="9.6640625" style="87" customWidth="1"/>
    <col min="1537" max="1537" width="6.88671875" style="87" customWidth="1"/>
    <col min="1538" max="1773" width="9.109375" style="87"/>
    <col min="1774" max="1774" width="3" style="87" bestFit="1" customWidth="1"/>
    <col min="1775" max="1775" width="17.88671875" style="87" customWidth="1"/>
    <col min="1776" max="1776" width="7.5546875" style="87" customWidth="1"/>
    <col min="1777" max="1777" width="6.88671875" style="87" customWidth="1"/>
    <col min="1778" max="1778" width="9.44140625" style="87" customWidth="1"/>
    <col min="1779" max="1779" width="6.88671875" style="87" customWidth="1"/>
    <col min="1780" max="1780" width="9.6640625" style="87" customWidth="1"/>
    <col min="1781" max="1783" width="6.88671875" style="87" customWidth="1"/>
    <col min="1784" max="1784" width="9.44140625" style="87" customWidth="1"/>
    <col min="1785" max="1785" width="6.88671875" style="87" customWidth="1"/>
    <col min="1786" max="1786" width="9.6640625" style="87" customWidth="1"/>
    <col min="1787" max="1789" width="6.88671875" style="87" customWidth="1"/>
    <col min="1790" max="1790" width="9.44140625" style="87" customWidth="1"/>
    <col min="1791" max="1791" width="6.88671875" style="87" customWidth="1"/>
    <col min="1792" max="1792" width="9.6640625" style="87" customWidth="1"/>
    <col min="1793" max="1793" width="6.88671875" style="87" customWidth="1"/>
    <col min="1794" max="2029" width="9.109375" style="87"/>
    <col min="2030" max="2030" width="3" style="87" bestFit="1" customWidth="1"/>
    <col min="2031" max="2031" width="17.88671875" style="87" customWidth="1"/>
    <col min="2032" max="2032" width="7.5546875" style="87" customWidth="1"/>
    <col min="2033" max="2033" width="6.88671875" style="87" customWidth="1"/>
    <col min="2034" max="2034" width="9.44140625" style="87" customWidth="1"/>
    <col min="2035" max="2035" width="6.88671875" style="87" customWidth="1"/>
    <col min="2036" max="2036" width="9.6640625" style="87" customWidth="1"/>
    <col min="2037" max="2039" width="6.88671875" style="87" customWidth="1"/>
    <col min="2040" max="2040" width="9.44140625" style="87" customWidth="1"/>
    <col min="2041" max="2041" width="6.88671875" style="87" customWidth="1"/>
    <col min="2042" max="2042" width="9.6640625" style="87" customWidth="1"/>
    <col min="2043" max="2045" width="6.88671875" style="87" customWidth="1"/>
    <col min="2046" max="2046" width="9.44140625" style="87" customWidth="1"/>
    <col min="2047" max="2047" width="6.88671875" style="87" customWidth="1"/>
    <col min="2048" max="2048" width="9.6640625" style="87" customWidth="1"/>
    <col min="2049" max="2049" width="6.88671875" style="87" customWidth="1"/>
    <col min="2050" max="2285" width="9.109375" style="87"/>
    <col min="2286" max="2286" width="3" style="87" bestFit="1" customWidth="1"/>
    <col min="2287" max="2287" width="17.88671875" style="87" customWidth="1"/>
    <col min="2288" max="2288" width="7.5546875" style="87" customWidth="1"/>
    <col min="2289" max="2289" width="6.88671875" style="87" customWidth="1"/>
    <col min="2290" max="2290" width="9.44140625" style="87" customWidth="1"/>
    <col min="2291" max="2291" width="6.88671875" style="87" customWidth="1"/>
    <col min="2292" max="2292" width="9.6640625" style="87" customWidth="1"/>
    <col min="2293" max="2295" width="6.88671875" style="87" customWidth="1"/>
    <col min="2296" max="2296" width="9.44140625" style="87" customWidth="1"/>
    <col min="2297" max="2297" width="6.88671875" style="87" customWidth="1"/>
    <col min="2298" max="2298" width="9.6640625" style="87" customWidth="1"/>
    <col min="2299" max="2301" width="6.88671875" style="87" customWidth="1"/>
    <col min="2302" max="2302" width="9.44140625" style="87" customWidth="1"/>
    <col min="2303" max="2303" width="6.88671875" style="87" customWidth="1"/>
    <col min="2304" max="2304" width="9.6640625" style="87" customWidth="1"/>
    <col min="2305" max="2305" width="6.88671875" style="87" customWidth="1"/>
    <col min="2306" max="2541" width="9.109375" style="87"/>
    <col min="2542" max="2542" width="3" style="87" bestFit="1" customWidth="1"/>
    <col min="2543" max="2543" width="17.88671875" style="87" customWidth="1"/>
    <col min="2544" max="2544" width="7.5546875" style="87" customWidth="1"/>
    <col min="2545" max="2545" width="6.88671875" style="87" customWidth="1"/>
    <col min="2546" max="2546" width="9.44140625" style="87" customWidth="1"/>
    <col min="2547" max="2547" width="6.88671875" style="87" customWidth="1"/>
    <col min="2548" max="2548" width="9.6640625" style="87" customWidth="1"/>
    <col min="2549" max="2551" width="6.88671875" style="87" customWidth="1"/>
    <col min="2552" max="2552" width="9.44140625" style="87" customWidth="1"/>
    <col min="2553" max="2553" width="6.88671875" style="87" customWidth="1"/>
    <col min="2554" max="2554" width="9.6640625" style="87" customWidth="1"/>
    <col min="2555" max="2557" width="6.88671875" style="87" customWidth="1"/>
    <col min="2558" max="2558" width="9.44140625" style="87" customWidth="1"/>
    <col min="2559" max="2559" width="6.88671875" style="87" customWidth="1"/>
    <col min="2560" max="2560" width="9.6640625" style="87" customWidth="1"/>
    <col min="2561" max="2561" width="6.88671875" style="87" customWidth="1"/>
    <col min="2562" max="2797" width="9.109375" style="87"/>
    <col min="2798" max="2798" width="3" style="87" bestFit="1" customWidth="1"/>
    <col min="2799" max="2799" width="17.88671875" style="87" customWidth="1"/>
    <col min="2800" max="2800" width="7.5546875" style="87" customWidth="1"/>
    <col min="2801" max="2801" width="6.88671875" style="87" customWidth="1"/>
    <col min="2802" max="2802" width="9.44140625" style="87" customWidth="1"/>
    <col min="2803" max="2803" width="6.88671875" style="87" customWidth="1"/>
    <col min="2804" max="2804" width="9.6640625" style="87" customWidth="1"/>
    <col min="2805" max="2807" width="6.88671875" style="87" customWidth="1"/>
    <col min="2808" max="2808" width="9.44140625" style="87" customWidth="1"/>
    <col min="2809" max="2809" width="6.88671875" style="87" customWidth="1"/>
    <col min="2810" max="2810" width="9.6640625" style="87" customWidth="1"/>
    <col min="2811" max="2813" width="6.88671875" style="87" customWidth="1"/>
    <col min="2814" max="2814" width="9.44140625" style="87" customWidth="1"/>
    <col min="2815" max="2815" width="6.88671875" style="87" customWidth="1"/>
    <col min="2816" max="2816" width="9.6640625" style="87" customWidth="1"/>
    <col min="2817" max="2817" width="6.88671875" style="87" customWidth="1"/>
    <col min="2818" max="3053" width="9.109375" style="87"/>
    <col min="3054" max="3054" width="3" style="87" bestFit="1" customWidth="1"/>
    <col min="3055" max="3055" width="17.88671875" style="87" customWidth="1"/>
    <col min="3056" max="3056" width="7.5546875" style="87" customWidth="1"/>
    <col min="3057" max="3057" width="6.88671875" style="87" customWidth="1"/>
    <col min="3058" max="3058" width="9.44140625" style="87" customWidth="1"/>
    <col min="3059" max="3059" width="6.88671875" style="87" customWidth="1"/>
    <col min="3060" max="3060" width="9.6640625" style="87" customWidth="1"/>
    <col min="3061" max="3063" width="6.88671875" style="87" customWidth="1"/>
    <col min="3064" max="3064" width="9.44140625" style="87" customWidth="1"/>
    <col min="3065" max="3065" width="6.88671875" style="87" customWidth="1"/>
    <col min="3066" max="3066" width="9.6640625" style="87" customWidth="1"/>
    <col min="3067" max="3069" width="6.88671875" style="87" customWidth="1"/>
    <col min="3070" max="3070" width="9.44140625" style="87" customWidth="1"/>
    <col min="3071" max="3071" width="6.88671875" style="87" customWidth="1"/>
    <col min="3072" max="3072" width="9.6640625" style="87" customWidth="1"/>
    <col min="3073" max="3073" width="6.88671875" style="87" customWidth="1"/>
    <col min="3074" max="3309" width="9.109375" style="87"/>
    <col min="3310" max="3310" width="3" style="87" bestFit="1" customWidth="1"/>
    <col min="3311" max="3311" width="17.88671875" style="87" customWidth="1"/>
    <col min="3312" max="3312" width="7.5546875" style="87" customWidth="1"/>
    <col min="3313" max="3313" width="6.88671875" style="87" customWidth="1"/>
    <col min="3314" max="3314" width="9.44140625" style="87" customWidth="1"/>
    <col min="3315" max="3315" width="6.88671875" style="87" customWidth="1"/>
    <col min="3316" max="3316" width="9.6640625" style="87" customWidth="1"/>
    <col min="3317" max="3319" width="6.88671875" style="87" customWidth="1"/>
    <col min="3320" max="3320" width="9.44140625" style="87" customWidth="1"/>
    <col min="3321" max="3321" width="6.88671875" style="87" customWidth="1"/>
    <col min="3322" max="3322" width="9.6640625" style="87" customWidth="1"/>
    <col min="3323" max="3325" width="6.88671875" style="87" customWidth="1"/>
    <col min="3326" max="3326" width="9.44140625" style="87" customWidth="1"/>
    <col min="3327" max="3327" width="6.88671875" style="87" customWidth="1"/>
    <col min="3328" max="3328" width="9.6640625" style="87" customWidth="1"/>
    <col min="3329" max="3329" width="6.88671875" style="87" customWidth="1"/>
    <col min="3330" max="3565" width="9.109375" style="87"/>
    <col min="3566" max="3566" width="3" style="87" bestFit="1" customWidth="1"/>
    <col min="3567" max="3567" width="17.88671875" style="87" customWidth="1"/>
    <col min="3568" max="3568" width="7.5546875" style="87" customWidth="1"/>
    <col min="3569" max="3569" width="6.88671875" style="87" customWidth="1"/>
    <col min="3570" max="3570" width="9.44140625" style="87" customWidth="1"/>
    <col min="3571" max="3571" width="6.88671875" style="87" customWidth="1"/>
    <col min="3572" max="3572" width="9.6640625" style="87" customWidth="1"/>
    <col min="3573" max="3575" width="6.88671875" style="87" customWidth="1"/>
    <col min="3576" max="3576" width="9.44140625" style="87" customWidth="1"/>
    <col min="3577" max="3577" width="6.88671875" style="87" customWidth="1"/>
    <col min="3578" max="3578" width="9.6640625" style="87" customWidth="1"/>
    <col min="3579" max="3581" width="6.88671875" style="87" customWidth="1"/>
    <col min="3582" max="3582" width="9.44140625" style="87" customWidth="1"/>
    <col min="3583" max="3583" width="6.88671875" style="87" customWidth="1"/>
    <col min="3584" max="3584" width="9.6640625" style="87" customWidth="1"/>
    <col min="3585" max="3585" width="6.88671875" style="87" customWidth="1"/>
    <col min="3586" max="3821" width="9.109375" style="87"/>
    <col min="3822" max="3822" width="3" style="87" bestFit="1" customWidth="1"/>
    <col min="3823" max="3823" width="17.88671875" style="87" customWidth="1"/>
    <col min="3824" max="3824" width="7.5546875" style="87" customWidth="1"/>
    <col min="3825" max="3825" width="6.88671875" style="87" customWidth="1"/>
    <col min="3826" max="3826" width="9.44140625" style="87" customWidth="1"/>
    <col min="3827" max="3827" width="6.88671875" style="87" customWidth="1"/>
    <col min="3828" max="3828" width="9.6640625" style="87" customWidth="1"/>
    <col min="3829" max="3831" width="6.88671875" style="87" customWidth="1"/>
    <col min="3832" max="3832" width="9.44140625" style="87" customWidth="1"/>
    <col min="3833" max="3833" width="6.88671875" style="87" customWidth="1"/>
    <col min="3834" max="3834" width="9.6640625" style="87" customWidth="1"/>
    <col min="3835" max="3837" width="6.88671875" style="87" customWidth="1"/>
    <col min="3838" max="3838" width="9.44140625" style="87" customWidth="1"/>
    <col min="3839" max="3839" width="6.88671875" style="87" customWidth="1"/>
    <col min="3840" max="3840" width="9.6640625" style="87" customWidth="1"/>
    <col min="3841" max="3841" width="6.88671875" style="87" customWidth="1"/>
    <col min="3842" max="4077" width="9.109375" style="87"/>
    <col min="4078" max="4078" width="3" style="87" bestFit="1" customWidth="1"/>
    <col min="4079" max="4079" width="17.88671875" style="87" customWidth="1"/>
    <col min="4080" max="4080" width="7.5546875" style="87" customWidth="1"/>
    <col min="4081" max="4081" width="6.88671875" style="87" customWidth="1"/>
    <col min="4082" max="4082" width="9.44140625" style="87" customWidth="1"/>
    <col min="4083" max="4083" width="6.88671875" style="87" customWidth="1"/>
    <col min="4084" max="4084" width="9.6640625" style="87" customWidth="1"/>
    <col min="4085" max="4087" width="6.88671875" style="87" customWidth="1"/>
    <col min="4088" max="4088" width="9.44140625" style="87" customWidth="1"/>
    <col min="4089" max="4089" width="6.88671875" style="87" customWidth="1"/>
    <col min="4090" max="4090" width="9.6640625" style="87" customWidth="1"/>
    <col min="4091" max="4093" width="6.88671875" style="87" customWidth="1"/>
    <col min="4094" max="4094" width="9.44140625" style="87" customWidth="1"/>
    <col min="4095" max="4095" width="6.88671875" style="87" customWidth="1"/>
    <col min="4096" max="4096" width="9.6640625" style="87" customWidth="1"/>
    <col min="4097" max="4097" width="6.88671875" style="87" customWidth="1"/>
    <col min="4098" max="4333" width="9.109375" style="87"/>
    <col min="4334" max="4334" width="3" style="87" bestFit="1" customWidth="1"/>
    <col min="4335" max="4335" width="17.88671875" style="87" customWidth="1"/>
    <col min="4336" max="4336" width="7.5546875" style="87" customWidth="1"/>
    <col min="4337" max="4337" width="6.88671875" style="87" customWidth="1"/>
    <col min="4338" max="4338" width="9.44140625" style="87" customWidth="1"/>
    <col min="4339" max="4339" width="6.88671875" style="87" customWidth="1"/>
    <col min="4340" max="4340" width="9.6640625" style="87" customWidth="1"/>
    <col min="4341" max="4343" width="6.88671875" style="87" customWidth="1"/>
    <col min="4344" max="4344" width="9.44140625" style="87" customWidth="1"/>
    <col min="4345" max="4345" width="6.88671875" style="87" customWidth="1"/>
    <col min="4346" max="4346" width="9.6640625" style="87" customWidth="1"/>
    <col min="4347" max="4349" width="6.88671875" style="87" customWidth="1"/>
    <col min="4350" max="4350" width="9.44140625" style="87" customWidth="1"/>
    <col min="4351" max="4351" width="6.88671875" style="87" customWidth="1"/>
    <col min="4352" max="4352" width="9.6640625" style="87" customWidth="1"/>
    <col min="4353" max="4353" width="6.88671875" style="87" customWidth="1"/>
    <col min="4354" max="4589" width="9.109375" style="87"/>
    <col min="4590" max="4590" width="3" style="87" bestFit="1" customWidth="1"/>
    <col min="4591" max="4591" width="17.88671875" style="87" customWidth="1"/>
    <col min="4592" max="4592" width="7.5546875" style="87" customWidth="1"/>
    <col min="4593" max="4593" width="6.88671875" style="87" customWidth="1"/>
    <col min="4594" max="4594" width="9.44140625" style="87" customWidth="1"/>
    <col min="4595" max="4595" width="6.88671875" style="87" customWidth="1"/>
    <col min="4596" max="4596" width="9.6640625" style="87" customWidth="1"/>
    <col min="4597" max="4599" width="6.88671875" style="87" customWidth="1"/>
    <col min="4600" max="4600" width="9.44140625" style="87" customWidth="1"/>
    <col min="4601" max="4601" width="6.88671875" style="87" customWidth="1"/>
    <col min="4602" max="4602" width="9.6640625" style="87" customWidth="1"/>
    <col min="4603" max="4605" width="6.88671875" style="87" customWidth="1"/>
    <col min="4606" max="4606" width="9.44140625" style="87" customWidth="1"/>
    <col min="4607" max="4607" width="6.88671875" style="87" customWidth="1"/>
    <col min="4608" max="4608" width="9.6640625" style="87" customWidth="1"/>
    <col min="4609" max="4609" width="6.88671875" style="87" customWidth="1"/>
    <col min="4610" max="4845" width="9.109375" style="87"/>
    <col min="4846" max="4846" width="3" style="87" bestFit="1" customWidth="1"/>
    <col min="4847" max="4847" width="17.88671875" style="87" customWidth="1"/>
    <col min="4848" max="4848" width="7.5546875" style="87" customWidth="1"/>
    <col min="4849" max="4849" width="6.88671875" style="87" customWidth="1"/>
    <col min="4850" max="4850" width="9.44140625" style="87" customWidth="1"/>
    <col min="4851" max="4851" width="6.88671875" style="87" customWidth="1"/>
    <col min="4852" max="4852" width="9.6640625" style="87" customWidth="1"/>
    <col min="4853" max="4855" width="6.88671875" style="87" customWidth="1"/>
    <col min="4856" max="4856" width="9.44140625" style="87" customWidth="1"/>
    <col min="4857" max="4857" width="6.88671875" style="87" customWidth="1"/>
    <col min="4858" max="4858" width="9.6640625" style="87" customWidth="1"/>
    <col min="4859" max="4861" width="6.88671875" style="87" customWidth="1"/>
    <col min="4862" max="4862" width="9.44140625" style="87" customWidth="1"/>
    <col min="4863" max="4863" width="6.88671875" style="87" customWidth="1"/>
    <col min="4864" max="4864" width="9.6640625" style="87" customWidth="1"/>
    <col min="4865" max="4865" width="6.88671875" style="87" customWidth="1"/>
    <col min="4866" max="5101" width="9.109375" style="87"/>
    <col min="5102" max="5102" width="3" style="87" bestFit="1" customWidth="1"/>
    <col min="5103" max="5103" width="17.88671875" style="87" customWidth="1"/>
    <col min="5104" max="5104" width="7.5546875" style="87" customWidth="1"/>
    <col min="5105" max="5105" width="6.88671875" style="87" customWidth="1"/>
    <col min="5106" max="5106" width="9.44140625" style="87" customWidth="1"/>
    <col min="5107" max="5107" width="6.88671875" style="87" customWidth="1"/>
    <col min="5108" max="5108" width="9.6640625" style="87" customWidth="1"/>
    <col min="5109" max="5111" width="6.88671875" style="87" customWidth="1"/>
    <col min="5112" max="5112" width="9.44140625" style="87" customWidth="1"/>
    <col min="5113" max="5113" width="6.88671875" style="87" customWidth="1"/>
    <col min="5114" max="5114" width="9.6640625" style="87" customWidth="1"/>
    <col min="5115" max="5117" width="6.88671875" style="87" customWidth="1"/>
    <col min="5118" max="5118" width="9.44140625" style="87" customWidth="1"/>
    <col min="5119" max="5119" width="6.88671875" style="87" customWidth="1"/>
    <col min="5120" max="5120" width="9.6640625" style="87" customWidth="1"/>
    <col min="5121" max="5121" width="6.88671875" style="87" customWidth="1"/>
    <col min="5122" max="5357" width="9.109375" style="87"/>
    <col min="5358" max="5358" width="3" style="87" bestFit="1" customWidth="1"/>
    <col min="5359" max="5359" width="17.88671875" style="87" customWidth="1"/>
    <col min="5360" max="5360" width="7.5546875" style="87" customWidth="1"/>
    <col min="5361" max="5361" width="6.88671875" style="87" customWidth="1"/>
    <col min="5362" max="5362" width="9.44140625" style="87" customWidth="1"/>
    <col min="5363" max="5363" width="6.88671875" style="87" customWidth="1"/>
    <col min="5364" max="5364" width="9.6640625" style="87" customWidth="1"/>
    <col min="5365" max="5367" width="6.88671875" style="87" customWidth="1"/>
    <col min="5368" max="5368" width="9.44140625" style="87" customWidth="1"/>
    <col min="5369" max="5369" width="6.88671875" style="87" customWidth="1"/>
    <col min="5370" max="5370" width="9.6640625" style="87" customWidth="1"/>
    <col min="5371" max="5373" width="6.88671875" style="87" customWidth="1"/>
    <col min="5374" max="5374" width="9.44140625" style="87" customWidth="1"/>
    <col min="5375" max="5375" width="6.88671875" style="87" customWidth="1"/>
    <col min="5376" max="5376" width="9.6640625" style="87" customWidth="1"/>
    <col min="5377" max="5377" width="6.88671875" style="87" customWidth="1"/>
    <col min="5378" max="5613" width="9.109375" style="87"/>
    <col min="5614" max="5614" width="3" style="87" bestFit="1" customWidth="1"/>
    <col min="5615" max="5615" width="17.88671875" style="87" customWidth="1"/>
    <col min="5616" max="5616" width="7.5546875" style="87" customWidth="1"/>
    <col min="5617" max="5617" width="6.88671875" style="87" customWidth="1"/>
    <col min="5618" max="5618" width="9.44140625" style="87" customWidth="1"/>
    <col min="5619" max="5619" width="6.88671875" style="87" customWidth="1"/>
    <col min="5620" max="5620" width="9.6640625" style="87" customWidth="1"/>
    <col min="5621" max="5623" width="6.88671875" style="87" customWidth="1"/>
    <col min="5624" max="5624" width="9.44140625" style="87" customWidth="1"/>
    <col min="5625" max="5625" width="6.88671875" style="87" customWidth="1"/>
    <col min="5626" max="5626" width="9.6640625" style="87" customWidth="1"/>
    <col min="5627" max="5629" width="6.88671875" style="87" customWidth="1"/>
    <col min="5630" max="5630" width="9.44140625" style="87" customWidth="1"/>
    <col min="5631" max="5631" width="6.88671875" style="87" customWidth="1"/>
    <col min="5632" max="5632" width="9.6640625" style="87" customWidth="1"/>
    <col min="5633" max="5633" width="6.88671875" style="87" customWidth="1"/>
    <col min="5634" max="5869" width="9.109375" style="87"/>
    <col min="5870" max="5870" width="3" style="87" bestFit="1" customWidth="1"/>
    <col min="5871" max="5871" width="17.88671875" style="87" customWidth="1"/>
    <col min="5872" max="5872" width="7.5546875" style="87" customWidth="1"/>
    <col min="5873" max="5873" width="6.88671875" style="87" customWidth="1"/>
    <col min="5874" max="5874" width="9.44140625" style="87" customWidth="1"/>
    <col min="5875" max="5875" width="6.88671875" style="87" customWidth="1"/>
    <col min="5876" max="5876" width="9.6640625" style="87" customWidth="1"/>
    <col min="5877" max="5879" width="6.88671875" style="87" customWidth="1"/>
    <col min="5880" max="5880" width="9.44140625" style="87" customWidth="1"/>
    <col min="5881" max="5881" width="6.88671875" style="87" customWidth="1"/>
    <col min="5882" max="5882" width="9.6640625" style="87" customWidth="1"/>
    <col min="5883" max="5885" width="6.88671875" style="87" customWidth="1"/>
    <col min="5886" max="5886" width="9.44140625" style="87" customWidth="1"/>
    <col min="5887" max="5887" width="6.88671875" style="87" customWidth="1"/>
    <col min="5888" max="5888" width="9.6640625" style="87" customWidth="1"/>
    <col min="5889" max="5889" width="6.88671875" style="87" customWidth="1"/>
    <col min="5890" max="6125" width="9.109375" style="87"/>
    <col min="6126" max="6126" width="3" style="87" bestFit="1" customWidth="1"/>
    <col min="6127" max="6127" width="17.88671875" style="87" customWidth="1"/>
    <col min="6128" max="6128" width="7.5546875" style="87" customWidth="1"/>
    <col min="6129" max="6129" width="6.88671875" style="87" customWidth="1"/>
    <col min="6130" max="6130" width="9.44140625" style="87" customWidth="1"/>
    <col min="6131" max="6131" width="6.88671875" style="87" customWidth="1"/>
    <col min="6132" max="6132" width="9.6640625" style="87" customWidth="1"/>
    <col min="6133" max="6135" width="6.88671875" style="87" customWidth="1"/>
    <col min="6136" max="6136" width="9.44140625" style="87" customWidth="1"/>
    <col min="6137" max="6137" width="6.88671875" style="87" customWidth="1"/>
    <col min="6138" max="6138" width="9.6640625" style="87" customWidth="1"/>
    <col min="6139" max="6141" width="6.88671875" style="87" customWidth="1"/>
    <col min="6142" max="6142" width="9.44140625" style="87" customWidth="1"/>
    <col min="6143" max="6143" width="6.88671875" style="87" customWidth="1"/>
    <col min="6144" max="6144" width="9.6640625" style="87" customWidth="1"/>
    <col min="6145" max="6145" width="6.88671875" style="87" customWidth="1"/>
    <col min="6146" max="6381" width="9.109375" style="87"/>
    <col min="6382" max="6382" width="3" style="87" bestFit="1" customWidth="1"/>
    <col min="6383" max="6383" width="17.88671875" style="87" customWidth="1"/>
    <col min="6384" max="6384" width="7.5546875" style="87" customWidth="1"/>
    <col min="6385" max="6385" width="6.88671875" style="87" customWidth="1"/>
    <col min="6386" max="6386" width="9.44140625" style="87" customWidth="1"/>
    <col min="6387" max="6387" width="6.88671875" style="87" customWidth="1"/>
    <col min="6388" max="6388" width="9.6640625" style="87" customWidth="1"/>
    <col min="6389" max="6391" width="6.88671875" style="87" customWidth="1"/>
    <col min="6392" max="6392" width="9.44140625" style="87" customWidth="1"/>
    <col min="6393" max="6393" width="6.88671875" style="87" customWidth="1"/>
    <col min="6394" max="6394" width="9.6640625" style="87" customWidth="1"/>
    <col min="6395" max="6397" width="6.88671875" style="87" customWidth="1"/>
    <col min="6398" max="6398" width="9.44140625" style="87" customWidth="1"/>
    <col min="6399" max="6399" width="6.88671875" style="87" customWidth="1"/>
    <col min="6400" max="6400" width="9.6640625" style="87" customWidth="1"/>
    <col min="6401" max="6401" width="6.88671875" style="87" customWidth="1"/>
    <col min="6402" max="6637" width="9.109375" style="87"/>
    <col min="6638" max="6638" width="3" style="87" bestFit="1" customWidth="1"/>
    <col min="6639" max="6639" width="17.88671875" style="87" customWidth="1"/>
    <col min="6640" max="6640" width="7.5546875" style="87" customWidth="1"/>
    <col min="6641" max="6641" width="6.88671875" style="87" customWidth="1"/>
    <col min="6642" max="6642" width="9.44140625" style="87" customWidth="1"/>
    <col min="6643" max="6643" width="6.88671875" style="87" customWidth="1"/>
    <col min="6644" max="6644" width="9.6640625" style="87" customWidth="1"/>
    <col min="6645" max="6647" width="6.88671875" style="87" customWidth="1"/>
    <col min="6648" max="6648" width="9.44140625" style="87" customWidth="1"/>
    <col min="6649" max="6649" width="6.88671875" style="87" customWidth="1"/>
    <col min="6650" max="6650" width="9.6640625" style="87" customWidth="1"/>
    <col min="6651" max="6653" width="6.88671875" style="87" customWidth="1"/>
    <col min="6654" max="6654" width="9.44140625" style="87" customWidth="1"/>
    <col min="6655" max="6655" width="6.88671875" style="87" customWidth="1"/>
    <col min="6656" max="6656" width="9.6640625" style="87" customWidth="1"/>
    <col min="6657" max="6657" width="6.88671875" style="87" customWidth="1"/>
    <col min="6658" max="6893" width="9.109375" style="87"/>
    <col min="6894" max="6894" width="3" style="87" bestFit="1" customWidth="1"/>
    <col min="6895" max="6895" width="17.88671875" style="87" customWidth="1"/>
    <col min="6896" max="6896" width="7.5546875" style="87" customWidth="1"/>
    <col min="6897" max="6897" width="6.88671875" style="87" customWidth="1"/>
    <col min="6898" max="6898" width="9.44140625" style="87" customWidth="1"/>
    <col min="6899" max="6899" width="6.88671875" style="87" customWidth="1"/>
    <col min="6900" max="6900" width="9.6640625" style="87" customWidth="1"/>
    <col min="6901" max="6903" width="6.88671875" style="87" customWidth="1"/>
    <col min="6904" max="6904" width="9.44140625" style="87" customWidth="1"/>
    <col min="6905" max="6905" width="6.88671875" style="87" customWidth="1"/>
    <col min="6906" max="6906" width="9.6640625" style="87" customWidth="1"/>
    <col min="6907" max="6909" width="6.88671875" style="87" customWidth="1"/>
    <col min="6910" max="6910" width="9.44140625" style="87" customWidth="1"/>
    <col min="6911" max="6911" width="6.88671875" style="87" customWidth="1"/>
    <col min="6912" max="6912" width="9.6640625" style="87" customWidth="1"/>
    <col min="6913" max="6913" width="6.88671875" style="87" customWidth="1"/>
    <col min="6914" max="7149" width="9.109375" style="87"/>
    <col min="7150" max="7150" width="3" style="87" bestFit="1" customWidth="1"/>
    <col min="7151" max="7151" width="17.88671875" style="87" customWidth="1"/>
    <col min="7152" max="7152" width="7.5546875" style="87" customWidth="1"/>
    <col min="7153" max="7153" width="6.88671875" style="87" customWidth="1"/>
    <col min="7154" max="7154" width="9.44140625" style="87" customWidth="1"/>
    <col min="7155" max="7155" width="6.88671875" style="87" customWidth="1"/>
    <col min="7156" max="7156" width="9.6640625" style="87" customWidth="1"/>
    <col min="7157" max="7159" width="6.88671875" style="87" customWidth="1"/>
    <col min="7160" max="7160" width="9.44140625" style="87" customWidth="1"/>
    <col min="7161" max="7161" width="6.88671875" style="87" customWidth="1"/>
    <col min="7162" max="7162" width="9.6640625" style="87" customWidth="1"/>
    <col min="7163" max="7165" width="6.88671875" style="87" customWidth="1"/>
    <col min="7166" max="7166" width="9.44140625" style="87" customWidth="1"/>
    <col min="7167" max="7167" width="6.88671875" style="87" customWidth="1"/>
    <col min="7168" max="7168" width="9.6640625" style="87" customWidth="1"/>
    <col min="7169" max="7169" width="6.88671875" style="87" customWidth="1"/>
    <col min="7170" max="7405" width="9.109375" style="87"/>
    <col min="7406" max="7406" width="3" style="87" bestFit="1" customWidth="1"/>
    <col min="7407" max="7407" width="17.88671875" style="87" customWidth="1"/>
    <col min="7408" max="7408" width="7.5546875" style="87" customWidth="1"/>
    <col min="7409" max="7409" width="6.88671875" style="87" customWidth="1"/>
    <col min="7410" max="7410" width="9.44140625" style="87" customWidth="1"/>
    <col min="7411" max="7411" width="6.88671875" style="87" customWidth="1"/>
    <col min="7412" max="7412" width="9.6640625" style="87" customWidth="1"/>
    <col min="7413" max="7415" width="6.88671875" style="87" customWidth="1"/>
    <col min="7416" max="7416" width="9.44140625" style="87" customWidth="1"/>
    <col min="7417" max="7417" width="6.88671875" style="87" customWidth="1"/>
    <col min="7418" max="7418" width="9.6640625" style="87" customWidth="1"/>
    <col min="7419" max="7421" width="6.88671875" style="87" customWidth="1"/>
    <col min="7422" max="7422" width="9.44140625" style="87" customWidth="1"/>
    <col min="7423" max="7423" width="6.88671875" style="87" customWidth="1"/>
    <col min="7424" max="7424" width="9.6640625" style="87" customWidth="1"/>
    <col min="7425" max="7425" width="6.88671875" style="87" customWidth="1"/>
    <col min="7426" max="7661" width="9.109375" style="87"/>
    <col min="7662" max="7662" width="3" style="87" bestFit="1" customWidth="1"/>
    <col min="7663" max="7663" width="17.88671875" style="87" customWidth="1"/>
    <col min="7664" max="7664" width="7.5546875" style="87" customWidth="1"/>
    <col min="7665" max="7665" width="6.88671875" style="87" customWidth="1"/>
    <col min="7666" max="7666" width="9.44140625" style="87" customWidth="1"/>
    <col min="7667" max="7667" width="6.88671875" style="87" customWidth="1"/>
    <col min="7668" max="7668" width="9.6640625" style="87" customWidth="1"/>
    <col min="7669" max="7671" width="6.88671875" style="87" customWidth="1"/>
    <col min="7672" max="7672" width="9.44140625" style="87" customWidth="1"/>
    <col min="7673" max="7673" width="6.88671875" style="87" customWidth="1"/>
    <col min="7674" max="7674" width="9.6640625" style="87" customWidth="1"/>
    <col min="7675" max="7677" width="6.88671875" style="87" customWidth="1"/>
    <col min="7678" max="7678" width="9.44140625" style="87" customWidth="1"/>
    <col min="7679" max="7679" width="6.88671875" style="87" customWidth="1"/>
    <col min="7680" max="7680" width="9.6640625" style="87" customWidth="1"/>
    <col min="7681" max="7681" width="6.88671875" style="87" customWidth="1"/>
    <col min="7682" max="7917" width="9.109375" style="87"/>
    <col min="7918" max="7918" width="3" style="87" bestFit="1" customWidth="1"/>
    <col min="7919" max="7919" width="17.88671875" style="87" customWidth="1"/>
    <col min="7920" max="7920" width="7.5546875" style="87" customWidth="1"/>
    <col min="7921" max="7921" width="6.88671875" style="87" customWidth="1"/>
    <col min="7922" max="7922" width="9.44140625" style="87" customWidth="1"/>
    <col min="7923" max="7923" width="6.88671875" style="87" customWidth="1"/>
    <col min="7924" max="7924" width="9.6640625" style="87" customWidth="1"/>
    <col min="7925" max="7927" width="6.88671875" style="87" customWidth="1"/>
    <col min="7928" max="7928" width="9.44140625" style="87" customWidth="1"/>
    <col min="7929" max="7929" width="6.88671875" style="87" customWidth="1"/>
    <col min="7930" max="7930" width="9.6640625" style="87" customWidth="1"/>
    <col min="7931" max="7933" width="6.88671875" style="87" customWidth="1"/>
    <col min="7934" max="7934" width="9.44140625" style="87" customWidth="1"/>
    <col min="7935" max="7935" width="6.88671875" style="87" customWidth="1"/>
    <col min="7936" max="7936" width="9.6640625" style="87" customWidth="1"/>
    <col min="7937" max="7937" width="6.88671875" style="87" customWidth="1"/>
    <col min="7938" max="8173" width="9.109375" style="87"/>
    <col min="8174" max="8174" width="3" style="87" bestFit="1" customWidth="1"/>
    <col min="8175" max="8175" width="17.88671875" style="87" customWidth="1"/>
    <col min="8176" max="8176" width="7.5546875" style="87" customWidth="1"/>
    <col min="8177" max="8177" width="6.88671875" style="87" customWidth="1"/>
    <col min="8178" max="8178" width="9.44140625" style="87" customWidth="1"/>
    <col min="8179" max="8179" width="6.88671875" style="87" customWidth="1"/>
    <col min="8180" max="8180" width="9.6640625" style="87" customWidth="1"/>
    <col min="8181" max="8183" width="6.88671875" style="87" customWidth="1"/>
    <col min="8184" max="8184" width="9.44140625" style="87" customWidth="1"/>
    <col min="8185" max="8185" width="6.88671875" style="87" customWidth="1"/>
    <col min="8186" max="8186" width="9.6640625" style="87" customWidth="1"/>
    <col min="8187" max="8189" width="6.88671875" style="87" customWidth="1"/>
    <col min="8190" max="8190" width="9.44140625" style="87" customWidth="1"/>
    <col min="8191" max="8191" width="6.88671875" style="87" customWidth="1"/>
    <col min="8192" max="8192" width="9.6640625" style="87" customWidth="1"/>
    <col min="8193" max="8193" width="6.88671875" style="87" customWidth="1"/>
    <col min="8194" max="8429" width="9.109375" style="87"/>
    <col min="8430" max="8430" width="3" style="87" bestFit="1" customWidth="1"/>
    <col min="8431" max="8431" width="17.88671875" style="87" customWidth="1"/>
    <col min="8432" max="8432" width="7.5546875" style="87" customWidth="1"/>
    <col min="8433" max="8433" width="6.88671875" style="87" customWidth="1"/>
    <col min="8434" max="8434" width="9.44140625" style="87" customWidth="1"/>
    <col min="8435" max="8435" width="6.88671875" style="87" customWidth="1"/>
    <col min="8436" max="8436" width="9.6640625" style="87" customWidth="1"/>
    <col min="8437" max="8439" width="6.88671875" style="87" customWidth="1"/>
    <col min="8440" max="8440" width="9.44140625" style="87" customWidth="1"/>
    <col min="8441" max="8441" width="6.88671875" style="87" customWidth="1"/>
    <col min="8442" max="8442" width="9.6640625" style="87" customWidth="1"/>
    <col min="8443" max="8445" width="6.88671875" style="87" customWidth="1"/>
    <col min="8446" max="8446" width="9.44140625" style="87" customWidth="1"/>
    <col min="8447" max="8447" width="6.88671875" style="87" customWidth="1"/>
    <col min="8448" max="8448" width="9.6640625" style="87" customWidth="1"/>
    <col min="8449" max="8449" width="6.88671875" style="87" customWidth="1"/>
    <col min="8450" max="8685" width="9.109375" style="87"/>
    <col min="8686" max="8686" width="3" style="87" bestFit="1" customWidth="1"/>
    <col min="8687" max="8687" width="17.88671875" style="87" customWidth="1"/>
    <col min="8688" max="8688" width="7.5546875" style="87" customWidth="1"/>
    <col min="8689" max="8689" width="6.88671875" style="87" customWidth="1"/>
    <col min="8690" max="8690" width="9.44140625" style="87" customWidth="1"/>
    <col min="8691" max="8691" width="6.88671875" style="87" customWidth="1"/>
    <col min="8692" max="8692" width="9.6640625" style="87" customWidth="1"/>
    <col min="8693" max="8695" width="6.88671875" style="87" customWidth="1"/>
    <col min="8696" max="8696" width="9.44140625" style="87" customWidth="1"/>
    <col min="8697" max="8697" width="6.88671875" style="87" customWidth="1"/>
    <col min="8698" max="8698" width="9.6640625" style="87" customWidth="1"/>
    <col min="8699" max="8701" width="6.88671875" style="87" customWidth="1"/>
    <col min="8702" max="8702" width="9.44140625" style="87" customWidth="1"/>
    <col min="8703" max="8703" width="6.88671875" style="87" customWidth="1"/>
    <col min="8704" max="8704" width="9.6640625" style="87" customWidth="1"/>
    <col min="8705" max="8705" width="6.88671875" style="87" customWidth="1"/>
    <col min="8706" max="8941" width="9.109375" style="87"/>
    <col min="8942" max="8942" width="3" style="87" bestFit="1" customWidth="1"/>
    <col min="8943" max="8943" width="17.88671875" style="87" customWidth="1"/>
    <col min="8944" max="8944" width="7.5546875" style="87" customWidth="1"/>
    <col min="8945" max="8945" width="6.88671875" style="87" customWidth="1"/>
    <col min="8946" max="8946" width="9.44140625" style="87" customWidth="1"/>
    <col min="8947" max="8947" width="6.88671875" style="87" customWidth="1"/>
    <col min="8948" max="8948" width="9.6640625" style="87" customWidth="1"/>
    <col min="8949" max="8951" width="6.88671875" style="87" customWidth="1"/>
    <col min="8952" max="8952" width="9.44140625" style="87" customWidth="1"/>
    <col min="8953" max="8953" width="6.88671875" style="87" customWidth="1"/>
    <col min="8954" max="8954" width="9.6640625" style="87" customWidth="1"/>
    <col min="8955" max="8957" width="6.88671875" style="87" customWidth="1"/>
    <col min="8958" max="8958" width="9.44140625" style="87" customWidth="1"/>
    <col min="8959" max="8959" width="6.88671875" style="87" customWidth="1"/>
    <col min="8960" max="8960" width="9.6640625" style="87" customWidth="1"/>
    <col min="8961" max="8961" width="6.88671875" style="87" customWidth="1"/>
    <col min="8962" max="9197" width="9.109375" style="87"/>
    <col min="9198" max="9198" width="3" style="87" bestFit="1" customWidth="1"/>
    <col min="9199" max="9199" width="17.88671875" style="87" customWidth="1"/>
    <col min="9200" max="9200" width="7.5546875" style="87" customWidth="1"/>
    <col min="9201" max="9201" width="6.88671875" style="87" customWidth="1"/>
    <col min="9202" max="9202" width="9.44140625" style="87" customWidth="1"/>
    <col min="9203" max="9203" width="6.88671875" style="87" customWidth="1"/>
    <col min="9204" max="9204" width="9.6640625" style="87" customWidth="1"/>
    <col min="9205" max="9207" width="6.88671875" style="87" customWidth="1"/>
    <col min="9208" max="9208" width="9.44140625" style="87" customWidth="1"/>
    <col min="9209" max="9209" width="6.88671875" style="87" customWidth="1"/>
    <col min="9210" max="9210" width="9.6640625" style="87" customWidth="1"/>
    <col min="9211" max="9213" width="6.88671875" style="87" customWidth="1"/>
    <col min="9214" max="9214" width="9.44140625" style="87" customWidth="1"/>
    <col min="9215" max="9215" width="6.88671875" style="87" customWidth="1"/>
    <col min="9216" max="9216" width="9.6640625" style="87" customWidth="1"/>
    <col min="9217" max="9217" width="6.88671875" style="87" customWidth="1"/>
    <col min="9218" max="9453" width="9.109375" style="87"/>
    <col min="9454" max="9454" width="3" style="87" bestFit="1" customWidth="1"/>
    <col min="9455" max="9455" width="17.88671875" style="87" customWidth="1"/>
    <col min="9456" max="9456" width="7.5546875" style="87" customWidth="1"/>
    <col min="9457" max="9457" width="6.88671875" style="87" customWidth="1"/>
    <col min="9458" max="9458" width="9.44140625" style="87" customWidth="1"/>
    <col min="9459" max="9459" width="6.88671875" style="87" customWidth="1"/>
    <col min="9460" max="9460" width="9.6640625" style="87" customWidth="1"/>
    <col min="9461" max="9463" width="6.88671875" style="87" customWidth="1"/>
    <col min="9464" max="9464" width="9.44140625" style="87" customWidth="1"/>
    <col min="9465" max="9465" width="6.88671875" style="87" customWidth="1"/>
    <col min="9466" max="9466" width="9.6640625" style="87" customWidth="1"/>
    <col min="9467" max="9469" width="6.88671875" style="87" customWidth="1"/>
    <col min="9470" max="9470" width="9.44140625" style="87" customWidth="1"/>
    <col min="9471" max="9471" width="6.88671875" style="87" customWidth="1"/>
    <col min="9472" max="9472" width="9.6640625" style="87" customWidth="1"/>
    <col min="9473" max="9473" width="6.88671875" style="87" customWidth="1"/>
    <col min="9474" max="9709" width="9.109375" style="87"/>
    <col min="9710" max="9710" width="3" style="87" bestFit="1" customWidth="1"/>
    <col min="9711" max="9711" width="17.88671875" style="87" customWidth="1"/>
    <col min="9712" max="9712" width="7.5546875" style="87" customWidth="1"/>
    <col min="9713" max="9713" width="6.88671875" style="87" customWidth="1"/>
    <col min="9714" max="9714" width="9.44140625" style="87" customWidth="1"/>
    <col min="9715" max="9715" width="6.88671875" style="87" customWidth="1"/>
    <col min="9716" max="9716" width="9.6640625" style="87" customWidth="1"/>
    <col min="9717" max="9719" width="6.88671875" style="87" customWidth="1"/>
    <col min="9720" max="9720" width="9.44140625" style="87" customWidth="1"/>
    <col min="9721" max="9721" width="6.88671875" style="87" customWidth="1"/>
    <col min="9722" max="9722" width="9.6640625" style="87" customWidth="1"/>
    <col min="9723" max="9725" width="6.88671875" style="87" customWidth="1"/>
    <col min="9726" max="9726" width="9.44140625" style="87" customWidth="1"/>
    <col min="9727" max="9727" width="6.88671875" style="87" customWidth="1"/>
    <col min="9728" max="9728" width="9.6640625" style="87" customWidth="1"/>
    <col min="9729" max="9729" width="6.88671875" style="87" customWidth="1"/>
    <col min="9730" max="9965" width="9.109375" style="87"/>
    <col min="9966" max="9966" width="3" style="87" bestFit="1" customWidth="1"/>
    <col min="9967" max="9967" width="17.88671875" style="87" customWidth="1"/>
    <col min="9968" max="9968" width="7.5546875" style="87" customWidth="1"/>
    <col min="9969" max="9969" width="6.88671875" style="87" customWidth="1"/>
    <col min="9970" max="9970" width="9.44140625" style="87" customWidth="1"/>
    <col min="9971" max="9971" width="6.88671875" style="87" customWidth="1"/>
    <col min="9972" max="9972" width="9.6640625" style="87" customWidth="1"/>
    <col min="9973" max="9975" width="6.88671875" style="87" customWidth="1"/>
    <col min="9976" max="9976" width="9.44140625" style="87" customWidth="1"/>
    <col min="9977" max="9977" width="6.88671875" style="87" customWidth="1"/>
    <col min="9978" max="9978" width="9.6640625" style="87" customWidth="1"/>
    <col min="9979" max="9981" width="6.88671875" style="87" customWidth="1"/>
    <col min="9982" max="9982" width="9.44140625" style="87" customWidth="1"/>
    <col min="9983" max="9983" width="6.88671875" style="87" customWidth="1"/>
    <col min="9984" max="9984" width="9.6640625" style="87" customWidth="1"/>
    <col min="9985" max="9985" width="6.88671875" style="87" customWidth="1"/>
    <col min="9986" max="10221" width="9.109375" style="87"/>
    <col min="10222" max="10222" width="3" style="87" bestFit="1" customWidth="1"/>
    <col min="10223" max="10223" width="17.88671875" style="87" customWidth="1"/>
    <col min="10224" max="10224" width="7.5546875" style="87" customWidth="1"/>
    <col min="10225" max="10225" width="6.88671875" style="87" customWidth="1"/>
    <col min="10226" max="10226" width="9.44140625" style="87" customWidth="1"/>
    <col min="10227" max="10227" width="6.88671875" style="87" customWidth="1"/>
    <col min="10228" max="10228" width="9.6640625" style="87" customWidth="1"/>
    <col min="10229" max="10231" width="6.88671875" style="87" customWidth="1"/>
    <col min="10232" max="10232" width="9.44140625" style="87" customWidth="1"/>
    <col min="10233" max="10233" width="6.88671875" style="87" customWidth="1"/>
    <col min="10234" max="10234" width="9.6640625" style="87" customWidth="1"/>
    <col min="10235" max="10237" width="6.88671875" style="87" customWidth="1"/>
    <col min="10238" max="10238" width="9.44140625" style="87" customWidth="1"/>
    <col min="10239" max="10239" width="6.88671875" style="87" customWidth="1"/>
    <col min="10240" max="10240" width="9.6640625" style="87" customWidth="1"/>
    <col min="10241" max="10241" width="6.88671875" style="87" customWidth="1"/>
    <col min="10242" max="10477" width="9.109375" style="87"/>
    <col min="10478" max="10478" width="3" style="87" bestFit="1" customWidth="1"/>
    <col min="10479" max="10479" width="17.88671875" style="87" customWidth="1"/>
    <col min="10480" max="10480" width="7.5546875" style="87" customWidth="1"/>
    <col min="10481" max="10481" width="6.88671875" style="87" customWidth="1"/>
    <col min="10482" max="10482" width="9.44140625" style="87" customWidth="1"/>
    <col min="10483" max="10483" width="6.88671875" style="87" customWidth="1"/>
    <col min="10484" max="10484" width="9.6640625" style="87" customWidth="1"/>
    <col min="10485" max="10487" width="6.88671875" style="87" customWidth="1"/>
    <col min="10488" max="10488" width="9.44140625" style="87" customWidth="1"/>
    <col min="10489" max="10489" width="6.88671875" style="87" customWidth="1"/>
    <col min="10490" max="10490" width="9.6640625" style="87" customWidth="1"/>
    <col min="10491" max="10493" width="6.88671875" style="87" customWidth="1"/>
    <col min="10494" max="10494" width="9.44140625" style="87" customWidth="1"/>
    <col min="10495" max="10495" width="6.88671875" style="87" customWidth="1"/>
    <col min="10496" max="10496" width="9.6640625" style="87" customWidth="1"/>
    <col min="10497" max="10497" width="6.88671875" style="87" customWidth="1"/>
    <col min="10498" max="10733" width="9.109375" style="87"/>
    <col min="10734" max="10734" width="3" style="87" bestFit="1" customWidth="1"/>
    <col min="10735" max="10735" width="17.88671875" style="87" customWidth="1"/>
    <col min="10736" max="10736" width="7.5546875" style="87" customWidth="1"/>
    <col min="10737" max="10737" width="6.88671875" style="87" customWidth="1"/>
    <col min="10738" max="10738" width="9.44140625" style="87" customWidth="1"/>
    <col min="10739" max="10739" width="6.88671875" style="87" customWidth="1"/>
    <col min="10740" max="10740" width="9.6640625" style="87" customWidth="1"/>
    <col min="10741" max="10743" width="6.88671875" style="87" customWidth="1"/>
    <col min="10744" max="10744" width="9.44140625" style="87" customWidth="1"/>
    <col min="10745" max="10745" width="6.88671875" style="87" customWidth="1"/>
    <col min="10746" max="10746" width="9.6640625" style="87" customWidth="1"/>
    <col min="10747" max="10749" width="6.88671875" style="87" customWidth="1"/>
    <col min="10750" max="10750" width="9.44140625" style="87" customWidth="1"/>
    <col min="10751" max="10751" width="6.88671875" style="87" customWidth="1"/>
    <col min="10752" max="10752" width="9.6640625" style="87" customWidth="1"/>
    <col min="10753" max="10753" width="6.88671875" style="87" customWidth="1"/>
    <col min="10754" max="10989" width="9.109375" style="87"/>
    <col min="10990" max="10990" width="3" style="87" bestFit="1" customWidth="1"/>
    <col min="10991" max="10991" width="17.88671875" style="87" customWidth="1"/>
    <col min="10992" max="10992" width="7.5546875" style="87" customWidth="1"/>
    <col min="10993" max="10993" width="6.88671875" style="87" customWidth="1"/>
    <col min="10994" max="10994" width="9.44140625" style="87" customWidth="1"/>
    <col min="10995" max="10995" width="6.88671875" style="87" customWidth="1"/>
    <col min="10996" max="10996" width="9.6640625" style="87" customWidth="1"/>
    <col min="10997" max="10999" width="6.88671875" style="87" customWidth="1"/>
    <col min="11000" max="11000" width="9.44140625" style="87" customWidth="1"/>
    <col min="11001" max="11001" width="6.88671875" style="87" customWidth="1"/>
    <col min="11002" max="11002" width="9.6640625" style="87" customWidth="1"/>
    <col min="11003" max="11005" width="6.88671875" style="87" customWidth="1"/>
    <col min="11006" max="11006" width="9.44140625" style="87" customWidth="1"/>
    <col min="11007" max="11007" width="6.88671875" style="87" customWidth="1"/>
    <col min="11008" max="11008" width="9.6640625" style="87" customWidth="1"/>
    <col min="11009" max="11009" width="6.88671875" style="87" customWidth="1"/>
    <col min="11010" max="11245" width="9.109375" style="87"/>
    <col min="11246" max="11246" width="3" style="87" bestFit="1" customWidth="1"/>
    <col min="11247" max="11247" width="17.88671875" style="87" customWidth="1"/>
    <col min="11248" max="11248" width="7.5546875" style="87" customWidth="1"/>
    <col min="11249" max="11249" width="6.88671875" style="87" customWidth="1"/>
    <col min="11250" max="11250" width="9.44140625" style="87" customWidth="1"/>
    <col min="11251" max="11251" width="6.88671875" style="87" customWidth="1"/>
    <col min="11252" max="11252" width="9.6640625" style="87" customWidth="1"/>
    <col min="11253" max="11255" width="6.88671875" style="87" customWidth="1"/>
    <col min="11256" max="11256" width="9.44140625" style="87" customWidth="1"/>
    <col min="11257" max="11257" width="6.88671875" style="87" customWidth="1"/>
    <col min="11258" max="11258" width="9.6640625" style="87" customWidth="1"/>
    <col min="11259" max="11261" width="6.88671875" style="87" customWidth="1"/>
    <col min="11262" max="11262" width="9.44140625" style="87" customWidth="1"/>
    <col min="11263" max="11263" width="6.88671875" style="87" customWidth="1"/>
    <col min="11264" max="11264" width="9.6640625" style="87" customWidth="1"/>
    <col min="11265" max="11265" width="6.88671875" style="87" customWidth="1"/>
    <col min="11266" max="11501" width="9.109375" style="87"/>
    <col min="11502" max="11502" width="3" style="87" bestFit="1" customWidth="1"/>
    <col min="11503" max="11503" width="17.88671875" style="87" customWidth="1"/>
    <col min="11504" max="11504" width="7.5546875" style="87" customWidth="1"/>
    <col min="11505" max="11505" width="6.88671875" style="87" customWidth="1"/>
    <col min="11506" max="11506" width="9.44140625" style="87" customWidth="1"/>
    <col min="11507" max="11507" width="6.88671875" style="87" customWidth="1"/>
    <col min="11508" max="11508" width="9.6640625" style="87" customWidth="1"/>
    <col min="11509" max="11511" width="6.88671875" style="87" customWidth="1"/>
    <col min="11512" max="11512" width="9.44140625" style="87" customWidth="1"/>
    <col min="11513" max="11513" width="6.88671875" style="87" customWidth="1"/>
    <col min="11514" max="11514" width="9.6640625" style="87" customWidth="1"/>
    <col min="11515" max="11517" width="6.88671875" style="87" customWidth="1"/>
    <col min="11518" max="11518" width="9.44140625" style="87" customWidth="1"/>
    <col min="11519" max="11519" width="6.88671875" style="87" customWidth="1"/>
    <col min="11520" max="11520" width="9.6640625" style="87" customWidth="1"/>
    <col min="11521" max="11521" width="6.88671875" style="87" customWidth="1"/>
    <col min="11522" max="11757" width="9.109375" style="87"/>
    <col min="11758" max="11758" width="3" style="87" bestFit="1" customWidth="1"/>
    <col min="11759" max="11759" width="17.88671875" style="87" customWidth="1"/>
    <col min="11760" max="11760" width="7.5546875" style="87" customWidth="1"/>
    <col min="11761" max="11761" width="6.88671875" style="87" customWidth="1"/>
    <col min="11762" max="11762" width="9.44140625" style="87" customWidth="1"/>
    <col min="11763" max="11763" width="6.88671875" style="87" customWidth="1"/>
    <col min="11764" max="11764" width="9.6640625" style="87" customWidth="1"/>
    <col min="11765" max="11767" width="6.88671875" style="87" customWidth="1"/>
    <col min="11768" max="11768" width="9.44140625" style="87" customWidth="1"/>
    <col min="11769" max="11769" width="6.88671875" style="87" customWidth="1"/>
    <col min="11770" max="11770" width="9.6640625" style="87" customWidth="1"/>
    <col min="11771" max="11773" width="6.88671875" style="87" customWidth="1"/>
    <col min="11774" max="11774" width="9.44140625" style="87" customWidth="1"/>
    <col min="11775" max="11775" width="6.88671875" style="87" customWidth="1"/>
    <col min="11776" max="11776" width="9.6640625" style="87" customWidth="1"/>
    <col min="11777" max="11777" width="6.88671875" style="87" customWidth="1"/>
    <col min="11778" max="12013" width="9.109375" style="87"/>
    <col min="12014" max="12014" width="3" style="87" bestFit="1" customWidth="1"/>
    <col min="12015" max="12015" width="17.88671875" style="87" customWidth="1"/>
    <col min="12016" max="12016" width="7.5546875" style="87" customWidth="1"/>
    <col min="12017" max="12017" width="6.88671875" style="87" customWidth="1"/>
    <col min="12018" max="12018" width="9.44140625" style="87" customWidth="1"/>
    <col min="12019" max="12019" width="6.88671875" style="87" customWidth="1"/>
    <col min="12020" max="12020" width="9.6640625" style="87" customWidth="1"/>
    <col min="12021" max="12023" width="6.88671875" style="87" customWidth="1"/>
    <col min="12024" max="12024" width="9.44140625" style="87" customWidth="1"/>
    <col min="12025" max="12025" width="6.88671875" style="87" customWidth="1"/>
    <col min="12026" max="12026" width="9.6640625" style="87" customWidth="1"/>
    <col min="12027" max="12029" width="6.88671875" style="87" customWidth="1"/>
    <col min="12030" max="12030" width="9.44140625" style="87" customWidth="1"/>
    <col min="12031" max="12031" width="6.88671875" style="87" customWidth="1"/>
    <col min="12032" max="12032" width="9.6640625" style="87" customWidth="1"/>
    <col min="12033" max="12033" width="6.88671875" style="87" customWidth="1"/>
    <col min="12034" max="12269" width="9.109375" style="87"/>
    <col min="12270" max="12270" width="3" style="87" bestFit="1" customWidth="1"/>
    <col min="12271" max="12271" width="17.88671875" style="87" customWidth="1"/>
    <col min="12272" max="12272" width="7.5546875" style="87" customWidth="1"/>
    <col min="12273" max="12273" width="6.88671875" style="87" customWidth="1"/>
    <col min="12274" max="12274" width="9.44140625" style="87" customWidth="1"/>
    <col min="12275" max="12275" width="6.88671875" style="87" customWidth="1"/>
    <col min="12276" max="12276" width="9.6640625" style="87" customWidth="1"/>
    <col min="12277" max="12279" width="6.88671875" style="87" customWidth="1"/>
    <col min="12280" max="12280" width="9.44140625" style="87" customWidth="1"/>
    <col min="12281" max="12281" width="6.88671875" style="87" customWidth="1"/>
    <col min="12282" max="12282" width="9.6640625" style="87" customWidth="1"/>
    <col min="12283" max="12285" width="6.88671875" style="87" customWidth="1"/>
    <col min="12286" max="12286" width="9.44140625" style="87" customWidth="1"/>
    <col min="12287" max="12287" width="6.88671875" style="87" customWidth="1"/>
    <col min="12288" max="12288" width="9.6640625" style="87" customWidth="1"/>
    <col min="12289" max="12289" width="6.88671875" style="87" customWidth="1"/>
    <col min="12290" max="12525" width="9.109375" style="87"/>
    <col min="12526" max="12526" width="3" style="87" bestFit="1" customWidth="1"/>
    <col min="12527" max="12527" width="17.88671875" style="87" customWidth="1"/>
    <col min="12528" max="12528" width="7.5546875" style="87" customWidth="1"/>
    <col min="12529" max="12529" width="6.88671875" style="87" customWidth="1"/>
    <col min="12530" max="12530" width="9.44140625" style="87" customWidth="1"/>
    <col min="12531" max="12531" width="6.88671875" style="87" customWidth="1"/>
    <col min="12532" max="12532" width="9.6640625" style="87" customWidth="1"/>
    <col min="12533" max="12535" width="6.88671875" style="87" customWidth="1"/>
    <col min="12536" max="12536" width="9.44140625" style="87" customWidth="1"/>
    <col min="12537" max="12537" width="6.88671875" style="87" customWidth="1"/>
    <col min="12538" max="12538" width="9.6640625" style="87" customWidth="1"/>
    <col min="12539" max="12541" width="6.88671875" style="87" customWidth="1"/>
    <col min="12542" max="12542" width="9.44140625" style="87" customWidth="1"/>
    <col min="12543" max="12543" width="6.88671875" style="87" customWidth="1"/>
    <col min="12544" max="12544" width="9.6640625" style="87" customWidth="1"/>
    <col min="12545" max="12545" width="6.88671875" style="87" customWidth="1"/>
    <col min="12546" max="12781" width="9.109375" style="87"/>
    <col min="12782" max="12782" width="3" style="87" bestFit="1" customWidth="1"/>
    <col min="12783" max="12783" width="17.88671875" style="87" customWidth="1"/>
    <col min="12784" max="12784" width="7.5546875" style="87" customWidth="1"/>
    <col min="12785" max="12785" width="6.88671875" style="87" customWidth="1"/>
    <col min="12786" max="12786" width="9.44140625" style="87" customWidth="1"/>
    <col min="12787" max="12787" width="6.88671875" style="87" customWidth="1"/>
    <col min="12788" max="12788" width="9.6640625" style="87" customWidth="1"/>
    <col min="12789" max="12791" width="6.88671875" style="87" customWidth="1"/>
    <col min="12792" max="12792" width="9.44140625" style="87" customWidth="1"/>
    <col min="12793" max="12793" width="6.88671875" style="87" customWidth="1"/>
    <col min="12794" max="12794" width="9.6640625" style="87" customWidth="1"/>
    <col min="12795" max="12797" width="6.88671875" style="87" customWidth="1"/>
    <col min="12798" max="12798" width="9.44140625" style="87" customWidth="1"/>
    <col min="12799" max="12799" width="6.88671875" style="87" customWidth="1"/>
    <col min="12800" max="12800" width="9.6640625" style="87" customWidth="1"/>
    <col min="12801" max="12801" width="6.88671875" style="87" customWidth="1"/>
    <col min="12802" max="13037" width="9.109375" style="87"/>
    <col min="13038" max="13038" width="3" style="87" bestFit="1" customWidth="1"/>
    <col min="13039" max="13039" width="17.88671875" style="87" customWidth="1"/>
    <col min="13040" max="13040" width="7.5546875" style="87" customWidth="1"/>
    <col min="13041" max="13041" width="6.88671875" style="87" customWidth="1"/>
    <col min="13042" max="13042" width="9.44140625" style="87" customWidth="1"/>
    <col min="13043" max="13043" width="6.88671875" style="87" customWidth="1"/>
    <col min="13044" max="13044" width="9.6640625" style="87" customWidth="1"/>
    <col min="13045" max="13047" width="6.88671875" style="87" customWidth="1"/>
    <col min="13048" max="13048" width="9.44140625" style="87" customWidth="1"/>
    <col min="13049" max="13049" width="6.88671875" style="87" customWidth="1"/>
    <col min="13050" max="13050" width="9.6640625" style="87" customWidth="1"/>
    <col min="13051" max="13053" width="6.88671875" style="87" customWidth="1"/>
    <col min="13054" max="13054" width="9.44140625" style="87" customWidth="1"/>
    <col min="13055" max="13055" width="6.88671875" style="87" customWidth="1"/>
    <col min="13056" max="13056" width="9.6640625" style="87" customWidth="1"/>
    <col min="13057" max="13057" width="6.88671875" style="87" customWidth="1"/>
    <col min="13058" max="13293" width="9.109375" style="87"/>
    <col min="13294" max="13294" width="3" style="87" bestFit="1" customWidth="1"/>
    <col min="13295" max="13295" width="17.88671875" style="87" customWidth="1"/>
    <col min="13296" max="13296" width="7.5546875" style="87" customWidth="1"/>
    <col min="13297" max="13297" width="6.88671875" style="87" customWidth="1"/>
    <col min="13298" max="13298" width="9.44140625" style="87" customWidth="1"/>
    <col min="13299" max="13299" width="6.88671875" style="87" customWidth="1"/>
    <col min="13300" max="13300" width="9.6640625" style="87" customWidth="1"/>
    <col min="13301" max="13303" width="6.88671875" style="87" customWidth="1"/>
    <col min="13304" max="13304" width="9.44140625" style="87" customWidth="1"/>
    <col min="13305" max="13305" width="6.88671875" style="87" customWidth="1"/>
    <col min="13306" max="13306" width="9.6640625" style="87" customWidth="1"/>
    <col min="13307" max="13309" width="6.88671875" style="87" customWidth="1"/>
    <col min="13310" max="13310" width="9.44140625" style="87" customWidth="1"/>
    <col min="13311" max="13311" width="6.88671875" style="87" customWidth="1"/>
    <col min="13312" max="13312" width="9.6640625" style="87" customWidth="1"/>
    <col min="13313" max="13313" width="6.88671875" style="87" customWidth="1"/>
    <col min="13314" max="13549" width="9.109375" style="87"/>
    <col min="13550" max="13550" width="3" style="87" bestFit="1" customWidth="1"/>
    <col min="13551" max="13551" width="17.88671875" style="87" customWidth="1"/>
    <col min="13552" max="13552" width="7.5546875" style="87" customWidth="1"/>
    <col min="13553" max="13553" width="6.88671875" style="87" customWidth="1"/>
    <col min="13554" max="13554" width="9.44140625" style="87" customWidth="1"/>
    <col min="13555" max="13555" width="6.88671875" style="87" customWidth="1"/>
    <col min="13556" max="13556" width="9.6640625" style="87" customWidth="1"/>
    <col min="13557" max="13559" width="6.88671875" style="87" customWidth="1"/>
    <col min="13560" max="13560" width="9.44140625" style="87" customWidth="1"/>
    <col min="13561" max="13561" width="6.88671875" style="87" customWidth="1"/>
    <col min="13562" max="13562" width="9.6640625" style="87" customWidth="1"/>
    <col min="13563" max="13565" width="6.88671875" style="87" customWidth="1"/>
    <col min="13566" max="13566" width="9.44140625" style="87" customWidth="1"/>
    <col min="13567" max="13567" width="6.88671875" style="87" customWidth="1"/>
    <col min="13568" max="13568" width="9.6640625" style="87" customWidth="1"/>
    <col min="13569" max="13569" width="6.88671875" style="87" customWidth="1"/>
    <col min="13570" max="13805" width="9.109375" style="87"/>
    <col min="13806" max="13806" width="3" style="87" bestFit="1" customWidth="1"/>
    <col min="13807" max="13807" width="17.88671875" style="87" customWidth="1"/>
    <col min="13808" max="13808" width="7.5546875" style="87" customWidth="1"/>
    <col min="13809" max="13809" width="6.88671875" style="87" customWidth="1"/>
    <col min="13810" max="13810" width="9.44140625" style="87" customWidth="1"/>
    <col min="13811" max="13811" width="6.88671875" style="87" customWidth="1"/>
    <col min="13812" max="13812" width="9.6640625" style="87" customWidth="1"/>
    <col min="13813" max="13815" width="6.88671875" style="87" customWidth="1"/>
    <col min="13816" max="13816" width="9.44140625" style="87" customWidth="1"/>
    <col min="13817" max="13817" width="6.88671875" style="87" customWidth="1"/>
    <col min="13818" max="13818" width="9.6640625" style="87" customWidth="1"/>
    <col min="13819" max="13821" width="6.88671875" style="87" customWidth="1"/>
    <col min="13822" max="13822" width="9.44140625" style="87" customWidth="1"/>
    <col min="13823" max="13823" width="6.88671875" style="87" customWidth="1"/>
    <col min="13824" max="13824" width="9.6640625" style="87" customWidth="1"/>
    <col min="13825" max="13825" width="6.88671875" style="87" customWidth="1"/>
    <col min="13826" max="14061" width="9.109375" style="87"/>
    <col min="14062" max="14062" width="3" style="87" bestFit="1" customWidth="1"/>
    <col min="14063" max="14063" width="17.88671875" style="87" customWidth="1"/>
    <col min="14064" max="14064" width="7.5546875" style="87" customWidth="1"/>
    <col min="14065" max="14065" width="6.88671875" style="87" customWidth="1"/>
    <col min="14066" max="14066" width="9.44140625" style="87" customWidth="1"/>
    <col min="14067" max="14067" width="6.88671875" style="87" customWidth="1"/>
    <col min="14068" max="14068" width="9.6640625" style="87" customWidth="1"/>
    <col min="14069" max="14071" width="6.88671875" style="87" customWidth="1"/>
    <col min="14072" max="14072" width="9.44140625" style="87" customWidth="1"/>
    <col min="14073" max="14073" width="6.88671875" style="87" customWidth="1"/>
    <col min="14074" max="14074" width="9.6640625" style="87" customWidth="1"/>
    <col min="14075" max="14077" width="6.88671875" style="87" customWidth="1"/>
    <col min="14078" max="14078" width="9.44140625" style="87" customWidth="1"/>
    <col min="14079" max="14079" width="6.88671875" style="87" customWidth="1"/>
    <col min="14080" max="14080" width="9.6640625" style="87" customWidth="1"/>
    <col min="14081" max="14081" width="6.88671875" style="87" customWidth="1"/>
    <col min="14082" max="14317" width="9.109375" style="87"/>
    <col min="14318" max="14318" width="3" style="87" bestFit="1" customWidth="1"/>
    <col min="14319" max="14319" width="17.88671875" style="87" customWidth="1"/>
    <col min="14320" max="14320" width="7.5546875" style="87" customWidth="1"/>
    <col min="14321" max="14321" width="6.88671875" style="87" customWidth="1"/>
    <col min="14322" max="14322" width="9.44140625" style="87" customWidth="1"/>
    <col min="14323" max="14323" width="6.88671875" style="87" customWidth="1"/>
    <col min="14324" max="14324" width="9.6640625" style="87" customWidth="1"/>
    <col min="14325" max="14327" width="6.88671875" style="87" customWidth="1"/>
    <col min="14328" max="14328" width="9.44140625" style="87" customWidth="1"/>
    <col min="14329" max="14329" width="6.88671875" style="87" customWidth="1"/>
    <col min="14330" max="14330" width="9.6640625" style="87" customWidth="1"/>
    <col min="14331" max="14333" width="6.88671875" style="87" customWidth="1"/>
    <col min="14334" max="14334" width="9.44140625" style="87" customWidth="1"/>
    <col min="14335" max="14335" width="6.88671875" style="87" customWidth="1"/>
    <col min="14336" max="14336" width="9.6640625" style="87" customWidth="1"/>
    <col min="14337" max="14337" width="6.88671875" style="87" customWidth="1"/>
    <col min="14338" max="14573" width="9.109375" style="87"/>
    <col min="14574" max="14574" width="3" style="87" bestFit="1" customWidth="1"/>
    <col min="14575" max="14575" width="17.88671875" style="87" customWidth="1"/>
    <col min="14576" max="14576" width="7.5546875" style="87" customWidth="1"/>
    <col min="14577" max="14577" width="6.88671875" style="87" customWidth="1"/>
    <col min="14578" max="14578" width="9.44140625" style="87" customWidth="1"/>
    <col min="14579" max="14579" width="6.88671875" style="87" customWidth="1"/>
    <col min="14580" max="14580" width="9.6640625" style="87" customWidth="1"/>
    <col min="14581" max="14583" width="6.88671875" style="87" customWidth="1"/>
    <col min="14584" max="14584" width="9.44140625" style="87" customWidth="1"/>
    <col min="14585" max="14585" width="6.88671875" style="87" customWidth="1"/>
    <col min="14586" max="14586" width="9.6640625" style="87" customWidth="1"/>
    <col min="14587" max="14589" width="6.88671875" style="87" customWidth="1"/>
    <col min="14590" max="14590" width="9.44140625" style="87" customWidth="1"/>
    <col min="14591" max="14591" width="6.88671875" style="87" customWidth="1"/>
    <col min="14592" max="14592" width="9.6640625" style="87" customWidth="1"/>
    <col min="14593" max="14593" width="6.88671875" style="87" customWidth="1"/>
    <col min="14594" max="14829" width="9.109375" style="87"/>
    <col min="14830" max="14830" width="3" style="87" bestFit="1" customWidth="1"/>
    <col min="14831" max="14831" width="17.88671875" style="87" customWidth="1"/>
    <col min="14832" max="14832" width="7.5546875" style="87" customWidth="1"/>
    <col min="14833" max="14833" width="6.88671875" style="87" customWidth="1"/>
    <col min="14834" max="14834" width="9.44140625" style="87" customWidth="1"/>
    <col min="14835" max="14835" width="6.88671875" style="87" customWidth="1"/>
    <col min="14836" max="14836" width="9.6640625" style="87" customWidth="1"/>
    <col min="14837" max="14839" width="6.88671875" style="87" customWidth="1"/>
    <col min="14840" max="14840" width="9.44140625" style="87" customWidth="1"/>
    <col min="14841" max="14841" width="6.88671875" style="87" customWidth="1"/>
    <col min="14842" max="14842" width="9.6640625" style="87" customWidth="1"/>
    <col min="14843" max="14845" width="6.88671875" style="87" customWidth="1"/>
    <col min="14846" max="14846" width="9.44140625" style="87" customWidth="1"/>
    <col min="14847" max="14847" width="6.88671875" style="87" customWidth="1"/>
    <col min="14848" max="14848" width="9.6640625" style="87" customWidth="1"/>
    <col min="14849" max="14849" width="6.88671875" style="87" customWidth="1"/>
    <col min="14850" max="15085" width="9.109375" style="87"/>
    <col min="15086" max="15086" width="3" style="87" bestFit="1" customWidth="1"/>
    <col min="15087" max="15087" width="17.88671875" style="87" customWidth="1"/>
    <col min="15088" max="15088" width="7.5546875" style="87" customWidth="1"/>
    <col min="15089" max="15089" width="6.88671875" style="87" customWidth="1"/>
    <col min="15090" max="15090" width="9.44140625" style="87" customWidth="1"/>
    <col min="15091" max="15091" width="6.88671875" style="87" customWidth="1"/>
    <col min="15092" max="15092" width="9.6640625" style="87" customWidth="1"/>
    <col min="15093" max="15095" width="6.88671875" style="87" customWidth="1"/>
    <col min="15096" max="15096" width="9.44140625" style="87" customWidth="1"/>
    <col min="15097" max="15097" width="6.88671875" style="87" customWidth="1"/>
    <col min="15098" max="15098" width="9.6640625" style="87" customWidth="1"/>
    <col min="15099" max="15101" width="6.88671875" style="87" customWidth="1"/>
    <col min="15102" max="15102" width="9.44140625" style="87" customWidth="1"/>
    <col min="15103" max="15103" width="6.88671875" style="87" customWidth="1"/>
    <col min="15104" max="15104" width="9.6640625" style="87" customWidth="1"/>
    <col min="15105" max="15105" width="6.88671875" style="87" customWidth="1"/>
    <col min="15106" max="15341" width="9.109375" style="87"/>
    <col min="15342" max="15342" width="3" style="87" bestFit="1" customWidth="1"/>
    <col min="15343" max="15343" width="17.88671875" style="87" customWidth="1"/>
    <col min="15344" max="15344" width="7.5546875" style="87" customWidth="1"/>
    <col min="15345" max="15345" width="6.88671875" style="87" customWidth="1"/>
    <col min="15346" max="15346" width="9.44140625" style="87" customWidth="1"/>
    <col min="15347" max="15347" width="6.88671875" style="87" customWidth="1"/>
    <col min="15348" max="15348" width="9.6640625" style="87" customWidth="1"/>
    <col min="15349" max="15351" width="6.88671875" style="87" customWidth="1"/>
    <col min="15352" max="15352" width="9.44140625" style="87" customWidth="1"/>
    <col min="15353" max="15353" width="6.88671875" style="87" customWidth="1"/>
    <col min="15354" max="15354" width="9.6640625" style="87" customWidth="1"/>
    <col min="15355" max="15357" width="6.88671875" style="87" customWidth="1"/>
    <col min="15358" max="15358" width="9.44140625" style="87" customWidth="1"/>
    <col min="15359" max="15359" width="6.88671875" style="87" customWidth="1"/>
    <col min="15360" max="15360" width="9.6640625" style="87" customWidth="1"/>
    <col min="15361" max="15361" width="6.88671875" style="87" customWidth="1"/>
    <col min="15362" max="15597" width="9.109375" style="87"/>
    <col min="15598" max="15598" width="3" style="87" bestFit="1" customWidth="1"/>
    <col min="15599" max="15599" width="17.88671875" style="87" customWidth="1"/>
    <col min="15600" max="15600" width="7.5546875" style="87" customWidth="1"/>
    <col min="15601" max="15601" width="6.88671875" style="87" customWidth="1"/>
    <col min="15602" max="15602" width="9.44140625" style="87" customWidth="1"/>
    <col min="15603" max="15603" width="6.88671875" style="87" customWidth="1"/>
    <col min="15604" max="15604" width="9.6640625" style="87" customWidth="1"/>
    <col min="15605" max="15607" width="6.88671875" style="87" customWidth="1"/>
    <col min="15608" max="15608" width="9.44140625" style="87" customWidth="1"/>
    <col min="15609" max="15609" width="6.88671875" style="87" customWidth="1"/>
    <col min="15610" max="15610" width="9.6640625" style="87" customWidth="1"/>
    <col min="15611" max="15613" width="6.88671875" style="87" customWidth="1"/>
    <col min="15614" max="15614" width="9.44140625" style="87" customWidth="1"/>
    <col min="15615" max="15615" width="6.88671875" style="87" customWidth="1"/>
    <col min="15616" max="15616" width="9.6640625" style="87" customWidth="1"/>
    <col min="15617" max="15617" width="6.88671875" style="87" customWidth="1"/>
    <col min="15618" max="15853" width="9.109375" style="87"/>
    <col min="15854" max="15854" width="3" style="87" bestFit="1" customWidth="1"/>
    <col min="15855" max="15855" width="17.88671875" style="87" customWidth="1"/>
    <col min="15856" max="15856" width="7.5546875" style="87" customWidth="1"/>
    <col min="15857" max="15857" width="6.88671875" style="87" customWidth="1"/>
    <col min="15858" max="15858" width="9.44140625" style="87" customWidth="1"/>
    <col min="15859" max="15859" width="6.88671875" style="87" customWidth="1"/>
    <col min="15860" max="15860" width="9.6640625" style="87" customWidth="1"/>
    <col min="15861" max="15863" width="6.88671875" style="87" customWidth="1"/>
    <col min="15864" max="15864" width="9.44140625" style="87" customWidth="1"/>
    <col min="15865" max="15865" width="6.88671875" style="87" customWidth="1"/>
    <col min="15866" max="15866" width="9.6640625" style="87" customWidth="1"/>
    <col min="15867" max="15869" width="6.88671875" style="87" customWidth="1"/>
    <col min="15870" max="15870" width="9.44140625" style="87" customWidth="1"/>
    <col min="15871" max="15871" width="6.88671875" style="87" customWidth="1"/>
    <col min="15872" max="15872" width="9.6640625" style="87" customWidth="1"/>
    <col min="15873" max="15873" width="6.88671875" style="87" customWidth="1"/>
    <col min="15874" max="16109" width="9.109375" style="87"/>
    <col min="16110" max="16110" width="3" style="87" bestFit="1" customWidth="1"/>
    <col min="16111" max="16111" width="17.88671875" style="87" customWidth="1"/>
    <col min="16112" max="16112" width="7.5546875" style="87" customWidth="1"/>
    <col min="16113" max="16113" width="6.88671875" style="87" customWidth="1"/>
    <col min="16114" max="16114" width="9.44140625" style="87" customWidth="1"/>
    <col min="16115" max="16115" width="6.88671875" style="87" customWidth="1"/>
    <col min="16116" max="16116" width="9.6640625" style="87" customWidth="1"/>
    <col min="16117" max="16119" width="6.88671875" style="87" customWidth="1"/>
    <col min="16120" max="16120" width="9.44140625" style="87" customWidth="1"/>
    <col min="16121" max="16121" width="6.88671875" style="87" customWidth="1"/>
    <col min="16122" max="16122" width="9.6640625" style="87" customWidth="1"/>
    <col min="16123" max="16125" width="6.88671875" style="87" customWidth="1"/>
    <col min="16126" max="16126" width="9.44140625" style="87" customWidth="1"/>
    <col min="16127" max="16127" width="6.88671875" style="87" customWidth="1"/>
    <col min="16128" max="16128" width="9.6640625" style="87" customWidth="1"/>
    <col min="16129" max="16129" width="6.88671875" style="87" customWidth="1"/>
    <col min="16130" max="16384" width="9.109375" style="87"/>
  </cols>
  <sheetData>
    <row r="1" spans="1:58">
      <c r="R1" s="213" t="s">
        <v>85</v>
      </c>
      <c r="S1" s="213"/>
    </row>
    <row r="2" spans="1:58" s="168" customFormat="1" ht="16.5" customHeight="1">
      <c r="A2" s="188" t="s">
        <v>81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58" s="26" customFormat="1">
      <c r="A3" s="82" t="s">
        <v>96</v>
      </c>
      <c r="B3" s="71"/>
    </row>
    <row r="4" spans="1:58" s="72" customFormat="1" ht="12.75" customHeight="1">
      <c r="A4" s="237" t="s">
        <v>18</v>
      </c>
      <c r="B4" s="257" t="s">
        <v>19</v>
      </c>
      <c r="C4" s="238" t="s">
        <v>20</v>
      </c>
      <c r="D4" s="239"/>
      <c r="E4" s="239"/>
      <c r="F4" s="239"/>
      <c r="G4" s="240"/>
      <c r="H4" s="255" t="s">
        <v>20</v>
      </c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6"/>
      <c r="T4" s="157"/>
    </row>
    <row r="5" spans="1:58" s="73" customFormat="1" ht="12.75" customHeight="1">
      <c r="A5" s="237"/>
      <c r="B5" s="260"/>
      <c r="C5" s="241"/>
      <c r="D5" s="242"/>
      <c r="E5" s="242"/>
      <c r="F5" s="242"/>
      <c r="G5" s="243"/>
      <c r="H5" s="255" t="s">
        <v>6</v>
      </c>
      <c r="I5" s="255"/>
      <c r="J5" s="255"/>
      <c r="K5" s="255"/>
      <c r="L5" s="255"/>
      <c r="M5" s="255"/>
      <c r="N5" s="255" t="s">
        <v>7</v>
      </c>
      <c r="O5" s="255"/>
      <c r="P5" s="255"/>
      <c r="Q5" s="255"/>
      <c r="R5" s="255"/>
      <c r="S5" s="256"/>
      <c r="T5" s="156"/>
    </row>
    <row r="6" spans="1:58" s="73" customFormat="1" ht="12.75" customHeight="1">
      <c r="A6" s="237"/>
      <c r="B6" s="260"/>
      <c r="C6" s="246"/>
      <c r="D6" s="261"/>
      <c r="E6" s="261"/>
      <c r="F6" s="261"/>
      <c r="G6" s="262"/>
      <c r="H6" s="255" t="s">
        <v>49</v>
      </c>
      <c r="I6" s="255" t="s">
        <v>20</v>
      </c>
      <c r="J6" s="255"/>
      <c r="K6" s="255"/>
      <c r="L6" s="255"/>
      <c r="M6" s="255"/>
      <c r="N6" s="255" t="s">
        <v>49</v>
      </c>
      <c r="O6" s="255" t="s">
        <v>20</v>
      </c>
      <c r="P6" s="255"/>
      <c r="Q6" s="255"/>
      <c r="R6" s="255"/>
      <c r="S6" s="256"/>
      <c r="T6" s="156"/>
    </row>
    <row r="7" spans="1:58" s="73" customFormat="1" ht="25.5" customHeight="1">
      <c r="A7" s="237"/>
      <c r="B7" s="260"/>
      <c r="C7" s="257" t="s">
        <v>50</v>
      </c>
      <c r="D7" s="257" t="s">
        <v>51</v>
      </c>
      <c r="E7" s="244" t="s">
        <v>52</v>
      </c>
      <c r="F7" s="245"/>
      <c r="G7" s="259"/>
      <c r="H7" s="255"/>
      <c r="I7" s="255" t="s">
        <v>50</v>
      </c>
      <c r="J7" s="255" t="s">
        <v>51</v>
      </c>
      <c r="K7" s="244" t="s">
        <v>52</v>
      </c>
      <c r="L7" s="245"/>
      <c r="M7" s="259"/>
      <c r="N7" s="255"/>
      <c r="O7" s="255" t="s">
        <v>50</v>
      </c>
      <c r="P7" s="255" t="s">
        <v>51</v>
      </c>
      <c r="Q7" s="244" t="s">
        <v>52</v>
      </c>
      <c r="R7" s="245"/>
      <c r="S7" s="245"/>
      <c r="T7" s="156"/>
    </row>
    <row r="8" spans="1:58" s="73" customFormat="1" ht="54.75" customHeight="1">
      <c r="A8" s="237"/>
      <c r="B8" s="258"/>
      <c r="C8" s="258"/>
      <c r="D8" s="258"/>
      <c r="E8" s="148" t="s">
        <v>53</v>
      </c>
      <c r="F8" s="148" t="s">
        <v>54</v>
      </c>
      <c r="G8" s="148" t="s">
        <v>55</v>
      </c>
      <c r="H8" s="255"/>
      <c r="I8" s="255"/>
      <c r="J8" s="255"/>
      <c r="K8" s="163" t="s">
        <v>53</v>
      </c>
      <c r="L8" s="175" t="s">
        <v>54</v>
      </c>
      <c r="M8" s="163" t="s">
        <v>55</v>
      </c>
      <c r="N8" s="255"/>
      <c r="O8" s="255"/>
      <c r="P8" s="255"/>
      <c r="Q8" s="163" t="s">
        <v>53</v>
      </c>
      <c r="R8" s="175" t="s">
        <v>70</v>
      </c>
      <c r="S8" s="164" t="s">
        <v>55</v>
      </c>
      <c r="T8" s="156"/>
    </row>
    <row r="9" spans="1:58" s="77" customFormat="1" ht="12">
      <c r="A9" s="74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2">
        <v>19</v>
      </c>
    </row>
    <row r="10" spans="1:58" s="77" customFormat="1" ht="14.25" customHeight="1">
      <c r="A10" s="83"/>
      <c r="B10" s="123" t="s">
        <v>56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1:58" s="33" customFormat="1">
      <c r="A11" s="112" t="s">
        <v>19</v>
      </c>
      <c r="B11" s="185">
        <v>27.362300000000001</v>
      </c>
      <c r="C11" s="185">
        <v>14.7265</v>
      </c>
      <c r="D11" s="185">
        <v>33.037300000000002</v>
      </c>
      <c r="E11" s="185">
        <v>34.246600000000001</v>
      </c>
      <c r="F11" s="185">
        <v>27.541699999999999</v>
      </c>
      <c r="G11" s="185">
        <v>26.7928</v>
      </c>
      <c r="H11" s="185">
        <v>27.3626</v>
      </c>
      <c r="I11" s="185">
        <v>14.712</v>
      </c>
      <c r="J11" s="185">
        <v>33.041800000000002</v>
      </c>
      <c r="K11" s="185">
        <v>34.246600000000001</v>
      </c>
      <c r="L11" s="185">
        <v>27.541699999999999</v>
      </c>
      <c r="M11" s="185">
        <v>26.861000000000001</v>
      </c>
      <c r="N11" s="185">
        <v>26.35</v>
      </c>
      <c r="O11" s="185">
        <v>39.790300000000002</v>
      </c>
      <c r="P11" s="185">
        <v>3.1922000000000001</v>
      </c>
      <c r="Q11" s="185">
        <v>52</v>
      </c>
      <c r="R11" s="185">
        <v>0</v>
      </c>
      <c r="S11" s="185">
        <v>2.5781000000000001</v>
      </c>
    </row>
    <row r="12" spans="1:58" s="33" customFormat="1" ht="55.2">
      <c r="A12" s="150" t="s">
        <v>22</v>
      </c>
      <c r="B12" s="97" t="s">
        <v>100</v>
      </c>
      <c r="C12" s="97" t="s">
        <v>100</v>
      </c>
      <c r="D12" s="97" t="s">
        <v>100</v>
      </c>
      <c r="E12" s="97" t="s">
        <v>100</v>
      </c>
      <c r="F12" s="97" t="s">
        <v>100</v>
      </c>
      <c r="G12" s="97" t="s">
        <v>100</v>
      </c>
      <c r="H12" s="97" t="s">
        <v>100</v>
      </c>
      <c r="I12" s="97" t="s">
        <v>100</v>
      </c>
      <c r="J12" s="97" t="s">
        <v>100</v>
      </c>
      <c r="K12" s="97" t="s">
        <v>100</v>
      </c>
      <c r="L12" s="97" t="s">
        <v>100</v>
      </c>
      <c r="M12" s="97" t="s">
        <v>100</v>
      </c>
      <c r="N12" s="97" t="s">
        <v>100</v>
      </c>
      <c r="O12" s="97" t="s">
        <v>100</v>
      </c>
      <c r="P12" s="97" t="s">
        <v>100</v>
      </c>
      <c r="Q12" s="97" t="s">
        <v>100</v>
      </c>
      <c r="R12" s="97" t="s">
        <v>100</v>
      </c>
      <c r="S12" s="97" t="s">
        <v>100</v>
      </c>
    </row>
    <row r="13" spans="1:58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spans="1:58" s="33" customFormat="1">
      <c r="A14" s="35" t="s">
        <v>24</v>
      </c>
      <c r="B14" s="97">
        <v>36.5184</v>
      </c>
      <c r="C14" s="97">
        <v>41.579099999999997</v>
      </c>
      <c r="D14" s="97">
        <v>36.279899999999998</v>
      </c>
      <c r="E14" s="97">
        <v>37.353700000000003</v>
      </c>
      <c r="F14" s="97">
        <v>33.749499999999998</v>
      </c>
      <c r="G14" s="97">
        <v>28.2135</v>
      </c>
      <c r="H14" s="97">
        <v>36.517800000000001</v>
      </c>
      <c r="I14" s="97">
        <v>41.575800000000001</v>
      </c>
      <c r="J14" s="97">
        <v>36.279899999999998</v>
      </c>
      <c r="K14" s="97">
        <v>37.353700000000003</v>
      </c>
      <c r="L14" s="97">
        <v>33.749499999999998</v>
      </c>
      <c r="M14" s="97">
        <v>28.2135</v>
      </c>
      <c r="N14" s="97">
        <v>43.429400000000001</v>
      </c>
      <c r="O14" s="97">
        <v>43.429400000000001</v>
      </c>
      <c r="P14" s="97">
        <v>0</v>
      </c>
      <c r="Q14" s="97">
        <v>0</v>
      </c>
      <c r="R14" s="97">
        <v>0</v>
      </c>
      <c r="S14" s="97">
        <v>0</v>
      </c>
    </row>
    <row r="15" spans="1:58" s="27" customFormat="1">
      <c r="A15" s="35" t="s">
        <v>25</v>
      </c>
      <c r="B15" s="97">
        <v>36.489600000000003</v>
      </c>
      <c r="C15" s="97">
        <v>43.480499999999999</v>
      </c>
      <c r="D15" s="97">
        <v>36.228299999999997</v>
      </c>
      <c r="E15" s="97">
        <v>37.756700000000002</v>
      </c>
      <c r="F15" s="97">
        <v>26.704699999999999</v>
      </c>
      <c r="G15" s="97">
        <v>17.125699999999998</v>
      </c>
      <c r="H15" s="97">
        <v>36.489699999999999</v>
      </c>
      <c r="I15" s="97">
        <v>43.485300000000002</v>
      </c>
      <c r="J15" s="97">
        <v>36.228299999999997</v>
      </c>
      <c r="K15" s="97">
        <v>37.756700000000002</v>
      </c>
      <c r="L15" s="97">
        <v>26.704699999999999</v>
      </c>
      <c r="M15" s="97">
        <v>17.125699999999998</v>
      </c>
      <c r="N15" s="97">
        <v>35.110500000000002</v>
      </c>
      <c r="O15" s="97">
        <v>35.110500000000002</v>
      </c>
      <c r="P15" s="97">
        <v>0</v>
      </c>
      <c r="Q15" s="97">
        <v>0</v>
      </c>
      <c r="R15" s="97">
        <v>0</v>
      </c>
      <c r="S15" s="97">
        <v>0</v>
      </c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</row>
    <row r="16" spans="1:58" s="27" customFormat="1">
      <c r="A16" s="35" t="s">
        <v>26</v>
      </c>
      <c r="B16" s="97">
        <v>34.335000000000001</v>
      </c>
      <c r="C16" s="97">
        <v>40.459200000000003</v>
      </c>
      <c r="D16" s="97">
        <v>33.862699999999997</v>
      </c>
      <c r="E16" s="97">
        <v>34.179099999999998</v>
      </c>
      <c r="F16" s="97">
        <v>32.690399999999997</v>
      </c>
      <c r="G16" s="97">
        <v>28.8872</v>
      </c>
      <c r="H16" s="97">
        <v>34.3339</v>
      </c>
      <c r="I16" s="97">
        <v>40.454599999999999</v>
      </c>
      <c r="J16" s="97">
        <v>33.862699999999997</v>
      </c>
      <c r="K16" s="97">
        <v>34.179099999999998</v>
      </c>
      <c r="L16" s="97">
        <v>32.690399999999997</v>
      </c>
      <c r="M16" s="97">
        <v>28.8872</v>
      </c>
      <c r="N16" s="97">
        <v>43.029400000000003</v>
      </c>
      <c r="O16" s="97">
        <v>43.029400000000003</v>
      </c>
      <c r="P16" s="97">
        <v>0</v>
      </c>
      <c r="Q16" s="97">
        <v>0</v>
      </c>
      <c r="R16" s="97">
        <v>0</v>
      </c>
      <c r="S16" s="97">
        <v>0</v>
      </c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</row>
    <row r="17" spans="1:58" s="27" customFormat="1">
      <c r="A17" s="35" t="s">
        <v>27</v>
      </c>
      <c r="B17" s="97">
        <v>37.188099999999999</v>
      </c>
      <c r="C17" s="97">
        <v>47.070900000000002</v>
      </c>
      <c r="D17" s="97">
        <v>36.670400000000001</v>
      </c>
      <c r="E17" s="97">
        <v>37.462200000000003</v>
      </c>
      <c r="F17" s="97">
        <v>9.6463999999999999</v>
      </c>
      <c r="G17" s="97">
        <v>10.611000000000001</v>
      </c>
      <c r="H17" s="97">
        <v>37.186399999999999</v>
      </c>
      <c r="I17" s="97">
        <v>47.059800000000003</v>
      </c>
      <c r="J17" s="97">
        <v>36.670400000000001</v>
      </c>
      <c r="K17" s="97">
        <v>37.462200000000003</v>
      </c>
      <c r="L17" s="97">
        <v>9.6463999999999999</v>
      </c>
      <c r="M17" s="97">
        <v>10.611000000000001</v>
      </c>
      <c r="N17" s="97">
        <v>52.0749</v>
      </c>
      <c r="O17" s="97">
        <v>52.0749</v>
      </c>
      <c r="P17" s="97">
        <v>0</v>
      </c>
      <c r="Q17" s="97">
        <v>0</v>
      </c>
      <c r="R17" s="97">
        <v>0</v>
      </c>
      <c r="S17" s="97">
        <v>0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</row>
    <row r="18" spans="1:58" s="27" customFormat="1">
      <c r="A18" s="35" t="s">
        <v>28</v>
      </c>
      <c r="B18" s="97">
        <v>35.879399999999997</v>
      </c>
      <c r="C18" s="97">
        <v>42.864199999999997</v>
      </c>
      <c r="D18" s="97">
        <v>35.507300000000001</v>
      </c>
      <c r="E18" s="97">
        <v>37.082299999999996</v>
      </c>
      <c r="F18" s="97">
        <v>23.636299999999999</v>
      </c>
      <c r="G18" s="97">
        <v>29.408999999999999</v>
      </c>
      <c r="H18" s="97">
        <v>35.879300000000001</v>
      </c>
      <c r="I18" s="97">
        <v>42.871400000000001</v>
      </c>
      <c r="J18" s="97">
        <v>35.507300000000001</v>
      </c>
      <c r="K18" s="97">
        <v>37.082299999999996</v>
      </c>
      <c r="L18" s="97">
        <v>23.636299999999999</v>
      </c>
      <c r="M18" s="97">
        <v>29.408999999999999</v>
      </c>
      <c r="N18" s="97">
        <v>38.029200000000003</v>
      </c>
      <c r="O18" s="97">
        <v>38.029200000000003</v>
      </c>
      <c r="P18" s="97">
        <v>0</v>
      </c>
      <c r="Q18" s="97">
        <v>0</v>
      </c>
      <c r="R18" s="97">
        <v>0</v>
      </c>
      <c r="S18" s="97"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</row>
    <row r="19" spans="1:58" s="27" customFormat="1">
      <c r="A19" s="35" t="s">
        <v>29</v>
      </c>
      <c r="B19" s="97">
        <v>36.745899999999999</v>
      </c>
      <c r="C19" s="97">
        <v>43.666899999999998</v>
      </c>
      <c r="D19" s="97">
        <v>36.422400000000003</v>
      </c>
      <c r="E19" s="97">
        <v>38.045200000000001</v>
      </c>
      <c r="F19" s="97">
        <v>30.032699999999998</v>
      </c>
      <c r="G19" s="97">
        <v>21.208300000000001</v>
      </c>
      <c r="H19" s="97">
        <v>36.7455</v>
      </c>
      <c r="I19" s="97">
        <v>43.691899999999997</v>
      </c>
      <c r="J19" s="97">
        <v>36.422400000000003</v>
      </c>
      <c r="K19" s="97">
        <v>38.045200000000001</v>
      </c>
      <c r="L19" s="97">
        <v>30.032699999999998</v>
      </c>
      <c r="M19" s="97">
        <v>21.208300000000001</v>
      </c>
      <c r="N19" s="97">
        <v>38.546900000000001</v>
      </c>
      <c r="O19" s="97">
        <v>38.546900000000001</v>
      </c>
      <c r="P19" s="97">
        <v>0</v>
      </c>
      <c r="Q19" s="97">
        <v>0</v>
      </c>
      <c r="R19" s="97">
        <v>0</v>
      </c>
      <c r="S19" s="97">
        <v>0</v>
      </c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</row>
    <row r="20" spans="1:58" s="27" customFormat="1">
      <c r="A20" s="35" t="s">
        <v>30</v>
      </c>
      <c r="B20" s="97">
        <v>36.337699999999998</v>
      </c>
      <c r="C20" s="97">
        <v>44.497100000000003</v>
      </c>
      <c r="D20" s="97">
        <v>35.214599999999997</v>
      </c>
      <c r="E20" s="97">
        <v>36.4938</v>
      </c>
      <c r="F20" s="97">
        <v>23.291499999999999</v>
      </c>
      <c r="G20" s="97">
        <v>22.481300000000001</v>
      </c>
      <c r="H20" s="97">
        <v>36.333199999999998</v>
      </c>
      <c r="I20" s="97">
        <v>44.4925</v>
      </c>
      <c r="J20" s="97">
        <v>35.213099999999997</v>
      </c>
      <c r="K20" s="97">
        <v>36.4923</v>
      </c>
      <c r="L20" s="97">
        <v>23.291499999999999</v>
      </c>
      <c r="M20" s="97">
        <v>22.481300000000001</v>
      </c>
      <c r="N20" s="97">
        <v>47.283099999999997</v>
      </c>
      <c r="O20" s="97">
        <v>46.1614</v>
      </c>
      <c r="P20" s="97">
        <v>52</v>
      </c>
      <c r="Q20" s="97">
        <v>52</v>
      </c>
      <c r="R20" s="97">
        <v>0</v>
      </c>
      <c r="S20" s="97">
        <v>0</v>
      </c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</row>
    <row r="21" spans="1:58" s="27" customFormat="1">
      <c r="A21" s="35" t="s">
        <v>31</v>
      </c>
      <c r="B21" s="97">
        <v>35.847000000000001</v>
      </c>
      <c r="C21" s="97">
        <v>42.048699999999997</v>
      </c>
      <c r="D21" s="97">
        <v>35.622300000000003</v>
      </c>
      <c r="E21" s="97">
        <v>37.490400000000001</v>
      </c>
      <c r="F21" s="97">
        <v>26.409500000000001</v>
      </c>
      <c r="G21" s="97">
        <v>18.745699999999999</v>
      </c>
      <c r="H21" s="97">
        <v>35.8491</v>
      </c>
      <c r="I21" s="97">
        <v>42.121400000000001</v>
      </c>
      <c r="J21" s="97">
        <v>35.622300000000003</v>
      </c>
      <c r="K21" s="97">
        <v>37.490400000000001</v>
      </c>
      <c r="L21" s="97">
        <v>26.409500000000001</v>
      </c>
      <c r="M21" s="97">
        <v>18.745699999999999</v>
      </c>
      <c r="N21" s="97">
        <v>7.5152000000000001</v>
      </c>
      <c r="O21" s="97">
        <v>7.5152000000000001</v>
      </c>
      <c r="P21" s="97">
        <v>0</v>
      </c>
      <c r="Q21" s="97">
        <v>0</v>
      </c>
      <c r="R21" s="97">
        <v>0</v>
      </c>
      <c r="S21" s="97">
        <v>0</v>
      </c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</row>
    <row r="22" spans="1:58" s="27" customFormat="1" ht="27.6">
      <c r="A22" s="34" t="s">
        <v>1</v>
      </c>
      <c r="B22" s="97">
        <v>19.389600000000002</v>
      </c>
      <c r="C22" s="97">
        <v>12.036199999999999</v>
      </c>
      <c r="D22" s="97">
        <v>27.859100000000002</v>
      </c>
      <c r="E22" s="97">
        <v>28.7272</v>
      </c>
      <c r="F22" s="97">
        <v>23.926200000000001</v>
      </c>
      <c r="G22" s="97">
        <v>27.523499999999999</v>
      </c>
      <c r="H22" s="97">
        <v>19.389399999999998</v>
      </c>
      <c r="I22" s="97">
        <v>12.0275</v>
      </c>
      <c r="J22" s="97">
        <v>27.869700000000002</v>
      </c>
      <c r="K22" s="97">
        <v>28.7272</v>
      </c>
      <c r="L22" s="97">
        <v>23.926200000000001</v>
      </c>
      <c r="M22" s="97">
        <v>27.651700000000002</v>
      </c>
      <c r="N22" s="97">
        <v>19.827300000000001</v>
      </c>
      <c r="O22" s="97">
        <v>40.464799999999997</v>
      </c>
      <c r="P22" s="97">
        <v>2.5880999999999998</v>
      </c>
      <c r="Q22" s="97">
        <v>52</v>
      </c>
      <c r="R22" s="97">
        <v>0</v>
      </c>
      <c r="S22" s="97">
        <v>2.5781000000000001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</row>
    <row r="23" spans="1:58" s="27" customFormat="1">
      <c r="A23" s="35" t="s">
        <v>32</v>
      </c>
      <c r="B23" s="97">
        <v>36.174300000000002</v>
      </c>
      <c r="C23" s="97">
        <v>40.774799999999999</v>
      </c>
      <c r="D23" s="97">
        <v>35.975299999999997</v>
      </c>
      <c r="E23" s="97">
        <v>36.819000000000003</v>
      </c>
      <c r="F23" s="97">
        <v>28.465399999999999</v>
      </c>
      <c r="G23" s="97">
        <v>33.330300000000001</v>
      </c>
      <c r="H23" s="97">
        <v>36.174199999999999</v>
      </c>
      <c r="I23" s="97">
        <v>40.772399999999998</v>
      </c>
      <c r="J23" s="97">
        <v>35.975299999999997</v>
      </c>
      <c r="K23" s="97">
        <v>36.819000000000003</v>
      </c>
      <c r="L23" s="97">
        <v>28.465399999999999</v>
      </c>
      <c r="M23" s="97">
        <v>33.330300000000001</v>
      </c>
      <c r="N23" s="97">
        <v>58.232799999999997</v>
      </c>
      <c r="O23" s="97">
        <v>58.232799999999997</v>
      </c>
      <c r="P23" s="97">
        <v>0</v>
      </c>
      <c r="Q23" s="97">
        <v>0</v>
      </c>
      <c r="R23" s="97">
        <v>0</v>
      </c>
      <c r="S23" s="97">
        <v>0</v>
      </c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</row>
    <row r="24" spans="1:58" s="27" customFormat="1">
      <c r="A24" s="35" t="s">
        <v>33</v>
      </c>
      <c r="B24" s="97">
        <v>36.441299999999998</v>
      </c>
      <c r="C24" s="97">
        <v>58.411299999999997</v>
      </c>
      <c r="D24" s="97">
        <v>36.439799999999998</v>
      </c>
      <c r="E24" s="97">
        <v>37.427799999999998</v>
      </c>
      <c r="F24" s="97">
        <v>4.8384999999999998</v>
      </c>
      <c r="G24" s="97">
        <v>17.100000000000001</v>
      </c>
      <c r="H24" s="97">
        <v>36.441299999999998</v>
      </c>
      <c r="I24" s="97">
        <v>58.411299999999997</v>
      </c>
      <c r="J24" s="97">
        <v>36.439799999999998</v>
      </c>
      <c r="K24" s="97">
        <v>37.427799999999998</v>
      </c>
      <c r="L24" s="97">
        <v>4.8384999999999998</v>
      </c>
      <c r="M24" s="97">
        <v>17.100000000000001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</row>
    <row r="25" spans="1:58" s="27" customFormat="1">
      <c r="A25" s="35" t="s">
        <v>34</v>
      </c>
      <c r="B25" s="97">
        <v>39.027500000000003</v>
      </c>
      <c r="C25" s="97">
        <v>42.667999999999999</v>
      </c>
      <c r="D25" s="97">
        <v>38.778799999999997</v>
      </c>
      <c r="E25" s="97">
        <v>39.298999999999999</v>
      </c>
      <c r="F25" s="97">
        <v>40.199100000000001</v>
      </c>
      <c r="G25" s="97">
        <v>24.474699999999999</v>
      </c>
      <c r="H25" s="97">
        <v>39.025399999999998</v>
      </c>
      <c r="I25" s="97">
        <v>42.6496</v>
      </c>
      <c r="J25" s="97">
        <v>38.778799999999997</v>
      </c>
      <c r="K25" s="97">
        <v>39.298999999999999</v>
      </c>
      <c r="L25" s="97">
        <v>40.199100000000001</v>
      </c>
      <c r="M25" s="97">
        <v>24.474699999999999</v>
      </c>
      <c r="N25" s="97">
        <v>47.3414</v>
      </c>
      <c r="O25" s="97">
        <v>47.3414</v>
      </c>
      <c r="P25" s="97">
        <v>0</v>
      </c>
      <c r="Q25" s="97">
        <v>0</v>
      </c>
      <c r="R25" s="97">
        <v>0</v>
      </c>
      <c r="S25" s="97">
        <v>0</v>
      </c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</row>
    <row r="26" spans="1:58" s="27" customFormat="1">
      <c r="A26" s="35" t="s">
        <v>35</v>
      </c>
      <c r="B26" s="97">
        <v>37.439599999999999</v>
      </c>
      <c r="C26" s="97">
        <v>41.099899999999998</v>
      </c>
      <c r="D26" s="97">
        <v>37.220100000000002</v>
      </c>
      <c r="E26" s="97">
        <v>37.293399999999998</v>
      </c>
      <c r="F26" s="97">
        <v>37.715400000000002</v>
      </c>
      <c r="G26" s="97">
        <v>34.355400000000003</v>
      </c>
      <c r="H26" s="97">
        <v>37.439399999999999</v>
      </c>
      <c r="I26" s="97">
        <v>41.101100000000002</v>
      </c>
      <c r="J26" s="97">
        <v>37.220100000000002</v>
      </c>
      <c r="K26" s="97">
        <v>37.293399999999998</v>
      </c>
      <c r="L26" s="97">
        <v>37.715400000000002</v>
      </c>
      <c r="M26" s="97">
        <v>34.355400000000003</v>
      </c>
      <c r="N26" s="97">
        <v>40.2652</v>
      </c>
      <c r="O26" s="97">
        <v>40.2652</v>
      </c>
      <c r="P26" s="97">
        <v>0</v>
      </c>
      <c r="Q26" s="97">
        <v>0</v>
      </c>
      <c r="R26" s="97">
        <v>0</v>
      </c>
      <c r="S26" s="97"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</row>
    <row r="27" spans="1:58" s="27" customFormat="1">
      <c r="A27" s="35" t="s">
        <v>36</v>
      </c>
      <c r="B27" s="97">
        <v>36.4193</v>
      </c>
      <c r="C27" s="97">
        <v>40.023600000000002</v>
      </c>
      <c r="D27" s="97">
        <v>36.053899999999999</v>
      </c>
      <c r="E27" s="97">
        <v>37.557699999999997</v>
      </c>
      <c r="F27" s="97">
        <v>25.5306</v>
      </c>
      <c r="G27" s="97">
        <v>27.966000000000001</v>
      </c>
      <c r="H27" s="97">
        <v>36.421300000000002</v>
      </c>
      <c r="I27" s="97">
        <v>40.091099999999997</v>
      </c>
      <c r="J27" s="97">
        <v>36.053899999999999</v>
      </c>
      <c r="K27" s="97">
        <v>37.557699999999997</v>
      </c>
      <c r="L27" s="97">
        <v>25.5306</v>
      </c>
      <c r="M27" s="97">
        <v>27.966000000000001</v>
      </c>
      <c r="N27" s="97">
        <v>34.593200000000003</v>
      </c>
      <c r="O27" s="97">
        <v>34.593200000000003</v>
      </c>
      <c r="P27" s="97">
        <v>0</v>
      </c>
      <c r="Q27" s="97">
        <v>0</v>
      </c>
      <c r="R27" s="97">
        <v>0</v>
      </c>
      <c r="S27" s="97">
        <v>0</v>
      </c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</row>
    <row r="28" spans="1:58" s="27" customFormat="1">
      <c r="A28" s="35" t="s">
        <v>37</v>
      </c>
      <c r="B28" s="97">
        <v>35.979399999999998</v>
      </c>
      <c r="C28" s="97">
        <v>40.893900000000002</v>
      </c>
      <c r="D28" s="97">
        <v>35.6843</v>
      </c>
      <c r="E28" s="97">
        <v>36.784199999999998</v>
      </c>
      <c r="F28" s="97">
        <v>29.625800000000002</v>
      </c>
      <c r="G28" s="97">
        <v>30.45</v>
      </c>
      <c r="H28" s="97">
        <v>35.978099999999998</v>
      </c>
      <c r="I28" s="97">
        <v>40.883099999999999</v>
      </c>
      <c r="J28" s="97">
        <v>35.6843</v>
      </c>
      <c r="K28" s="97">
        <v>36.784199999999998</v>
      </c>
      <c r="L28" s="97">
        <v>29.625800000000002</v>
      </c>
      <c r="M28" s="97">
        <v>30.45</v>
      </c>
      <c r="N28" s="97">
        <v>45.280099999999997</v>
      </c>
      <c r="O28" s="97">
        <v>45.280099999999997</v>
      </c>
      <c r="P28" s="97">
        <v>0</v>
      </c>
      <c r="Q28" s="97">
        <v>0</v>
      </c>
      <c r="R28" s="97">
        <v>0</v>
      </c>
      <c r="S28" s="97">
        <v>0</v>
      </c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</row>
    <row r="29" spans="1:58" s="27" customFormat="1">
      <c r="A29" s="20" t="s">
        <v>38</v>
      </c>
      <c r="B29" s="97">
        <v>35.767699999999998</v>
      </c>
      <c r="C29" s="97">
        <v>44.601599999999998</v>
      </c>
      <c r="D29" s="97">
        <v>35.345300000000002</v>
      </c>
      <c r="E29" s="97">
        <v>37.180100000000003</v>
      </c>
      <c r="F29" s="97">
        <v>24.6541</v>
      </c>
      <c r="G29" s="97">
        <v>15.9964</v>
      </c>
      <c r="H29" s="97">
        <v>35.766800000000003</v>
      </c>
      <c r="I29" s="97">
        <v>44.589700000000001</v>
      </c>
      <c r="J29" s="97">
        <v>35.345300000000002</v>
      </c>
      <c r="K29" s="97">
        <v>37.180100000000003</v>
      </c>
      <c r="L29" s="97">
        <v>24.6541</v>
      </c>
      <c r="M29" s="97">
        <v>15.9964</v>
      </c>
      <c r="N29" s="97">
        <v>59.506700000000002</v>
      </c>
      <c r="O29" s="97">
        <v>59.506700000000002</v>
      </c>
      <c r="P29" s="97">
        <v>0</v>
      </c>
      <c r="Q29" s="97">
        <v>0</v>
      </c>
      <c r="R29" s="97">
        <v>0</v>
      </c>
      <c r="S29" s="97">
        <v>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</row>
    <row r="30" spans="1:58" s="27" customFormat="1">
      <c r="A30" s="20" t="s">
        <v>39</v>
      </c>
      <c r="B30" s="97">
        <v>36.548900000000003</v>
      </c>
      <c r="C30" s="97">
        <v>42.916400000000003</v>
      </c>
      <c r="D30" s="97">
        <v>36.206499999999998</v>
      </c>
      <c r="E30" s="97">
        <v>37.183100000000003</v>
      </c>
      <c r="F30" s="97">
        <v>24.9404</v>
      </c>
      <c r="G30" s="97">
        <v>30.305199999999999</v>
      </c>
      <c r="H30" s="97">
        <v>36.548400000000001</v>
      </c>
      <c r="I30" s="97">
        <v>42.917499999999997</v>
      </c>
      <c r="J30" s="97">
        <v>36.206499999999998</v>
      </c>
      <c r="K30" s="97">
        <v>37.183100000000003</v>
      </c>
      <c r="L30" s="97">
        <v>24.9404</v>
      </c>
      <c r="M30" s="97">
        <v>30.305199999999999</v>
      </c>
      <c r="N30" s="97">
        <v>42.254199999999997</v>
      </c>
      <c r="O30" s="97">
        <v>42.254199999999997</v>
      </c>
      <c r="P30" s="97">
        <v>0</v>
      </c>
      <c r="Q30" s="97">
        <v>0</v>
      </c>
      <c r="R30" s="97">
        <v>0</v>
      </c>
      <c r="S30" s="97"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</row>
    <row r="31" spans="1:58" s="27" customFormat="1">
      <c r="A31" s="20" t="s">
        <v>40</v>
      </c>
      <c r="B31" s="97">
        <v>36.468699999999998</v>
      </c>
      <c r="C31" s="97">
        <v>41.610700000000001</v>
      </c>
      <c r="D31" s="97">
        <v>36.227400000000003</v>
      </c>
      <c r="E31" s="97">
        <v>37.898400000000002</v>
      </c>
      <c r="F31" s="97">
        <v>26.565899999999999</v>
      </c>
      <c r="G31" s="97">
        <v>23.364000000000001</v>
      </c>
      <c r="H31" s="97">
        <v>36.468899999999998</v>
      </c>
      <c r="I31" s="97">
        <v>41.624899999999997</v>
      </c>
      <c r="J31" s="97">
        <v>36.227400000000003</v>
      </c>
      <c r="K31" s="97">
        <v>37.898400000000002</v>
      </c>
      <c r="L31" s="97">
        <v>26.565899999999999</v>
      </c>
      <c r="M31" s="97">
        <v>23.364000000000001</v>
      </c>
      <c r="N31" s="97">
        <v>32.437100000000001</v>
      </c>
      <c r="O31" s="97">
        <v>32.437100000000001</v>
      </c>
      <c r="P31" s="97">
        <v>0</v>
      </c>
      <c r="Q31" s="97">
        <v>0</v>
      </c>
      <c r="R31" s="97">
        <v>0</v>
      </c>
      <c r="S31" s="97">
        <v>0</v>
      </c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</row>
    <row r="32" spans="1:58" s="27" customFormat="1">
      <c r="A32" s="20" t="s">
        <v>41</v>
      </c>
      <c r="B32" s="97">
        <v>36.699399999999997</v>
      </c>
      <c r="C32" s="97">
        <v>42.830599999999997</v>
      </c>
      <c r="D32" s="97">
        <v>36.338099999999997</v>
      </c>
      <c r="E32" s="97">
        <v>37.226100000000002</v>
      </c>
      <c r="F32" s="97">
        <v>22.8721</v>
      </c>
      <c r="G32" s="97">
        <v>36.187600000000003</v>
      </c>
      <c r="H32" s="97">
        <v>36.698700000000002</v>
      </c>
      <c r="I32" s="97">
        <v>42.8217</v>
      </c>
      <c r="J32" s="97">
        <v>36.338099999999997</v>
      </c>
      <c r="K32" s="97">
        <v>37.226100000000002</v>
      </c>
      <c r="L32" s="97">
        <v>22.8721</v>
      </c>
      <c r="M32" s="97">
        <v>36.187600000000003</v>
      </c>
      <c r="N32" s="97">
        <v>53.235999999999997</v>
      </c>
      <c r="O32" s="97">
        <v>53.235999999999997</v>
      </c>
      <c r="P32" s="97">
        <v>0</v>
      </c>
      <c r="Q32" s="97">
        <v>0</v>
      </c>
      <c r="R32" s="97">
        <v>0</v>
      </c>
      <c r="S32" s="97">
        <v>0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</row>
    <row r="33" spans="1:58" s="27" customFormat="1">
      <c r="A33" s="20" t="s">
        <v>42</v>
      </c>
      <c r="B33" s="97">
        <v>37.348700000000001</v>
      </c>
      <c r="C33" s="97">
        <v>44.973799999999997</v>
      </c>
      <c r="D33" s="97">
        <v>37.095599999999997</v>
      </c>
      <c r="E33" s="97">
        <v>38.196899999999999</v>
      </c>
      <c r="F33" s="97">
        <v>14.694599999999999</v>
      </c>
      <c r="G33" s="97">
        <v>20.813700000000001</v>
      </c>
      <c r="H33" s="97">
        <v>37.353000000000002</v>
      </c>
      <c r="I33" s="97">
        <v>45.327399999999997</v>
      </c>
      <c r="J33" s="97">
        <v>37.095599999999997</v>
      </c>
      <c r="K33" s="97">
        <v>38.196899999999999</v>
      </c>
      <c r="L33" s="97">
        <v>14.694599999999999</v>
      </c>
      <c r="M33" s="97">
        <v>20.813700000000001</v>
      </c>
      <c r="N33" s="97">
        <v>32.4908</v>
      </c>
      <c r="O33" s="97">
        <v>32.4908</v>
      </c>
      <c r="P33" s="97">
        <v>0</v>
      </c>
      <c r="Q33" s="97">
        <v>0</v>
      </c>
      <c r="R33" s="97">
        <v>0</v>
      </c>
      <c r="S33" s="97">
        <v>0</v>
      </c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</row>
    <row r="34" spans="1:58" s="27" customFormat="1">
      <c r="A34" s="20" t="s">
        <v>43</v>
      </c>
      <c r="B34" s="97">
        <v>35.535200000000003</v>
      </c>
      <c r="C34" s="97">
        <v>42.092799999999997</v>
      </c>
      <c r="D34" s="97">
        <v>35.262</v>
      </c>
      <c r="E34" s="97">
        <v>36.670099999999998</v>
      </c>
      <c r="F34" s="97">
        <v>24.704999999999998</v>
      </c>
      <c r="G34" s="97">
        <v>24.766500000000001</v>
      </c>
      <c r="H34" s="97">
        <v>35.536799999999999</v>
      </c>
      <c r="I34" s="97">
        <v>42.148499999999999</v>
      </c>
      <c r="J34" s="97">
        <v>35.262</v>
      </c>
      <c r="K34" s="97">
        <v>36.670099999999998</v>
      </c>
      <c r="L34" s="97">
        <v>24.704999999999998</v>
      </c>
      <c r="M34" s="97">
        <v>24.766500000000001</v>
      </c>
      <c r="N34" s="97">
        <v>20.872399999999999</v>
      </c>
      <c r="O34" s="97">
        <v>20.872399999999999</v>
      </c>
      <c r="P34" s="97">
        <v>0</v>
      </c>
      <c r="Q34" s="97">
        <v>0</v>
      </c>
      <c r="R34" s="97">
        <v>0</v>
      </c>
      <c r="S34" s="97"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</row>
    <row r="35" spans="1:58" s="27" customFormat="1">
      <c r="A35" s="20" t="s">
        <v>44</v>
      </c>
      <c r="B35" s="97">
        <v>35.656399999999998</v>
      </c>
      <c r="C35" s="97">
        <v>40.150100000000002</v>
      </c>
      <c r="D35" s="97">
        <v>35.455599999999997</v>
      </c>
      <c r="E35" s="97">
        <v>37.028799999999997</v>
      </c>
      <c r="F35" s="97">
        <v>23.794799999999999</v>
      </c>
      <c r="G35" s="97">
        <v>28.7286</v>
      </c>
      <c r="H35" s="97">
        <v>35.655500000000004</v>
      </c>
      <c r="I35" s="97">
        <v>40.142400000000002</v>
      </c>
      <c r="J35" s="97">
        <v>35.455599999999997</v>
      </c>
      <c r="K35" s="97">
        <v>37.028799999999997</v>
      </c>
      <c r="L35" s="97">
        <v>23.794799999999999</v>
      </c>
      <c r="M35" s="97">
        <v>28.7286</v>
      </c>
      <c r="N35" s="97">
        <v>43.126300000000001</v>
      </c>
      <c r="O35" s="97">
        <v>43.126300000000001</v>
      </c>
      <c r="P35" s="97">
        <v>0</v>
      </c>
      <c r="Q35" s="97">
        <v>0</v>
      </c>
      <c r="R35" s="97">
        <v>0</v>
      </c>
      <c r="S35" s="97">
        <v>0</v>
      </c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</row>
    <row r="36" spans="1:58" s="27" customFormat="1">
      <c r="A36" s="20" t="s">
        <v>45</v>
      </c>
      <c r="B36" s="97">
        <v>36.7027</v>
      </c>
      <c r="C36" s="97">
        <v>44.929200000000002</v>
      </c>
      <c r="D36" s="97">
        <v>36.326900000000002</v>
      </c>
      <c r="E36" s="97">
        <v>37.926900000000003</v>
      </c>
      <c r="F36" s="97">
        <v>30.061599999999999</v>
      </c>
      <c r="G36" s="97">
        <v>16.496600000000001</v>
      </c>
      <c r="H36" s="97">
        <v>36.702399999999997</v>
      </c>
      <c r="I36" s="97">
        <v>44.936</v>
      </c>
      <c r="J36" s="97">
        <v>36.326900000000002</v>
      </c>
      <c r="K36" s="97">
        <v>37.926900000000003</v>
      </c>
      <c r="L36" s="97">
        <v>30.061599999999999</v>
      </c>
      <c r="M36" s="97">
        <v>16.496600000000001</v>
      </c>
      <c r="N36" s="97">
        <v>40.864199999999997</v>
      </c>
      <c r="O36" s="97">
        <v>40.864199999999997</v>
      </c>
      <c r="P36" s="97">
        <v>0</v>
      </c>
      <c r="Q36" s="97">
        <v>0</v>
      </c>
      <c r="R36" s="97">
        <v>0</v>
      </c>
      <c r="S36" s="97">
        <v>0</v>
      </c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</row>
    <row r="37" spans="1:58" s="27" customFormat="1">
      <c r="A37" s="20" t="s">
        <v>46</v>
      </c>
      <c r="B37" s="97">
        <v>36.271700000000003</v>
      </c>
      <c r="C37" s="97">
        <v>41.159700000000001</v>
      </c>
      <c r="D37" s="97">
        <v>35.993099999999998</v>
      </c>
      <c r="E37" s="97">
        <v>37.538499999999999</v>
      </c>
      <c r="F37" s="97">
        <v>26.0944</v>
      </c>
      <c r="G37" s="97">
        <v>24.564599999999999</v>
      </c>
      <c r="H37" s="97">
        <v>36.271000000000001</v>
      </c>
      <c r="I37" s="97">
        <v>41.154600000000002</v>
      </c>
      <c r="J37" s="97">
        <v>35.993099999999998</v>
      </c>
      <c r="K37" s="97">
        <v>37.538499999999999</v>
      </c>
      <c r="L37" s="97">
        <v>26.0944</v>
      </c>
      <c r="M37" s="97">
        <v>24.564599999999999</v>
      </c>
      <c r="N37" s="97">
        <v>44.354599999999998</v>
      </c>
      <c r="O37" s="97">
        <v>44.354599999999998</v>
      </c>
      <c r="P37" s="97">
        <v>0</v>
      </c>
      <c r="Q37" s="97">
        <v>0</v>
      </c>
      <c r="R37" s="97">
        <v>0</v>
      </c>
      <c r="S37" s="97">
        <v>0</v>
      </c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</row>
    <row r="38" spans="1:58" s="80" customFormat="1" ht="3.75" customHeight="1">
      <c r="A38" s="84"/>
      <c r="B38" s="85">
        <v>0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</row>
    <row r="39" spans="1:58" s="80" customFormat="1" ht="3.75" customHeight="1">
      <c r="A39" s="81"/>
    </row>
    <row r="40" spans="1:58" s="80" customFormat="1" ht="11.25" customHeight="1">
      <c r="A40" s="254" t="s">
        <v>94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</row>
    <row r="41" spans="1:58" s="80" customFormat="1" ht="3.75" customHeight="1">
      <c r="A41" s="81"/>
    </row>
  </sheetData>
  <mergeCells count="21">
    <mergeCell ref="R1:S1"/>
    <mergeCell ref="A4:A8"/>
    <mergeCell ref="B4:B8"/>
    <mergeCell ref="C4:G6"/>
    <mergeCell ref="H4:S4"/>
    <mergeCell ref="H5:M5"/>
    <mergeCell ref="N5:S5"/>
    <mergeCell ref="H6:H8"/>
    <mergeCell ref="I6:M6"/>
    <mergeCell ref="N6:N8"/>
    <mergeCell ref="A40:S40"/>
    <mergeCell ref="O6:S6"/>
    <mergeCell ref="C7:C8"/>
    <mergeCell ref="D7:D8"/>
    <mergeCell ref="E7:G7"/>
    <mergeCell ref="I7:I8"/>
    <mergeCell ref="J7:J8"/>
    <mergeCell ref="K7:M7"/>
    <mergeCell ref="O7:O8"/>
    <mergeCell ref="P7:P8"/>
    <mergeCell ref="Q7:S7"/>
  </mergeCells>
  <hyperlinks>
    <hyperlink ref="A2:S2" location="region!A2" display="Процентні ставки за новими кредитами1 домашнім господарствам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6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CK40"/>
  <sheetViews>
    <sheetView showGridLines="0" zoomScaleNormal="100" zoomScaleSheetLayoutView="100" workbookViewId="0"/>
  </sheetViews>
  <sheetFormatPr defaultRowHeight="13.8"/>
  <cols>
    <col min="1" max="1" width="23.88671875" style="82" customWidth="1"/>
    <col min="2" max="16" width="8.88671875" style="26" customWidth="1"/>
    <col min="17" max="238" width="9.109375" style="26"/>
    <col min="239" max="239" width="3" style="26" bestFit="1" customWidth="1"/>
    <col min="240" max="240" width="23.88671875" style="26" customWidth="1"/>
    <col min="241" max="255" width="8.88671875" style="26" customWidth="1"/>
    <col min="256" max="494" width="9.109375" style="26"/>
    <col min="495" max="495" width="3" style="26" bestFit="1" customWidth="1"/>
    <col min="496" max="496" width="23.88671875" style="26" customWidth="1"/>
    <col min="497" max="511" width="8.88671875" style="26" customWidth="1"/>
    <col min="512" max="750" width="9.109375" style="26"/>
    <col min="751" max="751" width="3" style="26" bestFit="1" customWidth="1"/>
    <col min="752" max="752" width="23.88671875" style="26" customWidth="1"/>
    <col min="753" max="767" width="8.88671875" style="26" customWidth="1"/>
    <col min="768" max="1006" width="9.109375" style="26"/>
    <col min="1007" max="1007" width="3" style="26" bestFit="1" customWidth="1"/>
    <col min="1008" max="1008" width="23.88671875" style="26" customWidth="1"/>
    <col min="1009" max="1023" width="8.88671875" style="26" customWidth="1"/>
    <col min="1024" max="1262" width="9.109375" style="26"/>
    <col min="1263" max="1263" width="3" style="26" bestFit="1" customWidth="1"/>
    <col min="1264" max="1264" width="23.88671875" style="26" customWidth="1"/>
    <col min="1265" max="1279" width="8.88671875" style="26" customWidth="1"/>
    <col min="1280" max="1518" width="9.109375" style="26"/>
    <col min="1519" max="1519" width="3" style="26" bestFit="1" customWidth="1"/>
    <col min="1520" max="1520" width="23.88671875" style="26" customWidth="1"/>
    <col min="1521" max="1535" width="8.88671875" style="26" customWidth="1"/>
    <col min="1536" max="1774" width="9.109375" style="26"/>
    <col min="1775" max="1775" width="3" style="26" bestFit="1" customWidth="1"/>
    <col min="1776" max="1776" width="23.88671875" style="26" customWidth="1"/>
    <col min="1777" max="1791" width="8.88671875" style="26" customWidth="1"/>
    <col min="1792" max="2030" width="9.109375" style="26"/>
    <col min="2031" max="2031" width="3" style="26" bestFit="1" customWidth="1"/>
    <col min="2032" max="2032" width="23.88671875" style="26" customWidth="1"/>
    <col min="2033" max="2047" width="8.88671875" style="26" customWidth="1"/>
    <col min="2048" max="2286" width="9.109375" style="26"/>
    <col min="2287" max="2287" width="3" style="26" bestFit="1" customWidth="1"/>
    <col min="2288" max="2288" width="23.88671875" style="26" customWidth="1"/>
    <col min="2289" max="2303" width="8.88671875" style="26" customWidth="1"/>
    <col min="2304" max="2542" width="9.109375" style="26"/>
    <col min="2543" max="2543" width="3" style="26" bestFit="1" customWidth="1"/>
    <col min="2544" max="2544" width="23.88671875" style="26" customWidth="1"/>
    <col min="2545" max="2559" width="8.88671875" style="26" customWidth="1"/>
    <col min="2560" max="2798" width="9.109375" style="26"/>
    <col min="2799" max="2799" width="3" style="26" bestFit="1" customWidth="1"/>
    <col min="2800" max="2800" width="23.88671875" style="26" customWidth="1"/>
    <col min="2801" max="2815" width="8.88671875" style="26" customWidth="1"/>
    <col min="2816" max="3054" width="9.109375" style="26"/>
    <col min="3055" max="3055" width="3" style="26" bestFit="1" customWidth="1"/>
    <col min="3056" max="3056" width="23.88671875" style="26" customWidth="1"/>
    <col min="3057" max="3071" width="8.88671875" style="26" customWidth="1"/>
    <col min="3072" max="3310" width="9.109375" style="26"/>
    <col min="3311" max="3311" width="3" style="26" bestFit="1" customWidth="1"/>
    <col min="3312" max="3312" width="23.88671875" style="26" customWidth="1"/>
    <col min="3313" max="3327" width="8.88671875" style="26" customWidth="1"/>
    <col min="3328" max="3566" width="9.109375" style="26"/>
    <col min="3567" max="3567" width="3" style="26" bestFit="1" customWidth="1"/>
    <col min="3568" max="3568" width="23.88671875" style="26" customWidth="1"/>
    <col min="3569" max="3583" width="8.88671875" style="26" customWidth="1"/>
    <col min="3584" max="3822" width="9.109375" style="26"/>
    <col min="3823" max="3823" width="3" style="26" bestFit="1" customWidth="1"/>
    <col min="3824" max="3824" width="23.88671875" style="26" customWidth="1"/>
    <col min="3825" max="3839" width="8.88671875" style="26" customWidth="1"/>
    <col min="3840" max="4078" width="9.109375" style="26"/>
    <col min="4079" max="4079" width="3" style="26" bestFit="1" customWidth="1"/>
    <col min="4080" max="4080" width="23.88671875" style="26" customWidth="1"/>
    <col min="4081" max="4095" width="8.88671875" style="26" customWidth="1"/>
    <col min="4096" max="4334" width="9.109375" style="26"/>
    <col min="4335" max="4335" width="3" style="26" bestFit="1" customWidth="1"/>
    <col min="4336" max="4336" width="23.88671875" style="26" customWidth="1"/>
    <col min="4337" max="4351" width="8.88671875" style="26" customWidth="1"/>
    <col min="4352" max="4590" width="9.109375" style="26"/>
    <col min="4591" max="4591" width="3" style="26" bestFit="1" customWidth="1"/>
    <col min="4592" max="4592" width="23.88671875" style="26" customWidth="1"/>
    <col min="4593" max="4607" width="8.88671875" style="26" customWidth="1"/>
    <col min="4608" max="4846" width="9.109375" style="26"/>
    <col min="4847" max="4847" width="3" style="26" bestFit="1" customWidth="1"/>
    <col min="4848" max="4848" width="23.88671875" style="26" customWidth="1"/>
    <col min="4849" max="4863" width="8.88671875" style="26" customWidth="1"/>
    <col min="4864" max="5102" width="9.109375" style="26"/>
    <col min="5103" max="5103" width="3" style="26" bestFit="1" customWidth="1"/>
    <col min="5104" max="5104" width="23.88671875" style="26" customWidth="1"/>
    <col min="5105" max="5119" width="8.88671875" style="26" customWidth="1"/>
    <col min="5120" max="5358" width="9.109375" style="26"/>
    <col min="5359" max="5359" width="3" style="26" bestFit="1" customWidth="1"/>
    <col min="5360" max="5360" width="23.88671875" style="26" customWidth="1"/>
    <col min="5361" max="5375" width="8.88671875" style="26" customWidth="1"/>
    <col min="5376" max="5614" width="9.109375" style="26"/>
    <col min="5615" max="5615" width="3" style="26" bestFit="1" customWidth="1"/>
    <col min="5616" max="5616" width="23.88671875" style="26" customWidth="1"/>
    <col min="5617" max="5631" width="8.88671875" style="26" customWidth="1"/>
    <col min="5632" max="5870" width="9.109375" style="26"/>
    <col min="5871" max="5871" width="3" style="26" bestFit="1" customWidth="1"/>
    <col min="5872" max="5872" width="23.88671875" style="26" customWidth="1"/>
    <col min="5873" max="5887" width="8.88671875" style="26" customWidth="1"/>
    <col min="5888" max="6126" width="9.109375" style="26"/>
    <col min="6127" max="6127" width="3" style="26" bestFit="1" customWidth="1"/>
    <col min="6128" max="6128" width="23.88671875" style="26" customWidth="1"/>
    <col min="6129" max="6143" width="8.88671875" style="26" customWidth="1"/>
    <col min="6144" max="6382" width="9.109375" style="26"/>
    <col min="6383" max="6383" width="3" style="26" bestFit="1" customWidth="1"/>
    <col min="6384" max="6384" width="23.88671875" style="26" customWidth="1"/>
    <col min="6385" max="6399" width="8.88671875" style="26" customWidth="1"/>
    <col min="6400" max="6638" width="9.109375" style="26"/>
    <col min="6639" max="6639" width="3" style="26" bestFit="1" customWidth="1"/>
    <col min="6640" max="6640" width="23.88671875" style="26" customWidth="1"/>
    <col min="6641" max="6655" width="8.88671875" style="26" customWidth="1"/>
    <col min="6656" max="6894" width="9.109375" style="26"/>
    <col min="6895" max="6895" width="3" style="26" bestFit="1" customWidth="1"/>
    <col min="6896" max="6896" width="23.88671875" style="26" customWidth="1"/>
    <col min="6897" max="6911" width="8.88671875" style="26" customWidth="1"/>
    <col min="6912" max="7150" width="9.109375" style="26"/>
    <col min="7151" max="7151" width="3" style="26" bestFit="1" customWidth="1"/>
    <col min="7152" max="7152" width="23.88671875" style="26" customWidth="1"/>
    <col min="7153" max="7167" width="8.88671875" style="26" customWidth="1"/>
    <col min="7168" max="7406" width="9.109375" style="26"/>
    <col min="7407" max="7407" width="3" style="26" bestFit="1" customWidth="1"/>
    <col min="7408" max="7408" width="23.88671875" style="26" customWidth="1"/>
    <col min="7409" max="7423" width="8.88671875" style="26" customWidth="1"/>
    <col min="7424" max="7662" width="9.109375" style="26"/>
    <col min="7663" max="7663" width="3" style="26" bestFit="1" customWidth="1"/>
    <col min="7664" max="7664" width="23.88671875" style="26" customWidth="1"/>
    <col min="7665" max="7679" width="8.88671875" style="26" customWidth="1"/>
    <col min="7680" max="7918" width="9.109375" style="26"/>
    <col min="7919" max="7919" width="3" style="26" bestFit="1" customWidth="1"/>
    <col min="7920" max="7920" width="23.88671875" style="26" customWidth="1"/>
    <col min="7921" max="7935" width="8.88671875" style="26" customWidth="1"/>
    <col min="7936" max="8174" width="9.109375" style="26"/>
    <col min="8175" max="8175" width="3" style="26" bestFit="1" customWidth="1"/>
    <col min="8176" max="8176" width="23.88671875" style="26" customWidth="1"/>
    <col min="8177" max="8191" width="8.88671875" style="26" customWidth="1"/>
    <col min="8192" max="8430" width="9.109375" style="26"/>
    <col min="8431" max="8431" width="3" style="26" bestFit="1" customWidth="1"/>
    <col min="8432" max="8432" width="23.88671875" style="26" customWidth="1"/>
    <col min="8433" max="8447" width="8.88671875" style="26" customWidth="1"/>
    <col min="8448" max="8686" width="9.109375" style="26"/>
    <col min="8687" max="8687" width="3" style="26" bestFit="1" customWidth="1"/>
    <col min="8688" max="8688" width="23.88671875" style="26" customWidth="1"/>
    <col min="8689" max="8703" width="8.88671875" style="26" customWidth="1"/>
    <col min="8704" max="8942" width="9.109375" style="26"/>
    <col min="8943" max="8943" width="3" style="26" bestFit="1" customWidth="1"/>
    <col min="8944" max="8944" width="23.88671875" style="26" customWidth="1"/>
    <col min="8945" max="8959" width="8.88671875" style="26" customWidth="1"/>
    <col min="8960" max="9198" width="9.109375" style="26"/>
    <col min="9199" max="9199" width="3" style="26" bestFit="1" customWidth="1"/>
    <col min="9200" max="9200" width="23.88671875" style="26" customWidth="1"/>
    <col min="9201" max="9215" width="8.88671875" style="26" customWidth="1"/>
    <col min="9216" max="9454" width="9.109375" style="26"/>
    <col min="9455" max="9455" width="3" style="26" bestFit="1" customWidth="1"/>
    <col min="9456" max="9456" width="23.88671875" style="26" customWidth="1"/>
    <col min="9457" max="9471" width="8.88671875" style="26" customWidth="1"/>
    <col min="9472" max="9710" width="9.109375" style="26"/>
    <col min="9711" max="9711" width="3" style="26" bestFit="1" customWidth="1"/>
    <col min="9712" max="9712" width="23.88671875" style="26" customWidth="1"/>
    <col min="9713" max="9727" width="8.88671875" style="26" customWidth="1"/>
    <col min="9728" max="9966" width="9.109375" style="26"/>
    <col min="9967" max="9967" width="3" style="26" bestFit="1" customWidth="1"/>
    <col min="9968" max="9968" width="23.88671875" style="26" customWidth="1"/>
    <col min="9969" max="9983" width="8.88671875" style="26" customWidth="1"/>
    <col min="9984" max="10222" width="9.109375" style="26"/>
    <col min="10223" max="10223" width="3" style="26" bestFit="1" customWidth="1"/>
    <col min="10224" max="10224" width="23.88671875" style="26" customWidth="1"/>
    <col min="10225" max="10239" width="8.88671875" style="26" customWidth="1"/>
    <col min="10240" max="10478" width="9.109375" style="26"/>
    <col min="10479" max="10479" width="3" style="26" bestFit="1" customWidth="1"/>
    <col min="10480" max="10480" width="23.88671875" style="26" customWidth="1"/>
    <col min="10481" max="10495" width="8.88671875" style="26" customWidth="1"/>
    <col min="10496" max="10734" width="9.109375" style="26"/>
    <col min="10735" max="10735" width="3" style="26" bestFit="1" customWidth="1"/>
    <col min="10736" max="10736" width="23.88671875" style="26" customWidth="1"/>
    <col min="10737" max="10751" width="8.88671875" style="26" customWidth="1"/>
    <col min="10752" max="10990" width="9.109375" style="26"/>
    <col min="10991" max="10991" width="3" style="26" bestFit="1" customWidth="1"/>
    <col min="10992" max="10992" width="23.88671875" style="26" customWidth="1"/>
    <col min="10993" max="11007" width="8.88671875" style="26" customWidth="1"/>
    <col min="11008" max="11246" width="9.109375" style="26"/>
    <col min="11247" max="11247" width="3" style="26" bestFit="1" customWidth="1"/>
    <col min="11248" max="11248" width="23.88671875" style="26" customWidth="1"/>
    <col min="11249" max="11263" width="8.88671875" style="26" customWidth="1"/>
    <col min="11264" max="11502" width="9.109375" style="26"/>
    <col min="11503" max="11503" width="3" style="26" bestFit="1" customWidth="1"/>
    <col min="11504" max="11504" width="23.88671875" style="26" customWidth="1"/>
    <col min="11505" max="11519" width="8.88671875" style="26" customWidth="1"/>
    <col min="11520" max="11758" width="9.109375" style="26"/>
    <col min="11759" max="11759" width="3" style="26" bestFit="1" customWidth="1"/>
    <col min="11760" max="11760" width="23.88671875" style="26" customWidth="1"/>
    <col min="11761" max="11775" width="8.88671875" style="26" customWidth="1"/>
    <col min="11776" max="12014" width="9.109375" style="26"/>
    <col min="12015" max="12015" width="3" style="26" bestFit="1" customWidth="1"/>
    <col min="12016" max="12016" width="23.88671875" style="26" customWidth="1"/>
    <col min="12017" max="12031" width="8.88671875" style="26" customWidth="1"/>
    <col min="12032" max="12270" width="9.109375" style="26"/>
    <col min="12271" max="12271" width="3" style="26" bestFit="1" customWidth="1"/>
    <col min="12272" max="12272" width="23.88671875" style="26" customWidth="1"/>
    <col min="12273" max="12287" width="8.88671875" style="26" customWidth="1"/>
    <col min="12288" max="12526" width="9.109375" style="26"/>
    <col min="12527" max="12527" width="3" style="26" bestFit="1" customWidth="1"/>
    <col min="12528" max="12528" width="23.88671875" style="26" customWidth="1"/>
    <col min="12529" max="12543" width="8.88671875" style="26" customWidth="1"/>
    <col min="12544" max="12782" width="9.109375" style="26"/>
    <col min="12783" max="12783" width="3" style="26" bestFit="1" customWidth="1"/>
    <col min="12784" max="12784" width="23.88671875" style="26" customWidth="1"/>
    <col min="12785" max="12799" width="8.88671875" style="26" customWidth="1"/>
    <col min="12800" max="13038" width="9.109375" style="26"/>
    <col min="13039" max="13039" width="3" style="26" bestFit="1" customWidth="1"/>
    <col min="13040" max="13040" width="23.88671875" style="26" customWidth="1"/>
    <col min="13041" max="13055" width="8.88671875" style="26" customWidth="1"/>
    <col min="13056" max="13294" width="9.109375" style="26"/>
    <col min="13295" max="13295" width="3" style="26" bestFit="1" customWidth="1"/>
    <col min="13296" max="13296" width="23.88671875" style="26" customWidth="1"/>
    <col min="13297" max="13311" width="8.88671875" style="26" customWidth="1"/>
    <col min="13312" max="13550" width="9.109375" style="26"/>
    <col min="13551" max="13551" width="3" style="26" bestFit="1" customWidth="1"/>
    <col min="13552" max="13552" width="23.88671875" style="26" customWidth="1"/>
    <col min="13553" max="13567" width="8.88671875" style="26" customWidth="1"/>
    <col min="13568" max="13806" width="9.109375" style="26"/>
    <col min="13807" max="13807" width="3" style="26" bestFit="1" customWidth="1"/>
    <col min="13808" max="13808" width="23.88671875" style="26" customWidth="1"/>
    <col min="13809" max="13823" width="8.88671875" style="26" customWidth="1"/>
    <col min="13824" max="14062" width="9.109375" style="26"/>
    <col min="14063" max="14063" width="3" style="26" bestFit="1" customWidth="1"/>
    <col min="14064" max="14064" width="23.88671875" style="26" customWidth="1"/>
    <col min="14065" max="14079" width="8.88671875" style="26" customWidth="1"/>
    <col min="14080" max="14318" width="9.109375" style="26"/>
    <col min="14319" max="14319" width="3" style="26" bestFit="1" customWidth="1"/>
    <col min="14320" max="14320" width="23.88671875" style="26" customWidth="1"/>
    <col min="14321" max="14335" width="8.88671875" style="26" customWidth="1"/>
    <col min="14336" max="14574" width="9.109375" style="26"/>
    <col min="14575" max="14575" width="3" style="26" bestFit="1" customWidth="1"/>
    <col min="14576" max="14576" width="23.88671875" style="26" customWidth="1"/>
    <col min="14577" max="14591" width="8.88671875" style="26" customWidth="1"/>
    <col min="14592" max="14830" width="9.109375" style="26"/>
    <col min="14831" max="14831" width="3" style="26" bestFit="1" customWidth="1"/>
    <col min="14832" max="14832" width="23.88671875" style="26" customWidth="1"/>
    <col min="14833" max="14847" width="8.88671875" style="26" customWidth="1"/>
    <col min="14848" max="15086" width="9.109375" style="26"/>
    <col min="15087" max="15087" width="3" style="26" bestFit="1" customWidth="1"/>
    <col min="15088" max="15088" width="23.88671875" style="26" customWidth="1"/>
    <col min="15089" max="15103" width="8.88671875" style="26" customWidth="1"/>
    <col min="15104" max="15342" width="9.109375" style="26"/>
    <col min="15343" max="15343" width="3" style="26" bestFit="1" customWidth="1"/>
    <col min="15344" max="15344" width="23.88671875" style="26" customWidth="1"/>
    <col min="15345" max="15359" width="8.88671875" style="26" customWidth="1"/>
    <col min="15360" max="15598" width="9.109375" style="26"/>
    <col min="15599" max="15599" width="3" style="26" bestFit="1" customWidth="1"/>
    <col min="15600" max="15600" width="23.88671875" style="26" customWidth="1"/>
    <col min="15601" max="15615" width="8.88671875" style="26" customWidth="1"/>
    <col min="15616" max="15854" width="9.109375" style="26"/>
    <col min="15855" max="15855" width="3" style="26" bestFit="1" customWidth="1"/>
    <col min="15856" max="15856" width="23.88671875" style="26" customWidth="1"/>
    <col min="15857" max="15871" width="8.88671875" style="26" customWidth="1"/>
    <col min="15872" max="16110" width="9.109375" style="26"/>
    <col min="16111" max="16111" width="3" style="26" bestFit="1" customWidth="1"/>
    <col min="16112" max="16112" width="23.88671875" style="26" customWidth="1"/>
    <col min="16113" max="16127" width="8.88671875" style="26" customWidth="1"/>
    <col min="16128" max="16384" width="9.109375" style="26"/>
  </cols>
  <sheetData>
    <row r="1" spans="1:89">
      <c r="O1" s="213" t="s">
        <v>85</v>
      </c>
      <c r="P1" s="213"/>
    </row>
    <row r="2" spans="1:89" s="166" customFormat="1" ht="15" customHeight="1">
      <c r="A2" s="265" t="s">
        <v>88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89">
      <c r="A3" s="82" t="s">
        <v>96</v>
      </c>
    </row>
    <row r="4" spans="1:89">
      <c r="A4" s="88"/>
    </row>
    <row r="5" spans="1:8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56" t="s">
        <v>20</v>
      </c>
      <c r="H5" s="263"/>
      <c r="I5" s="263"/>
      <c r="J5" s="263"/>
      <c r="K5" s="263"/>
      <c r="L5" s="263"/>
      <c r="M5" s="263"/>
      <c r="N5" s="263"/>
      <c r="O5" s="263"/>
      <c r="P5" s="263"/>
    </row>
    <row r="6" spans="1:89" s="73" customFormat="1" ht="12.75" customHeight="1">
      <c r="A6" s="267"/>
      <c r="B6" s="260"/>
      <c r="C6" s="241"/>
      <c r="D6" s="242"/>
      <c r="E6" s="242"/>
      <c r="F6" s="243"/>
      <c r="G6" s="255" t="s">
        <v>6</v>
      </c>
      <c r="H6" s="255"/>
      <c r="I6" s="255"/>
      <c r="J6" s="255"/>
      <c r="K6" s="255"/>
      <c r="L6" s="273" t="s">
        <v>7</v>
      </c>
      <c r="M6" s="273"/>
      <c r="N6" s="273"/>
      <c r="O6" s="273"/>
      <c r="P6" s="244"/>
    </row>
    <row r="7" spans="1:89" s="73" customFormat="1" ht="15.75" customHeight="1">
      <c r="A7" s="267"/>
      <c r="B7" s="260"/>
      <c r="C7" s="246"/>
      <c r="D7" s="261"/>
      <c r="E7" s="261"/>
      <c r="F7" s="262"/>
      <c r="G7" s="255" t="s">
        <v>49</v>
      </c>
      <c r="H7" s="256" t="s">
        <v>52</v>
      </c>
      <c r="I7" s="263"/>
      <c r="J7" s="263"/>
      <c r="K7" s="274"/>
      <c r="L7" s="255" t="s">
        <v>49</v>
      </c>
      <c r="M7" s="256" t="s">
        <v>52</v>
      </c>
      <c r="N7" s="263"/>
      <c r="O7" s="263"/>
      <c r="P7" s="263"/>
    </row>
    <row r="8" spans="1:89" s="73" customFormat="1" ht="55.2">
      <c r="A8" s="268"/>
      <c r="B8" s="258"/>
      <c r="C8" s="165" t="s">
        <v>57</v>
      </c>
      <c r="D8" s="163" t="s">
        <v>53</v>
      </c>
      <c r="E8" s="163" t="s">
        <v>58</v>
      </c>
      <c r="F8" s="163" t="s">
        <v>59</v>
      </c>
      <c r="G8" s="255"/>
      <c r="H8" s="165" t="s">
        <v>57</v>
      </c>
      <c r="I8" s="163" t="s">
        <v>53</v>
      </c>
      <c r="J8" s="163" t="s">
        <v>58</v>
      </c>
      <c r="K8" s="163" t="s">
        <v>59</v>
      </c>
      <c r="L8" s="255"/>
      <c r="M8" s="169" t="s">
        <v>57</v>
      </c>
      <c r="N8" s="170" t="s">
        <v>53</v>
      </c>
      <c r="O8" s="170" t="s">
        <v>58</v>
      </c>
      <c r="P8" s="171" t="s">
        <v>59</v>
      </c>
    </row>
    <row r="9" spans="1:8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53">
        <v>13</v>
      </c>
      <c r="N9" s="154">
        <v>14</v>
      </c>
      <c r="O9" s="153">
        <v>15</v>
      </c>
      <c r="P9" s="155">
        <v>16</v>
      </c>
    </row>
    <row r="10" spans="1:89" s="91" customFormat="1" ht="21.9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89" s="33" customFormat="1">
      <c r="A11" s="15" t="s">
        <v>19</v>
      </c>
      <c r="B11" s="185">
        <v>7.4926913779053299</v>
      </c>
      <c r="C11" s="185">
        <v>3.5306635444659298</v>
      </c>
      <c r="D11" s="185">
        <v>7.62347146417462</v>
      </c>
      <c r="E11" s="185">
        <v>9.1881269572930098</v>
      </c>
      <c r="F11" s="185">
        <v>8.6731519603799097</v>
      </c>
      <c r="G11" s="185">
        <v>8.6955807269204293</v>
      </c>
      <c r="H11" s="185">
        <v>3.8335890792568099</v>
      </c>
      <c r="I11" s="185">
        <v>8.8597120482323</v>
      </c>
      <c r="J11" s="185">
        <v>11.746558575232299</v>
      </c>
      <c r="K11" s="185">
        <v>13.775538444248401</v>
      </c>
      <c r="L11" s="185">
        <v>0.87490322025175904</v>
      </c>
      <c r="M11" s="185">
        <v>0.12976830965104799</v>
      </c>
      <c r="N11" s="185">
        <v>0.88514239434856001</v>
      </c>
      <c r="O11" s="185">
        <v>1.3131678917085501</v>
      </c>
      <c r="P11" s="185">
        <v>0.59678913106355003</v>
      </c>
      <c r="Q11" s="187"/>
      <c r="R11" s="187"/>
      <c r="S11" s="187"/>
    </row>
    <row r="12" spans="1:89" s="33" customFormat="1" ht="41.4">
      <c r="A12" s="34" t="s">
        <v>22</v>
      </c>
      <c r="B12" s="97" t="s">
        <v>99</v>
      </c>
      <c r="C12" s="97" t="s">
        <v>99</v>
      </c>
      <c r="D12" s="97" t="s">
        <v>99</v>
      </c>
      <c r="E12" s="97" t="s">
        <v>99</v>
      </c>
      <c r="F12" s="97" t="s">
        <v>99</v>
      </c>
      <c r="G12" s="97" t="s">
        <v>99</v>
      </c>
      <c r="H12" s="97" t="s">
        <v>99</v>
      </c>
      <c r="I12" s="97" t="s">
        <v>99</v>
      </c>
      <c r="J12" s="97" t="s">
        <v>99</v>
      </c>
      <c r="K12" s="97" t="s">
        <v>99</v>
      </c>
      <c r="L12" s="97" t="s">
        <v>99</v>
      </c>
      <c r="M12" s="97" t="s">
        <v>99</v>
      </c>
      <c r="N12" s="97" t="s">
        <v>99</v>
      </c>
      <c r="O12" s="97" t="s">
        <v>99</v>
      </c>
      <c r="P12" s="97" t="s">
        <v>99</v>
      </c>
    </row>
    <row r="13" spans="1:8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89" s="33" customFormat="1">
      <c r="A14" s="35" t="s">
        <v>24</v>
      </c>
      <c r="B14" s="97">
        <v>8.1130657703230096</v>
      </c>
      <c r="C14" s="97">
        <v>3.4869908616320999</v>
      </c>
      <c r="D14" s="97">
        <v>8.15185385370029</v>
      </c>
      <c r="E14" s="97">
        <v>10.0753681437066</v>
      </c>
      <c r="F14" s="97">
        <v>12.357988933927301</v>
      </c>
      <c r="G14" s="97">
        <v>8.8950660590103503</v>
      </c>
      <c r="H14" s="97">
        <v>3.6895072421942299</v>
      </c>
      <c r="I14" s="97">
        <v>8.9292046787829094</v>
      </c>
      <c r="J14" s="97">
        <v>11.950737520015901</v>
      </c>
      <c r="K14" s="97">
        <v>13.8694850209106</v>
      </c>
      <c r="L14" s="97">
        <v>1.11116432917667</v>
      </c>
      <c r="M14" s="97">
        <v>1.09541555914178E-2</v>
      </c>
      <c r="N14" s="97">
        <v>1.12608581865758</v>
      </c>
      <c r="O14" s="97">
        <v>1.2007061020595899</v>
      </c>
      <c r="P14" s="97">
        <v>0.84816554216257101</v>
      </c>
    </row>
    <row r="15" spans="1:89" s="92" customFormat="1">
      <c r="A15" s="35" t="s">
        <v>25</v>
      </c>
      <c r="B15" s="97">
        <v>9.1730435172962199</v>
      </c>
      <c r="C15" s="97">
        <v>6.4666105485938701</v>
      </c>
      <c r="D15" s="97">
        <v>9.1963606829832596</v>
      </c>
      <c r="E15" s="97">
        <v>9.6755476845598203</v>
      </c>
      <c r="F15" s="97">
        <v>11.9666357591921</v>
      </c>
      <c r="G15" s="97">
        <v>9.5792001817007293</v>
      </c>
      <c r="H15" s="97">
        <v>6.6401908926126003</v>
      </c>
      <c r="I15" s="97">
        <v>9.5899126177879701</v>
      </c>
      <c r="J15" s="97">
        <v>11.475430955108401</v>
      </c>
      <c r="K15" s="97">
        <v>13.779624235827599</v>
      </c>
      <c r="L15" s="97">
        <v>1.25805685896736</v>
      </c>
      <c r="M15" s="97">
        <v>1.9882148352452601E-2</v>
      </c>
      <c r="N15" s="97">
        <v>1.27750293958939</v>
      </c>
      <c r="O15" s="97">
        <v>1.0622247567213201</v>
      </c>
      <c r="P15" s="97">
        <v>1.04752889402255</v>
      </c>
      <c r="Q15" s="33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</row>
    <row r="16" spans="1:89" s="27" customFormat="1">
      <c r="A16" s="35" t="s">
        <v>26</v>
      </c>
      <c r="B16" s="97">
        <v>8.3936917692797604</v>
      </c>
      <c r="C16" s="97">
        <v>4.40864847900672</v>
      </c>
      <c r="D16" s="97">
        <v>8.4444973659512996</v>
      </c>
      <c r="E16" s="97">
        <v>9.2524942709948998</v>
      </c>
      <c r="F16" s="97">
        <v>11.224285323385701</v>
      </c>
      <c r="G16" s="97">
        <v>10.168033753225799</v>
      </c>
      <c r="H16" s="97">
        <v>4.8726151274940399</v>
      </c>
      <c r="I16" s="97">
        <v>10.242565440441799</v>
      </c>
      <c r="J16" s="97">
        <v>11.749729908569</v>
      </c>
      <c r="K16" s="97">
        <v>13.781605650018401</v>
      </c>
      <c r="L16" s="97">
        <v>0.87286550796979001</v>
      </c>
      <c r="M16" s="97">
        <v>1.6128128997409799E-2</v>
      </c>
      <c r="N16" s="97">
        <v>0.87937767146628198</v>
      </c>
      <c r="O16" s="97">
        <v>0.89531243594559495</v>
      </c>
      <c r="P16" s="97">
        <v>1.20392181265974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v>9.1450665972448402</v>
      </c>
      <c r="C17" s="97">
        <v>3.3059934365624399</v>
      </c>
      <c r="D17" s="97">
        <v>9.1540907603942898</v>
      </c>
      <c r="E17" s="97">
        <v>9.8880824629435402</v>
      </c>
      <c r="F17" s="97">
        <v>12.087098077229699</v>
      </c>
      <c r="G17" s="97">
        <v>9.7334238086004792</v>
      </c>
      <c r="H17" s="97">
        <v>5.0406282166947101</v>
      </c>
      <c r="I17" s="97">
        <v>9.6732016714469697</v>
      </c>
      <c r="J17" s="97">
        <v>10.665162298703599</v>
      </c>
      <c r="K17" s="97">
        <v>13.7046067502179</v>
      </c>
      <c r="L17" s="97">
        <v>0.89999070606949305</v>
      </c>
      <c r="M17" s="97">
        <v>1.15579951272222E-2</v>
      </c>
      <c r="N17" s="97">
        <v>1.0203458515850701</v>
      </c>
      <c r="O17" s="97">
        <v>0.58794678765968</v>
      </c>
      <c r="P17" s="97">
        <v>0.69887890738791103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v>8.7754632649155706</v>
      </c>
      <c r="C18" s="97">
        <v>9.46942736995309</v>
      </c>
      <c r="D18" s="97">
        <v>8.6392284491526201</v>
      </c>
      <c r="E18" s="97">
        <v>9.6079875419016201</v>
      </c>
      <c r="F18" s="97">
        <v>12.1396862541754</v>
      </c>
      <c r="G18" s="97">
        <v>9.5634552002240802</v>
      </c>
      <c r="H18" s="97">
        <v>9.6292223384969304</v>
      </c>
      <c r="I18" s="97">
        <v>9.4899179840847694</v>
      </c>
      <c r="J18" s="97">
        <v>11.108077336467501</v>
      </c>
      <c r="K18" s="97">
        <v>13.989278600017901</v>
      </c>
      <c r="L18" s="97">
        <v>1.3816071359529001</v>
      </c>
      <c r="M18" s="97">
        <v>2.4624948707377199E-2</v>
      </c>
      <c r="N18" s="97">
        <v>1.44372423311555</v>
      </c>
      <c r="O18" s="97">
        <v>0.59340141468037599</v>
      </c>
      <c r="P18" s="97">
        <v>0.90998309471985195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v>7.8040542165670299</v>
      </c>
      <c r="C19" s="97">
        <v>3.3203250383360001</v>
      </c>
      <c r="D19" s="97">
        <v>7.7655013812144302</v>
      </c>
      <c r="E19" s="97">
        <v>9.8353681846636505</v>
      </c>
      <c r="F19" s="97">
        <v>10.3790981184196</v>
      </c>
      <c r="G19" s="97">
        <v>8.4773990237872798</v>
      </c>
      <c r="H19" s="97">
        <v>4.1178659513309599</v>
      </c>
      <c r="I19" s="97">
        <v>8.3846669653832393</v>
      </c>
      <c r="J19" s="97">
        <v>11.949837398606499</v>
      </c>
      <c r="K19" s="97">
        <v>12.854620246636699</v>
      </c>
      <c r="L19" s="97">
        <v>0.78426523006649795</v>
      </c>
      <c r="M19" s="97">
        <v>0.26427584591213399</v>
      </c>
      <c r="N19" s="97">
        <v>0.75190994704032998</v>
      </c>
      <c r="O19" s="97">
        <v>1.27784291727879</v>
      </c>
      <c r="P19" s="97">
        <v>1.1541202602056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v>8.8321967987634</v>
      </c>
      <c r="C20" s="97">
        <v>4.0092928911445496</v>
      </c>
      <c r="D20" s="97">
        <v>9.0029605905472696</v>
      </c>
      <c r="E20" s="97">
        <v>9.3444018437629595</v>
      </c>
      <c r="F20" s="97">
        <v>12.169632659262801</v>
      </c>
      <c r="G20" s="97">
        <v>10.036871419029</v>
      </c>
      <c r="H20" s="97">
        <v>5.1218497044095699</v>
      </c>
      <c r="I20" s="97">
        <v>10.119496701626099</v>
      </c>
      <c r="J20" s="97">
        <v>12.5426456032496</v>
      </c>
      <c r="K20" s="97">
        <v>13.8960405926303</v>
      </c>
      <c r="L20" s="97">
        <v>0.98685915532069801</v>
      </c>
      <c r="M20" s="97">
        <v>1.2755741001355901E-2</v>
      </c>
      <c r="N20" s="97">
        <v>1.0265418826186701</v>
      </c>
      <c r="O20" s="97">
        <v>1.4729101691447299</v>
      </c>
      <c r="P20" s="97">
        <v>0.797126769651331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v>8.0563165146899696</v>
      </c>
      <c r="C21" s="97">
        <v>8.3488789345041603</v>
      </c>
      <c r="D21" s="97">
        <v>7.8948538848369303</v>
      </c>
      <c r="E21" s="97">
        <v>9.6257012540942206</v>
      </c>
      <c r="F21" s="97">
        <v>11.295958969945</v>
      </c>
      <c r="G21" s="97">
        <v>9.8396768572106392</v>
      </c>
      <c r="H21" s="97">
        <v>8.7076782013463703</v>
      </c>
      <c r="I21" s="97">
        <v>9.8199574527063902</v>
      </c>
      <c r="J21" s="97">
        <v>11.8972263956387</v>
      </c>
      <c r="K21" s="97">
        <v>13.9657399717406</v>
      </c>
      <c r="L21" s="97">
        <v>0.93162096462823096</v>
      </c>
      <c r="M21" s="97">
        <v>1.7784440143540602E-2</v>
      </c>
      <c r="N21" s="97">
        <v>0.93454634009178905</v>
      </c>
      <c r="O21" s="97">
        <v>1.2594201929167901</v>
      </c>
      <c r="P21" s="97">
        <v>0.729628447092316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97">
        <v>6.9830468673288548</v>
      </c>
      <c r="C22" s="97">
        <v>2.8841661229566706</v>
      </c>
      <c r="D22" s="97">
        <v>7.1466062714167586</v>
      </c>
      <c r="E22" s="97">
        <v>8.9151714754151925</v>
      </c>
      <c r="F22" s="97">
        <v>3.2745110831474808</v>
      </c>
      <c r="G22" s="97">
        <v>8.1532707294267208</v>
      </c>
      <c r="H22" s="97">
        <v>3.1190580535780166</v>
      </c>
      <c r="I22" s="97">
        <v>8.3620678234976697</v>
      </c>
      <c r="J22" s="97">
        <v>12.147249045747468</v>
      </c>
      <c r="K22" s="97">
        <v>14.183677553193768</v>
      </c>
      <c r="L22" s="97">
        <v>0.83414965676606601</v>
      </c>
      <c r="M22" s="97">
        <v>0.17328017450281027</v>
      </c>
      <c r="N22" s="97">
        <v>0.84533617836498776</v>
      </c>
      <c r="O22" s="97">
        <v>1.5599453728776429</v>
      </c>
      <c r="P22" s="97">
        <v>0.44039773123154413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97">
        <v>4.7935505074284501</v>
      </c>
      <c r="C23" s="97">
        <v>3.3069465141529899</v>
      </c>
      <c r="D23" s="97">
        <v>4.6722528116005098</v>
      </c>
      <c r="E23" s="97">
        <v>9.0104071855289405</v>
      </c>
      <c r="F23" s="97">
        <v>12.110173664544501</v>
      </c>
      <c r="G23" s="97">
        <v>8.2110292401020804</v>
      </c>
      <c r="H23" s="97">
        <v>3.4143809932029501</v>
      </c>
      <c r="I23" s="97">
        <v>8.3894726670179196</v>
      </c>
      <c r="J23" s="97">
        <v>11.2850651759443</v>
      </c>
      <c r="K23" s="97">
        <v>13.7443808320101</v>
      </c>
      <c r="L23" s="97">
        <v>0.34135375903325899</v>
      </c>
      <c r="M23" s="97">
        <v>2.26260527717825E-2</v>
      </c>
      <c r="N23" s="97">
        <v>0.32743104074287899</v>
      </c>
      <c r="O23" s="97">
        <v>1.3065863444619401</v>
      </c>
      <c r="P23" s="97">
        <v>0.397575527195279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97">
        <v>9.4806743658473707</v>
      </c>
      <c r="C24" s="97">
        <v>0.15604096265020101</v>
      </c>
      <c r="D24" s="97">
        <v>9.4629591947365306</v>
      </c>
      <c r="E24" s="97">
        <v>9.6124643628439905</v>
      </c>
      <c r="F24" s="97">
        <v>9.9112632408416204</v>
      </c>
      <c r="G24" s="97">
        <v>9.7271553356948104</v>
      </c>
      <c r="H24" s="97">
        <v>4.0659156393179297</v>
      </c>
      <c r="I24" s="97">
        <v>9.6587284854397808</v>
      </c>
      <c r="J24" s="97">
        <v>10.0882020229089</v>
      </c>
      <c r="K24" s="97">
        <v>14.460826797327501</v>
      </c>
      <c r="L24" s="97">
        <v>0.32149612066154798</v>
      </c>
      <c r="M24" s="97">
        <v>0.01</v>
      </c>
      <c r="N24" s="97">
        <v>0.26875179611429501</v>
      </c>
      <c r="O24" s="97">
        <v>0.39351631986202101</v>
      </c>
      <c r="P24" s="97">
        <v>0.61745597613565195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97">
        <v>8.5763933203787701</v>
      </c>
      <c r="C25" s="97">
        <v>6.4150186468971597</v>
      </c>
      <c r="D25" s="97">
        <v>8.7289370910895094</v>
      </c>
      <c r="E25" s="97">
        <v>7.4638647678370997</v>
      </c>
      <c r="F25" s="97">
        <v>12.5178054351705</v>
      </c>
      <c r="G25" s="97">
        <v>9.6965075956154791</v>
      </c>
      <c r="H25" s="97">
        <v>6.7873138799785098</v>
      </c>
      <c r="I25" s="97">
        <v>9.8315142159959592</v>
      </c>
      <c r="J25" s="97">
        <v>12.1339064293929</v>
      </c>
      <c r="K25" s="97">
        <v>13.8429364259012</v>
      </c>
      <c r="L25" s="97">
        <v>1.0975198974193101</v>
      </c>
      <c r="M25" s="97">
        <v>1.1060202434252899E-2</v>
      </c>
      <c r="N25" s="97">
        <v>1.0787782257540399</v>
      </c>
      <c r="O25" s="97">
        <v>1.5802161770296099</v>
      </c>
      <c r="P25" s="97">
        <v>0.626016212419226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97">
        <v>7.9892638452477298</v>
      </c>
      <c r="C26" s="97">
        <v>3.2421305087266998</v>
      </c>
      <c r="D26" s="97">
        <v>8.0935252270660296</v>
      </c>
      <c r="E26" s="97">
        <v>10.3189620107522</v>
      </c>
      <c r="F26" s="97">
        <v>12.8560286069002</v>
      </c>
      <c r="G26" s="97">
        <v>9.3654450823827595</v>
      </c>
      <c r="H26" s="97">
        <v>3.7558811631388198</v>
      </c>
      <c r="I26" s="97">
        <v>9.5314050026688495</v>
      </c>
      <c r="J26" s="97">
        <v>11.5149530289616</v>
      </c>
      <c r="K26" s="97">
        <v>13.975088966234701</v>
      </c>
      <c r="L26" s="97">
        <v>1.5290133007340401</v>
      </c>
      <c r="M26" s="97">
        <v>1.1095181752141499E-2</v>
      </c>
      <c r="N26" s="97">
        <v>1.61840846869467</v>
      </c>
      <c r="O26" s="97">
        <v>0.788406325548897</v>
      </c>
      <c r="P26" s="97">
        <v>0.622382283371819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97">
        <v>7.0265027381959602</v>
      </c>
      <c r="C27" s="97">
        <v>3.5947668583582599</v>
      </c>
      <c r="D27" s="97">
        <v>7.0646576598570698</v>
      </c>
      <c r="E27" s="97">
        <v>9.0852425136908703</v>
      </c>
      <c r="F27" s="97">
        <v>11.5623262205395</v>
      </c>
      <c r="G27" s="97">
        <v>9.1627975370765409</v>
      </c>
      <c r="H27" s="97">
        <v>4.29778708840196</v>
      </c>
      <c r="I27" s="97">
        <v>9.2404711521295599</v>
      </c>
      <c r="J27" s="97">
        <v>11.421322868463401</v>
      </c>
      <c r="K27" s="97">
        <v>13.2524096673055</v>
      </c>
      <c r="L27" s="97">
        <v>1.1258186103652399</v>
      </c>
      <c r="M27" s="97">
        <v>1.9217325612745799E-2</v>
      </c>
      <c r="N27" s="97">
        <v>1.1379407154608201</v>
      </c>
      <c r="O27" s="97">
        <v>1.31697670445204</v>
      </c>
      <c r="P27" s="97">
        <v>1.0788657831366699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97">
        <v>10.8621723352519</v>
      </c>
      <c r="C28" s="97">
        <v>3.51835398726642</v>
      </c>
      <c r="D28" s="97">
        <v>10.9323749192689</v>
      </c>
      <c r="E28" s="97">
        <v>9.4981909667922295</v>
      </c>
      <c r="F28" s="97">
        <v>11.630659720473901</v>
      </c>
      <c r="G28" s="97">
        <v>11.1895472974385</v>
      </c>
      <c r="H28" s="97">
        <v>4.1682567639500103</v>
      </c>
      <c r="I28" s="97">
        <v>11.2344329896729</v>
      </c>
      <c r="J28" s="97">
        <v>11.2830756352768</v>
      </c>
      <c r="K28" s="97">
        <v>13.5213676820728</v>
      </c>
      <c r="L28" s="97">
        <v>1.19592676940197</v>
      </c>
      <c r="M28" s="97">
        <v>1.24916004015574E-2</v>
      </c>
      <c r="N28" s="97">
        <v>1.2739985784677199</v>
      </c>
      <c r="O28" s="97">
        <v>0.55774289771196905</v>
      </c>
      <c r="P28" s="97">
        <v>1.2968516792542599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97">
        <v>8.4185927444385609</v>
      </c>
      <c r="C29" s="97">
        <v>6.2434842054847097</v>
      </c>
      <c r="D29" s="97">
        <v>8.4587663317091906</v>
      </c>
      <c r="E29" s="97">
        <v>9.49432154022346</v>
      </c>
      <c r="F29" s="97">
        <v>12.8517618360463</v>
      </c>
      <c r="G29" s="97">
        <v>9.4980501521737697</v>
      </c>
      <c r="H29" s="97">
        <v>6.7632169858953004</v>
      </c>
      <c r="I29" s="97">
        <v>9.5400907711039906</v>
      </c>
      <c r="J29" s="97">
        <v>11.6198743102129</v>
      </c>
      <c r="K29" s="97">
        <v>14.0463713739647</v>
      </c>
      <c r="L29" s="97">
        <v>1.05935525028736</v>
      </c>
      <c r="M29" s="97">
        <v>3.3278270922423997E-2</v>
      </c>
      <c r="N29" s="97">
        <v>1.07832594443628</v>
      </c>
      <c r="O29" s="97">
        <v>1.3554094092501201</v>
      </c>
      <c r="P29" s="97">
        <v>0.84088554823470796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97">
        <v>8.0360602742380305</v>
      </c>
      <c r="C30" s="97">
        <v>4.0908853645332197</v>
      </c>
      <c r="D30" s="97">
        <v>8.1424102472675397</v>
      </c>
      <c r="E30" s="97">
        <v>8.9875061871306308</v>
      </c>
      <c r="F30" s="97">
        <v>12.268368705643599</v>
      </c>
      <c r="G30" s="97">
        <v>9.6726286895315692</v>
      </c>
      <c r="H30" s="97">
        <v>4.4176300923818603</v>
      </c>
      <c r="I30" s="97">
        <v>9.8470545506021896</v>
      </c>
      <c r="J30" s="97">
        <v>11.489302071614601</v>
      </c>
      <c r="K30" s="97">
        <v>13.846428905809599</v>
      </c>
      <c r="L30" s="97">
        <v>0.96174012317402802</v>
      </c>
      <c r="M30" s="97">
        <v>1.1704420812199899E-2</v>
      </c>
      <c r="N30" s="97">
        <v>0.95831609586201305</v>
      </c>
      <c r="O30" s="97">
        <v>1.3323461792203699</v>
      </c>
      <c r="P30" s="97">
        <v>0.96540264827848499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97">
        <v>8.5285037913563198</v>
      </c>
      <c r="C31" s="97">
        <v>6.8304121113877496</v>
      </c>
      <c r="D31" s="97">
        <v>8.5850761196912799</v>
      </c>
      <c r="E31" s="97">
        <v>9.8500043861135609</v>
      </c>
      <c r="F31" s="97">
        <v>11.529955965316301</v>
      </c>
      <c r="G31" s="97">
        <v>9.2349176691113897</v>
      </c>
      <c r="H31" s="97">
        <v>7.00508854091985</v>
      </c>
      <c r="I31" s="97">
        <v>9.3050213821524199</v>
      </c>
      <c r="J31" s="97">
        <v>11.605786860262601</v>
      </c>
      <c r="K31" s="97">
        <v>13.267080471028599</v>
      </c>
      <c r="L31" s="97">
        <v>1.1012374527862301</v>
      </c>
      <c r="M31" s="97">
        <v>1.16965750368054E-2</v>
      </c>
      <c r="N31" s="97">
        <v>1.1269759432736299</v>
      </c>
      <c r="O31" s="97">
        <v>1.22412355381131</v>
      </c>
      <c r="P31" s="97">
        <v>0.82805075096494696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97">
        <v>9.0191924382510908</v>
      </c>
      <c r="C32" s="97">
        <v>4.0782161125587502</v>
      </c>
      <c r="D32" s="97">
        <v>9.1663638354027892</v>
      </c>
      <c r="E32" s="97">
        <v>9.9901566120141307</v>
      </c>
      <c r="F32" s="97">
        <v>11.525725201473501</v>
      </c>
      <c r="G32" s="97">
        <v>9.6108315807996902</v>
      </c>
      <c r="H32" s="97">
        <v>4.6618244997445597</v>
      </c>
      <c r="I32" s="97">
        <v>9.7369122307846396</v>
      </c>
      <c r="J32" s="97">
        <v>11.3485737532173</v>
      </c>
      <c r="K32" s="97">
        <v>13.2643618315547</v>
      </c>
      <c r="L32" s="97">
        <v>0.99037990235509099</v>
      </c>
      <c r="M32" s="97">
        <v>1.25645787836875E-2</v>
      </c>
      <c r="N32" s="97">
        <v>1.0468780459212801</v>
      </c>
      <c r="O32" s="97">
        <v>1.21982899861573</v>
      </c>
      <c r="P32" s="97">
        <v>0.92522251694230695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97">
        <v>9.3412730061416607</v>
      </c>
      <c r="C33" s="97">
        <v>8.1934271073407494</v>
      </c>
      <c r="D33" s="97">
        <v>9.3395682676683105</v>
      </c>
      <c r="E33" s="97">
        <v>9.5729520994671606</v>
      </c>
      <c r="F33" s="97">
        <v>11.170426336978799</v>
      </c>
      <c r="G33" s="97">
        <v>10.6528200865956</v>
      </c>
      <c r="H33" s="97">
        <v>8.5026908629819395</v>
      </c>
      <c r="I33" s="97">
        <v>10.6868983960342</v>
      </c>
      <c r="J33" s="97">
        <v>11.5185977356119</v>
      </c>
      <c r="K33" s="97">
        <v>13.703972063638799</v>
      </c>
      <c r="L33" s="97">
        <v>1.20487726187487</v>
      </c>
      <c r="M33" s="97">
        <v>1.05397056687165E-2</v>
      </c>
      <c r="N33" s="97">
        <v>1.2472697928932499</v>
      </c>
      <c r="O33" s="97">
        <v>1.2857690380239599</v>
      </c>
      <c r="P33" s="97">
        <v>1.0932134609767601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97">
        <v>8.9513541563388603</v>
      </c>
      <c r="C34" s="97">
        <v>4.3903454749470798</v>
      </c>
      <c r="D34" s="97">
        <v>9.0613608817017397</v>
      </c>
      <c r="E34" s="97">
        <v>9.1664985385469802</v>
      </c>
      <c r="F34" s="97">
        <v>11.7570906887417</v>
      </c>
      <c r="G34" s="97">
        <v>9.6823669789498599</v>
      </c>
      <c r="H34" s="97">
        <v>4.5960396276737798</v>
      </c>
      <c r="I34" s="97">
        <v>9.7553942951447592</v>
      </c>
      <c r="J34" s="97">
        <v>11.0976254837491</v>
      </c>
      <c r="K34" s="97">
        <v>13.602626076135699</v>
      </c>
      <c r="L34" s="97">
        <v>1.1614018370984101</v>
      </c>
      <c r="M34" s="97">
        <v>2.1187381230435499E-2</v>
      </c>
      <c r="N34" s="97">
        <v>1.1445274396526399</v>
      </c>
      <c r="O34" s="97">
        <v>1.49764485062773</v>
      </c>
      <c r="P34" s="97">
        <v>1.1438993046202801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97">
        <v>8.6373714776139092</v>
      </c>
      <c r="C35" s="97">
        <v>4.0983851943826197</v>
      </c>
      <c r="D35" s="97">
        <v>8.6673556710303394</v>
      </c>
      <c r="E35" s="97">
        <v>10.006470277239</v>
      </c>
      <c r="F35" s="97">
        <v>12.335166696305899</v>
      </c>
      <c r="G35" s="97">
        <v>9.4172180257785207</v>
      </c>
      <c r="H35" s="97">
        <v>4.28856089268921</v>
      </c>
      <c r="I35" s="97">
        <v>9.4371104337239196</v>
      </c>
      <c r="J35" s="97">
        <v>11.814715867928699</v>
      </c>
      <c r="K35" s="97">
        <v>14.0332732343975</v>
      </c>
      <c r="L35" s="97">
        <v>1.24908288207517</v>
      </c>
      <c r="M35" s="97">
        <v>2.23363880185832E-2</v>
      </c>
      <c r="N35" s="97">
        <v>1.2758634207841699</v>
      </c>
      <c r="O35" s="97">
        <v>0.95583934861580699</v>
      </c>
      <c r="P35" s="97">
        <v>1.11925326548583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97">
        <v>8.2124602839001906</v>
      </c>
      <c r="C36" s="97">
        <v>3.06287983432627</v>
      </c>
      <c r="D36" s="97">
        <v>8.1771228571159593</v>
      </c>
      <c r="E36" s="97">
        <v>9.5290750972928997</v>
      </c>
      <c r="F36" s="97">
        <v>10.3254835897856</v>
      </c>
      <c r="G36" s="97">
        <v>9.7393121859700198</v>
      </c>
      <c r="H36" s="97">
        <v>3.87274467878016</v>
      </c>
      <c r="I36" s="97">
        <v>9.6665617791009506</v>
      </c>
      <c r="J36" s="97">
        <v>11.467102992744801</v>
      </c>
      <c r="K36" s="97">
        <v>13.277741211706701</v>
      </c>
      <c r="L36" s="97">
        <v>1.19161990346432</v>
      </c>
      <c r="M36" s="97">
        <v>1.53125592145889E-2</v>
      </c>
      <c r="N36" s="97">
        <v>1.2076198880579501</v>
      </c>
      <c r="O36" s="97">
        <v>1.3078925747319801</v>
      </c>
      <c r="P36" s="97">
        <v>1.1890011644906999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97">
        <v>7.9498348033102104</v>
      </c>
      <c r="C37" s="97">
        <v>6.0692849541899898</v>
      </c>
      <c r="D37" s="97">
        <v>8.0279261157203905</v>
      </c>
      <c r="E37" s="97">
        <v>9.31701999376501</v>
      </c>
      <c r="F37" s="97">
        <v>11.9824142623571</v>
      </c>
      <c r="G37" s="97">
        <v>8.9000663467388605</v>
      </c>
      <c r="H37" s="97">
        <v>6.2542031853055402</v>
      </c>
      <c r="I37" s="97">
        <v>9.0575499419045897</v>
      </c>
      <c r="J37" s="97">
        <v>10.476689433669501</v>
      </c>
      <c r="K37" s="97">
        <v>13.448026084118601</v>
      </c>
      <c r="L37" s="97">
        <v>1.2335526209168799</v>
      </c>
      <c r="M37" s="97">
        <v>2.1819982402010499E-2</v>
      </c>
      <c r="N37" s="97">
        <v>1.2967926595953401</v>
      </c>
      <c r="O37" s="97">
        <v>0.37486254907228</v>
      </c>
      <c r="P37" s="97">
        <v>0.82242933225445602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 s="80" customFormat="1" ht="15" customHeight="1">
      <c r="A39" s="254" t="s">
        <v>94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</row>
    <row r="40" spans="1:49" s="80" customFormat="1" ht="39.75" customHeight="1">
      <c r="A40" s="253" t="s">
        <v>15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</row>
  </sheetData>
  <mergeCells count="14">
    <mergeCell ref="L7:L8"/>
    <mergeCell ref="M7:P7"/>
    <mergeCell ref="A39:P39"/>
    <mergeCell ref="A40:P40"/>
    <mergeCell ref="O1:P1"/>
    <mergeCell ref="A2:P2"/>
    <mergeCell ref="A5:A8"/>
    <mergeCell ref="B5:B8"/>
    <mergeCell ref="C5:F7"/>
    <mergeCell ref="G5:P5"/>
    <mergeCell ref="G6:K6"/>
    <mergeCell ref="L6:P6"/>
    <mergeCell ref="G7:G8"/>
    <mergeCell ref="H7:K7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AW41"/>
  <sheetViews>
    <sheetView showGridLines="0" zoomScaleNormal="100" zoomScaleSheetLayoutView="100" workbookViewId="0"/>
  </sheetViews>
  <sheetFormatPr defaultRowHeight="13.8"/>
  <cols>
    <col min="1" max="1" width="23.88671875" style="82" customWidth="1"/>
    <col min="2" max="16" width="8.88671875" style="26" customWidth="1"/>
    <col min="17" max="240" width="9.109375" style="26"/>
    <col min="241" max="241" width="3" style="26" bestFit="1" customWidth="1"/>
    <col min="242" max="242" width="23.88671875" style="26" customWidth="1"/>
    <col min="243" max="257" width="8.88671875" style="26" customWidth="1"/>
    <col min="258" max="496" width="9.109375" style="26"/>
    <col min="497" max="497" width="3" style="26" bestFit="1" customWidth="1"/>
    <col min="498" max="498" width="23.88671875" style="26" customWidth="1"/>
    <col min="499" max="513" width="8.88671875" style="26" customWidth="1"/>
    <col min="514" max="752" width="9.109375" style="26"/>
    <col min="753" max="753" width="3" style="26" bestFit="1" customWidth="1"/>
    <col min="754" max="754" width="23.88671875" style="26" customWidth="1"/>
    <col min="755" max="769" width="8.88671875" style="26" customWidth="1"/>
    <col min="770" max="1008" width="9.109375" style="26"/>
    <col min="1009" max="1009" width="3" style="26" bestFit="1" customWidth="1"/>
    <col min="1010" max="1010" width="23.88671875" style="26" customWidth="1"/>
    <col min="1011" max="1025" width="8.88671875" style="26" customWidth="1"/>
    <col min="1026" max="1264" width="9.109375" style="26"/>
    <col min="1265" max="1265" width="3" style="26" bestFit="1" customWidth="1"/>
    <col min="1266" max="1266" width="23.88671875" style="26" customWidth="1"/>
    <col min="1267" max="1281" width="8.88671875" style="26" customWidth="1"/>
    <col min="1282" max="1520" width="9.109375" style="26"/>
    <col min="1521" max="1521" width="3" style="26" bestFit="1" customWidth="1"/>
    <col min="1522" max="1522" width="23.88671875" style="26" customWidth="1"/>
    <col min="1523" max="1537" width="8.88671875" style="26" customWidth="1"/>
    <col min="1538" max="1776" width="9.109375" style="26"/>
    <col min="1777" max="1777" width="3" style="26" bestFit="1" customWidth="1"/>
    <col min="1778" max="1778" width="23.88671875" style="26" customWidth="1"/>
    <col min="1779" max="1793" width="8.88671875" style="26" customWidth="1"/>
    <col min="1794" max="2032" width="9.109375" style="26"/>
    <col min="2033" max="2033" width="3" style="26" bestFit="1" customWidth="1"/>
    <col min="2034" max="2034" width="23.88671875" style="26" customWidth="1"/>
    <col min="2035" max="2049" width="8.88671875" style="26" customWidth="1"/>
    <col min="2050" max="2288" width="9.109375" style="26"/>
    <col min="2289" max="2289" width="3" style="26" bestFit="1" customWidth="1"/>
    <col min="2290" max="2290" width="23.88671875" style="26" customWidth="1"/>
    <col min="2291" max="2305" width="8.88671875" style="26" customWidth="1"/>
    <col min="2306" max="2544" width="9.109375" style="26"/>
    <col min="2545" max="2545" width="3" style="26" bestFit="1" customWidth="1"/>
    <col min="2546" max="2546" width="23.88671875" style="26" customWidth="1"/>
    <col min="2547" max="2561" width="8.88671875" style="26" customWidth="1"/>
    <col min="2562" max="2800" width="9.109375" style="26"/>
    <col min="2801" max="2801" width="3" style="26" bestFit="1" customWidth="1"/>
    <col min="2802" max="2802" width="23.88671875" style="26" customWidth="1"/>
    <col min="2803" max="2817" width="8.88671875" style="26" customWidth="1"/>
    <col min="2818" max="3056" width="9.109375" style="26"/>
    <col min="3057" max="3057" width="3" style="26" bestFit="1" customWidth="1"/>
    <col min="3058" max="3058" width="23.88671875" style="26" customWidth="1"/>
    <col min="3059" max="3073" width="8.88671875" style="26" customWidth="1"/>
    <col min="3074" max="3312" width="9.109375" style="26"/>
    <col min="3313" max="3313" width="3" style="26" bestFit="1" customWidth="1"/>
    <col min="3314" max="3314" width="23.88671875" style="26" customWidth="1"/>
    <col min="3315" max="3329" width="8.88671875" style="26" customWidth="1"/>
    <col min="3330" max="3568" width="9.109375" style="26"/>
    <col min="3569" max="3569" width="3" style="26" bestFit="1" customWidth="1"/>
    <col min="3570" max="3570" width="23.88671875" style="26" customWidth="1"/>
    <col min="3571" max="3585" width="8.88671875" style="26" customWidth="1"/>
    <col min="3586" max="3824" width="9.109375" style="26"/>
    <col min="3825" max="3825" width="3" style="26" bestFit="1" customWidth="1"/>
    <col min="3826" max="3826" width="23.88671875" style="26" customWidth="1"/>
    <col min="3827" max="3841" width="8.88671875" style="26" customWidth="1"/>
    <col min="3842" max="4080" width="9.109375" style="26"/>
    <col min="4081" max="4081" width="3" style="26" bestFit="1" customWidth="1"/>
    <col min="4082" max="4082" width="23.88671875" style="26" customWidth="1"/>
    <col min="4083" max="4097" width="8.88671875" style="26" customWidth="1"/>
    <col min="4098" max="4336" width="9.109375" style="26"/>
    <col min="4337" max="4337" width="3" style="26" bestFit="1" customWidth="1"/>
    <col min="4338" max="4338" width="23.88671875" style="26" customWidth="1"/>
    <col min="4339" max="4353" width="8.88671875" style="26" customWidth="1"/>
    <col min="4354" max="4592" width="9.109375" style="26"/>
    <col min="4593" max="4593" width="3" style="26" bestFit="1" customWidth="1"/>
    <col min="4594" max="4594" width="23.88671875" style="26" customWidth="1"/>
    <col min="4595" max="4609" width="8.88671875" style="26" customWidth="1"/>
    <col min="4610" max="4848" width="9.109375" style="26"/>
    <col min="4849" max="4849" width="3" style="26" bestFit="1" customWidth="1"/>
    <col min="4850" max="4850" width="23.88671875" style="26" customWidth="1"/>
    <col min="4851" max="4865" width="8.88671875" style="26" customWidth="1"/>
    <col min="4866" max="5104" width="9.109375" style="26"/>
    <col min="5105" max="5105" width="3" style="26" bestFit="1" customWidth="1"/>
    <col min="5106" max="5106" width="23.88671875" style="26" customWidth="1"/>
    <col min="5107" max="5121" width="8.88671875" style="26" customWidth="1"/>
    <col min="5122" max="5360" width="9.109375" style="26"/>
    <col min="5361" max="5361" width="3" style="26" bestFit="1" customWidth="1"/>
    <col min="5362" max="5362" width="23.88671875" style="26" customWidth="1"/>
    <col min="5363" max="5377" width="8.88671875" style="26" customWidth="1"/>
    <col min="5378" max="5616" width="9.109375" style="26"/>
    <col min="5617" max="5617" width="3" style="26" bestFit="1" customWidth="1"/>
    <col min="5618" max="5618" width="23.88671875" style="26" customWidth="1"/>
    <col min="5619" max="5633" width="8.88671875" style="26" customWidth="1"/>
    <col min="5634" max="5872" width="9.109375" style="26"/>
    <col min="5873" max="5873" width="3" style="26" bestFit="1" customWidth="1"/>
    <col min="5874" max="5874" width="23.88671875" style="26" customWidth="1"/>
    <col min="5875" max="5889" width="8.88671875" style="26" customWidth="1"/>
    <col min="5890" max="6128" width="9.109375" style="26"/>
    <col min="6129" max="6129" width="3" style="26" bestFit="1" customWidth="1"/>
    <col min="6130" max="6130" width="23.88671875" style="26" customWidth="1"/>
    <col min="6131" max="6145" width="8.88671875" style="26" customWidth="1"/>
    <col min="6146" max="6384" width="9.109375" style="26"/>
    <col min="6385" max="6385" width="3" style="26" bestFit="1" customWidth="1"/>
    <col min="6386" max="6386" width="23.88671875" style="26" customWidth="1"/>
    <col min="6387" max="6401" width="8.88671875" style="26" customWidth="1"/>
    <col min="6402" max="6640" width="9.109375" style="26"/>
    <col min="6641" max="6641" width="3" style="26" bestFit="1" customWidth="1"/>
    <col min="6642" max="6642" width="23.88671875" style="26" customWidth="1"/>
    <col min="6643" max="6657" width="8.88671875" style="26" customWidth="1"/>
    <col min="6658" max="6896" width="9.109375" style="26"/>
    <col min="6897" max="6897" width="3" style="26" bestFit="1" customWidth="1"/>
    <col min="6898" max="6898" width="23.88671875" style="26" customWidth="1"/>
    <col min="6899" max="6913" width="8.88671875" style="26" customWidth="1"/>
    <col min="6914" max="7152" width="9.109375" style="26"/>
    <col min="7153" max="7153" width="3" style="26" bestFit="1" customWidth="1"/>
    <col min="7154" max="7154" width="23.88671875" style="26" customWidth="1"/>
    <col min="7155" max="7169" width="8.88671875" style="26" customWidth="1"/>
    <col min="7170" max="7408" width="9.109375" style="26"/>
    <col min="7409" max="7409" width="3" style="26" bestFit="1" customWidth="1"/>
    <col min="7410" max="7410" width="23.88671875" style="26" customWidth="1"/>
    <col min="7411" max="7425" width="8.88671875" style="26" customWidth="1"/>
    <col min="7426" max="7664" width="9.109375" style="26"/>
    <col min="7665" max="7665" width="3" style="26" bestFit="1" customWidth="1"/>
    <col min="7666" max="7666" width="23.88671875" style="26" customWidth="1"/>
    <col min="7667" max="7681" width="8.88671875" style="26" customWidth="1"/>
    <col min="7682" max="7920" width="9.109375" style="26"/>
    <col min="7921" max="7921" width="3" style="26" bestFit="1" customWidth="1"/>
    <col min="7922" max="7922" width="23.88671875" style="26" customWidth="1"/>
    <col min="7923" max="7937" width="8.88671875" style="26" customWidth="1"/>
    <col min="7938" max="8176" width="9.109375" style="26"/>
    <col min="8177" max="8177" width="3" style="26" bestFit="1" customWidth="1"/>
    <col min="8178" max="8178" width="23.88671875" style="26" customWidth="1"/>
    <col min="8179" max="8193" width="8.88671875" style="26" customWidth="1"/>
    <col min="8194" max="8432" width="9.109375" style="26"/>
    <col min="8433" max="8433" width="3" style="26" bestFit="1" customWidth="1"/>
    <col min="8434" max="8434" width="23.88671875" style="26" customWidth="1"/>
    <col min="8435" max="8449" width="8.88671875" style="26" customWidth="1"/>
    <col min="8450" max="8688" width="9.109375" style="26"/>
    <col min="8689" max="8689" width="3" style="26" bestFit="1" customWidth="1"/>
    <col min="8690" max="8690" width="23.88671875" style="26" customWidth="1"/>
    <col min="8691" max="8705" width="8.88671875" style="26" customWidth="1"/>
    <col min="8706" max="8944" width="9.109375" style="26"/>
    <col min="8945" max="8945" width="3" style="26" bestFit="1" customWidth="1"/>
    <col min="8946" max="8946" width="23.88671875" style="26" customWidth="1"/>
    <col min="8947" max="8961" width="8.88671875" style="26" customWidth="1"/>
    <col min="8962" max="9200" width="9.109375" style="26"/>
    <col min="9201" max="9201" width="3" style="26" bestFit="1" customWidth="1"/>
    <col min="9202" max="9202" width="23.88671875" style="26" customWidth="1"/>
    <col min="9203" max="9217" width="8.88671875" style="26" customWidth="1"/>
    <col min="9218" max="9456" width="9.109375" style="26"/>
    <col min="9457" max="9457" width="3" style="26" bestFit="1" customWidth="1"/>
    <col min="9458" max="9458" width="23.88671875" style="26" customWidth="1"/>
    <col min="9459" max="9473" width="8.88671875" style="26" customWidth="1"/>
    <col min="9474" max="9712" width="9.109375" style="26"/>
    <col min="9713" max="9713" width="3" style="26" bestFit="1" customWidth="1"/>
    <col min="9714" max="9714" width="23.88671875" style="26" customWidth="1"/>
    <col min="9715" max="9729" width="8.88671875" style="26" customWidth="1"/>
    <col min="9730" max="9968" width="9.109375" style="26"/>
    <col min="9969" max="9969" width="3" style="26" bestFit="1" customWidth="1"/>
    <col min="9970" max="9970" width="23.88671875" style="26" customWidth="1"/>
    <col min="9971" max="9985" width="8.88671875" style="26" customWidth="1"/>
    <col min="9986" max="10224" width="9.109375" style="26"/>
    <col min="10225" max="10225" width="3" style="26" bestFit="1" customWidth="1"/>
    <col min="10226" max="10226" width="23.88671875" style="26" customWidth="1"/>
    <col min="10227" max="10241" width="8.88671875" style="26" customWidth="1"/>
    <col min="10242" max="10480" width="9.109375" style="26"/>
    <col min="10481" max="10481" width="3" style="26" bestFit="1" customWidth="1"/>
    <col min="10482" max="10482" width="23.88671875" style="26" customWidth="1"/>
    <col min="10483" max="10497" width="8.88671875" style="26" customWidth="1"/>
    <col min="10498" max="10736" width="9.109375" style="26"/>
    <col min="10737" max="10737" width="3" style="26" bestFit="1" customWidth="1"/>
    <col min="10738" max="10738" width="23.88671875" style="26" customWidth="1"/>
    <col min="10739" max="10753" width="8.88671875" style="26" customWidth="1"/>
    <col min="10754" max="10992" width="9.109375" style="26"/>
    <col min="10993" max="10993" width="3" style="26" bestFit="1" customWidth="1"/>
    <col min="10994" max="10994" width="23.88671875" style="26" customWidth="1"/>
    <col min="10995" max="11009" width="8.88671875" style="26" customWidth="1"/>
    <col min="11010" max="11248" width="9.109375" style="26"/>
    <col min="11249" max="11249" width="3" style="26" bestFit="1" customWidth="1"/>
    <col min="11250" max="11250" width="23.88671875" style="26" customWidth="1"/>
    <col min="11251" max="11265" width="8.88671875" style="26" customWidth="1"/>
    <col min="11266" max="11504" width="9.109375" style="26"/>
    <col min="11505" max="11505" width="3" style="26" bestFit="1" customWidth="1"/>
    <col min="11506" max="11506" width="23.88671875" style="26" customWidth="1"/>
    <col min="11507" max="11521" width="8.88671875" style="26" customWidth="1"/>
    <col min="11522" max="11760" width="9.109375" style="26"/>
    <col min="11761" max="11761" width="3" style="26" bestFit="1" customWidth="1"/>
    <col min="11762" max="11762" width="23.88671875" style="26" customWidth="1"/>
    <col min="11763" max="11777" width="8.88671875" style="26" customWidth="1"/>
    <col min="11778" max="12016" width="9.109375" style="26"/>
    <col min="12017" max="12017" width="3" style="26" bestFit="1" customWidth="1"/>
    <col min="12018" max="12018" width="23.88671875" style="26" customWidth="1"/>
    <col min="12019" max="12033" width="8.88671875" style="26" customWidth="1"/>
    <col min="12034" max="12272" width="9.109375" style="26"/>
    <col min="12273" max="12273" width="3" style="26" bestFit="1" customWidth="1"/>
    <col min="12274" max="12274" width="23.88671875" style="26" customWidth="1"/>
    <col min="12275" max="12289" width="8.88671875" style="26" customWidth="1"/>
    <col min="12290" max="12528" width="9.109375" style="26"/>
    <col min="12529" max="12529" width="3" style="26" bestFit="1" customWidth="1"/>
    <col min="12530" max="12530" width="23.88671875" style="26" customWidth="1"/>
    <col min="12531" max="12545" width="8.88671875" style="26" customWidth="1"/>
    <col min="12546" max="12784" width="9.109375" style="26"/>
    <col min="12785" max="12785" width="3" style="26" bestFit="1" customWidth="1"/>
    <col min="12786" max="12786" width="23.88671875" style="26" customWidth="1"/>
    <col min="12787" max="12801" width="8.88671875" style="26" customWidth="1"/>
    <col min="12802" max="13040" width="9.109375" style="26"/>
    <col min="13041" max="13041" width="3" style="26" bestFit="1" customWidth="1"/>
    <col min="13042" max="13042" width="23.88671875" style="26" customWidth="1"/>
    <col min="13043" max="13057" width="8.88671875" style="26" customWidth="1"/>
    <col min="13058" max="13296" width="9.109375" style="26"/>
    <col min="13297" max="13297" width="3" style="26" bestFit="1" customWidth="1"/>
    <col min="13298" max="13298" width="23.88671875" style="26" customWidth="1"/>
    <col min="13299" max="13313" width="8.88671875" style="26" customWidth="1"/>
    <col min="13314" max="13552" width="9.109375" style="26"/>
    <col min="13553" max="13553" width="3" style="26" bestFit="1" customWidth="1"/>
    <col min="13554" max="13554" width="23.88671875" style="26" customWidth="1"/>
    <col min="13555" max="13569" width="8.88671875" style="26" customWidth="1"/>
    <col min="13570" max="13808" width="9.109375" style="26"/>
    <col min="13809" max="13809" width="3" style="26" bestFit="1" customWidth="1"/>
    <col min="13810" max="13810" width="23.88671875" style="26" customWidth="1"/>
    <col min="13811" max="13825" width="8.88671875" style="26" customWidth="1"/>
    <col min="13826" max="14064" width="9.109375" style="26"/>
    <col min="14065" max="14065" width="3" style="26" bestFit="1" customWidth="1"/>
    <col min="14066" max="14066" width="23.88671875" style="26" customWidth="1"/>
    <col min="14067" max="14081" width="8.88671875" style="26" customWidth="1"/>
    <col min="14082" max="14320" width="9.109375" style="26"/>
    <col min="14321" max="14321" width="3" style="26" bestFit="1" customWidth="1"/>
    <col min="14322" max="14322" width="23.88671875" style="26" customWidth="1"/>
    <col min="14323" max="14337" width="8.88671875" style="26" customWidth="1"/>
    <col min="14338" max="14576" width="9.109375" style="26"/>
    <col min="14577" max="14577" width="3" style="26" bestFit="1" customWidth="1"/>
    <col min="14578" max="14578" width="23.88671875" style="26" customWidth="1"/>
    <col min="14579" max="14593" width="8.88671875" style="26" customWidth="1"/>
    <col min="14594" max="14832" width="9.109375" style="26"/>
    <col min="14833" max="14833" width="3" style="26" bestFit="1" customWidth="1"/>
    <col min="14834" max="14834" width="23.88671875" style="26" customWidth="1"/>
    <col min="14835" max="14849" width="8.88671875" style="26" customWidth="1"/>
    <col min="14850" max="15088" width="9.109375" style="26"/>
    <col min="15089" max="15089" width="3" style="26" bestFit="1" customWidth="1"/>
    <col min="15090" max="15090" width="23.88671875" style="26" customWidth="1"/>
    <col min="15091" max="15105" width="8.88671875" style="26" customWidth="1"/>
    <col min="15106" max="15344" width="9.109375" style="26"/>
    <col min="15345" max="15345" width="3" style="26" bestFit="1" customWidth="1"/>
    <col min="15346" max="15346" width="23.88671875" style="26" customWidth="1"/>
    <col min="15347" max="15361" width="8.88671875" style="26" customWidth="1"/>
    <col min="15362" max="15600" width="9.109375" style="26"/>
    <col min="15601" max="15601" width="3" style="26" bestFit="1" customWidth="1"/>
    <col min="15602" max="15602" width="23.88671875" style="26" customWidth="1"/>
    <col min="15603" max="15617" width="8.88671875" style="26" customWidth="1"/>
    <col min="15618" max="15856" width="9.109375" style="26"/>
    <col min="15857" max="15857" width="3" style="26" bestFit="1" customWidth="1"/>
    <col min="15858" max="15858" width="23.88671875" style="26" customWidth="1"/>
    <col min="15859" max="15873" width="8.88671875" style="26" customWidth="1"/>
    <col min="15874" max="16112" width="9.109375" style="26"/>
    <col min="16113" max="16113" width="3" style="26" bestFit="1" customWidth="1"/>
    <col min="16114" max="16114" width="23.88671875" style="26" customWidth="1"/>
    <col min="16115" max="16129" width="8.88671875" style="26" customWidth="1"/>
    <col min="16130" max="16384" width="9.109375" style="26"/>
  </cols>
  <sheetData>
    <row r="1" spans="1:49">
      <c r="O1" s="213" t="s">
        <v>85</v>
      </c>
      <c r="P1" s="213"/>
    </row>
    <row r="2" spans="1:49" ht="15" customHeight="1">
      <c r="A2" s="276" t="s">
        <v>80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</row>
    <row r="3" spans="1:49">
      <c r="A3" s="82" t="s">
        <v>96</v>
      </c>
    </row>
    <row r="4" spans="1:49">
      <c r="A4" s="88"/>
    </row>
    <row r="5" spans="1:4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77" t="s">
        <v>20</v>
      </c>
      <c r="H5" s="277"/>
      <c r="I5" s="277"/>
      <c r="J5" s="277"/>
      <c r="K5" s="277"/>
      <c r="L5" s="277"/>
      <c r="M5" s="277"/>
      <c r="N5" s="277"/>
      <c r="O5" s="277"/>
      <c r="P5" s="278"/>
    </row>
    <row r="6" spans="1:49" s="73" customFormat="1" ht="12.75" customHeight="1">
      <c r="A6" s="267"/>
      <c r="B6" s="260"/>
      <c r="C6" s="241"/>
      <c r="D6" s="242"/>
      <c r="E6" s="242"/>
      <c r="F6" s="243"/>
      <c r="G6" s="255" t="s">
        <v>6</v>
      </c>
      <c r="H6" s="255"/>
      <c r="I6" s="255"/>
      <c r="J6" s="255"/>
      <c r="K6" s="255"/>
      <c r="L6" s="273" t="s">
        <v>7</v>
      </c>
      <c r="M6" s="273"/>
      <c r="N6" s="273"/>
      <c r="O6" s="273"/>
      <c r="P6" s="244"/>
    </row>
    <row r="7" spans="1:49" s="73" customFormat="1" ht="12.75" customHeight="1">
      <c r="A7" s="267"/>
      <c r="B7" s="260"/>
      <c r="C7" s="246"/>
      <c r="D7" s="261"/>
      <c r="E7" s="261"/>
      <c r="F7" s="262"/>
      <c r="G7" s="255" t="s">
        <v>49</v>
      </c>
      <c r="H7" s="256" t="s">
        <v>52</v>
      </c>
      <c r="I7" s="263"/>
      <c r="J7" s="263"/>
      <c r="K7" s="274"/>
      <c r="L7" s="255" t="s">
        <v>49</v>
      </c>
      <c r="M7" s="256" t="s">
        <v>52</v>
      </c>
      <c r="N7" s="263"/>
      <c r="O7" s="263"/>
      <c r="P7" s="263"/>
    </row>
    <row r="8" spans="1:49" s="73" customFormat="1" ht="55.2">
      <c r="A8" s="268"/>
      <c r="B8" s="258"/>
      <c r="C8" s="165" t="s">
        <v>57</v>
      </c>
      <c r="D8" s="163" t="s">
        <v>53</v>
      </c>
      <c r="E8" s="163" t="s">
        <v>58</v>
      </c>
      <c r="F8" s="163" t="s">
        <v>59</v>
      </c>
      <c r="G8" s="255"/>
      <c r="H8" s="165" t="s">
        <v>57</v>
      </c>
      <c r="I8" s="163" t="s">
        <v>53</v>
      </c>
      <c r="J8" s="163" t="s">
        <v>58</v>
      </c>
      <c r="K8" s="163" t="s">
        <v>59</v>
      </c>
      <c r="L8" s="255"/>
      <c r="M8" s="177" t="s">
        <v>57</v>
      </c>
      <c r="N8" s="163" t="s">
        <v>53</v>
      </c>
      <c r="O8" s="163" t="s">
        <v>58</v>
      </c>
      <c r="P8" s="164" t="s">
        <v>59</v>
      </c>
    </row>
    <row r="9" spans="1:49" s="77" customFormat="1" ht="12">
      <c r="A9" s="74">
        <v>1</v>
      </c>
      <c r="B9" s="121">
        <v>2</v>
      </c>
      <c r="C9" s="124">
        <v>3</v>
      </c>
      <c r="D9" s="121">
        <v>4</v>
      </c>
      <c r="E9" s="124">
        <v>5</v>
      </c>
      <c r="F9" s="121">
        <v>6</v>
      </c>
      <c r="G9" s="124">
        <v>7</v>
      </c>
      <c r="H9" s="121">
        <v>8</v>
      </c>
      <c r="I9" s="124">
        <v>9</v>
      </c>
      <c r="J9" s="121">
        <v>10</v>
      </c>
      <c r="K9" s="124">
        <v>11</v>
      </c>
      <c r="L9" s="121">
        <v>12</v>
      </c>
      <c r="M9" s="124">
        <v>13</v>
      </c>
      <c r="N9" s="121">
        <v>14</v>
      </c>
      <c r="O9" s="124">
        <v>15</v>
      </c>
      <c r="P9" s="122">
        <v>16</v>
      </c>
    </row>
    <row r="10" spans="1:49" s="91" customFormat="1" ht="21.9" customHeight="1">
      <c r="A10" s="89"/>
      <c r="B10" s="123" t="s">
        <v>56</v>
      </c>
      <c r="C10" s="125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49" s="33" customFormat="1">
      <c r="A11" s="15" t="s">
        <v>19</v>
      </c>
      <c r="B11" s="185">
        <v>7.4067238996414497</v>
      </c>
      <c r="C11" s="185">
        <v>4.70152869473399</v>
      </c>
      <c r="D11" s="185">
        <v>7.5510235903953804</v>
      </c>
      <c r="E11" s="185">
        <v>8.21695009097858</v>
      </c>
      <c r="F11" s="185">
        <v>0.43323430743513802</v>
      </c>
      <c r="G11" s="185">
        <v>8.4301820475210203</v>
      </c>
      <c r="H11" s="185">
        <v>4.7992845939214703</v>
      </c>
      <c r="I11" s="185">
        <v>8.6319215282510093</v>
      </c>
      <c r="J11" s="185">
        <v>10.608562750382101</v>
      </c>
      <c r="K11" s="185">
        <v>11.322152824958399</v>
      </c>
      <c r="L11" s="185">
        <v>0.82206839427661604</v>
      </c>
      <c r="M11" s="185">
        <v>0.69232292114784899</v>
      </c>
      <c r="N11" s="185">
        <v>0.82955906066713203</v>
      </c>
      <c r="O11" s="185">
        <v>1.63400448250778</v>
      </c>
      <c r="P11" s="185">
        <v>0.15099211794836301</v>
      </c>
      <c r="Q11" s="185"/>
      <c r="R11" s="187"/>
      <c r="S11" s="187"/>
    </row>
    <row r="12" spans="1:49" s="33" customFormat="1" ht="41.4">
      <c r="A12" s="34" t="s">
        <v>22</v>
      </c>
      <c r="B12" s="97" t="s">
        <v>100</v>
      </c>
      <c r="C12" s="97" t="s">
        <v>100</v>
      </c>
      <c r="D12" s="97" t="s">
        <v>100</v>
      </c>
      <c r="E12" s="97" t="s">
        <v>100</v>
      </c>
      <c r="F12" s="97" t="s">
        <v>100</v>
      </c>
      <c r="G12" s="97" t="s">
        <v>100</v>
      </c>
      <c r="H12" s="97" t="s">
        <v>100</v>
      </c>
      <c r="I12" s="97" t="s">
        <v>100</v>
      </c>
      <c r="J12" s="97" t="s">
        <v>100</v>
      </c>
      <c r="K12" s="97" t="s">
        <v>100</v>
      </c>
      <c r="L12" s="97" t="s">
        <v>100</v>
      </c>
      <c r="M12" s="97" t="s">
        <v>100</v>
      </c>
      <c r="N12" s="97" t="s">
        <v>100</v>
      </c>
      <c r="O12" s="97" t="s">
        <v>100</v>
      </c>
      <c r="P12" s="97" t="s">
        <v>100</v>
      </c>
      <c r="Q12" s="97"/>
    </row>
    <row r="13" spans="1:4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</row>
    <row r="14" spans="1:49" s="33" customFormat="1">
      <c r="A14" s="35" t="s">
        <v>24</v>
      </c>
      <c r="B14" s="97">
        <v>7.6847755186556999</v>
      </c>
      <c r="C14" s="97">
        <v>3.3368718990805299</v>
      </c>
      <c r="D14" s="97">
        <v>7.8892422048687196</v>
      </c>
      <c r="E14" s="97">
        <v>8.2352492187846202</v>
      </c>
      <c r="F14" s="97">
        <v>0</v>
      </c>
      <c r="G14" s="97">
        <v>8.07217171400411</v>
      </c>
      <c r="H14" s="97">
        <v>3.3368719075766902</v>
      </c>
      <c r="I14" s="97">
        <v>8.3087695065417595</v>
      </c>
      <c r="J14" s="97">
        <v>8.2352492187846202</v>
      </c>
      <c r="K14" s="97">
        <v>0</v>
      </c>
      <c r="L14" s="97">
        <v>1.09691468730743</v>
      </c>
      <c r="M14" s="97">
        <v>1.2E-2</v>
      </c>
      <c r="N14" s="97">
        <v>1.0969146895506601</v>
      </c>
      <c r="O14" s="97">
        <v>0</v>
      </c>
      <c r="P14" s="97">
        <v>0</v>
      </c>
      <c r="Q14" s="97"/>
    </row>
    <row r="15" spans="1:49" s="33" customFormat="1">
      <c r="A15" s="35" t="s">
        <v>25</v>
      </c>
      <c r="B15" s="97">
        <v>9.0875737821069205</v>
      </c>
      <c r="C15" s="97">
        <v>7.2593850130708102</v>
      </c>
      <c r="D15" s="97">
        <v>9.1269835550965794</v>
      </c>
      <c r="E15" s="97">
        <v>0</v>
      </c>
      <c r="F15" s="97">
        <v>0</v>
      </c>
      <c r="G15" s="97">
        <v>9.3512617632550707</v>
      </c>
      <c r="H15" s="97">
        <v>7.2593850130708102</v>
      </c>
      <c r="I15" s="97">
        <v>9.3979179759393503</v>
      </c>
      <c r="J15" s="97">
        <v>0</v>
      </c>
      <c r="K15" s="97">
        <v>0</v>
      </c>
      <c r="L15" s="97">
        <v>1.30621150915273</v>
      </c>
      <c r="M15" s="97">
        <v>0</v>
      </c>
      <c r="N15" s="97">
        <v>1.30621150915273</v>
      </c>
      <c r="O15" s="97">
        <v>0</v>
      </c>
      <c r="P15" s="97">
        <v>0</v>
      </c>
      <c r="Q15" s="97"/>
    </row>
    <row r="16" spans="1:49" s="27" customFormat="1">
      <c r="A16" s="35" t="s">
        <v>26</v>
      </c>
      <c r="B16" s="97">
        <v>8.2281967679386394</v>
      </c>
      <c r="C16" s="97">
        <v>4.5340587956512897</v>
      </c>
      <c r="D16" s="97">
        <v>8.3008891507509901</v>
      </c>
      <c r="E16" s="97">
        <v>11.389922349899599</v>
      </c>
      <c r="F16" s="97">
        <v>0</v>
      </c>
      <c r="G16" s="97">
        <v>9.8211656148819202</v>
      </c>
      <c r="H16" s="97">
        <v>4.5792850186810297</v>
      </c>
      <c r="I16" s="97">
        <v>9.9539385489490098</v>
      </c>
      <c r="J16" s="97">
        <v>11.389922349899599</v>
      </c>
      <c r="K16" s="97">
        <v>0</v>
      </c>
      <c r="L16" s="97">
        <v>0.85315809605527704</v>
      </c>
      <c r="M16" s="97">
        <v>1.00025502093645E-2</v>
      </c>
      <c r="N16" s="97">
        <v>0.85415140965593095</v>
      </c>
      <c r="O16" s="97">
        <v>0</v>
      </c>
      <c r="P16" s="97">
        <v>0</v>
      </c>
      <c r="Q16" s="97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v>8.5624310863467308</v>
      </c>
      <c r="C17" s="97">
        <v>0</v>
      </c>
      <c r="D17" s="97">
        <v>8.5624310863467308</v>
      </c>
      <c r="E17" s="97">
        <v>0</v>
      </c>
      <c r="F17" s="97">
        <v>0</v>
      </c>
      <c r="G17" s="97">
        <v>8.6423376157962597</v>
      </c>
      <c r="H17" s="97">
        <v>0</v>
      </c>
      <c r="I17" s="97">
        <v>8.6423376157962597</v>
      </c>
      <c r="J17" s="97">
        <v>0</v>
      </c>
      <c r="K17" s="97">
        <v>0</v>
      </c>
      <c r="L17" s="97">
        <v>1.36617238938244</v>
      </c>
      <c r="M17" s="97">
        <v>0</v>
      </c>
      <c r="N17" s="97">
        <v>1.36617238938244</v>
      </c>
      <c r="O17" s="97">
        <v>0</v>
      </c>
      <c r="P17" s="97">
        <v>0</v>
      </c>
      <c r="Q17" s="97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v>8.8036251495369608</v>
      </c>
      <c r="C18" s="97">
        <v>9.8479097751998097</v>
      </c>
      <c r="D18" s="97">
        <v>8.4564235835123807</v>
      </c>
      <c r="E18" s="97">
        <v>0</v>
      </c>
      <c r="F18" s="97">
        <v>0</v>
      </c>
      <c r="G18" s="97">
        <v>9.1571893471865593</v>
      </c>
      <c r="H18" s="97">
        <v>9.8479097811908893</v>
      </c>
      <c r="I18" s="97">
        <v>8.9119693816408194</v>
      </c>
      <c r="J18" s="97">
        <v>0</v>
      </c>
      <c r="K18" s="97">
        <v>0</v>
      </c>
      <c r="L18" s="97">
        <v>1.7376576937180399</v>
      </c>
      <c r="M18" s="97">
        <v>0</v>
      </c>
      <c r="N18" s="97">
        <v>1.73765769925327</v>
      </c>
      <c r="O18" s="97">
        <v>0</v>
      </c>
      <c r="P18" s="97">
        <v>0</v>
      </c>
      <c r="Q18" s="97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v>6.99418542614948</v>
      </c>
      <c r="C19" s="97">
        <v>3.9917318746858599</v>
      </c>
      <c r="D19" s="97">
        <v>7.0254642422091704</v>
      </c>
      <c r="E19" s="97">
        <v>0</v>
      </c>
      <c r="F19" s="97">
        <v>0</v>
      </c>
      <c r="G19" s="97">
        <v>7.3133414061183499</v>
      </c>
      <c r="H19" s="97">
        <v>4.6166409281952596</v>
      </c>
      <c r="I19" s="97">
        <v>7.3377424555429904</v>
      </c>
      <c r="J19" s="97">
        <v>0</v>
      </c>
      <c r="K19" s="97">
        <v>0</v>
      </c>
      <c r="L19" s="97">
        <v>0.13375753814899899</v>
      </c>
      <c r="M19" s="97">
        <v>0.91721067482041896</v>
      </c>
      <c r="N19" s="97">
        <v>0.101811150712141</v>
      </c>
      <c r="O19" s="97">
        <v>0</v>
      </c>
      <c r="P19" s="97">
        <v>0</v>
      </c>
      <c r="Q19" s="97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v>8.7427659390294803</v>
      </c>
      <c r="C20" s="97">
        <v>5.7397416747291201</v>
      </c>
      <c r="D20" s="97">
        <v>8.8541898708240705</v>
      </c>
      <c r="E20" s="97">
        <v>8</v>
      </c>
      <c r="F20" s="97">
        <v>0</v>
      </c>
      <c r="G20" s="97">
        <v>9.3162029137370794</v>
      </c>
      <c r="H20" s="97">
        <v>5.7397418195765502</v>
      </c>
      <c r="I20" s="97">
        <v>9.4590070561496002</v>
      </c>
      <c r="J20" s="97">
        <v>8</v>
      </c>
      <c r="K20" s="97">
        <v>0</v>
      </c>
      <c r="L20" s="97">
        <v>0.89191987784474902</v>
      </c>
      <c r="M20" s="97">
        <v>9.4000000000000004E-3</v>
      </c>
      <c r="N20" s="97">
        <v>0.89191988956500501</v>
      </c>
      <c r="O20" s="97">
        <v>0</v>
      </c>
      <c r="P20" s="97">
        <v>0</v>
      </c>
      <c r="Q20" s="97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v>8.2686992807319495</v>
      </c>
      <c r="C21" s="97">
        <v>9.3370872972565007</v>
      </c>
      <c r="D21" s="97">
        <v>7.8829561014276104</v>
      </c>
      <c r="E21" s="97">
        <v>11.160445082555601</v>
      </c>
      <c r="F21" s="97">
        <v>0</v>
      </c>
      <c r="G21" s="97">
        <v>8.6270733025146402</v>
      </c>
      <c r="H21" s="97">
        <v>9.3370875393635302</v>
      </c>
      <c r="I21" s="97">
        <v>8.3471398783450699</v>
      </c>
      <c r="J21" s="97">
        <v>11.160445082555601</v>
      </c>
      <c r="K21" s="97">
        <v>0</v>
      </c>
      <c r="L21" s="97">
        <v>1.37125879805466</v>
      </c>
      <c r="M21" s="97">
        <v>9.7120418848167495E-2</v>
      </c>
      <c r="N21" s="97">
        <v>1.3712589682013101</v>
      </c>
      <c r="O21" s="97">
        <v>0</v>
      </c>
      <c r="P21" s="97">
        <v>0</v>
      </c>
      <c r="Q21" s="97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97">
        <v>6.9778897528592596</v>
      </c>
      <c r="C22" s="97">
        <v>4.0920795431651698</v>
      </c>
      <c r="D22" s="97">
        <v>7.1350082509605404</v>
      </c>
      <c r="E22" s="97">
        <v>6.4674547567359397</v>
      </c>
      <c r="F22" s="97">
        <v>0.42731623719913903</v>
      </c>
      <c r="G22" s="97">
        <v>8.0310047021357605</v>
      </c>
      <c r="H22" s="97">
        <v>4.20447642316363</v>
      </c>
      <c r="I22" s="97">
        <v>8.2444028527545399</v>
      </c>
      <c r="J22" s="97">
        <v>10.013800618936999</v>
      </c>
      <c r="K22" s="97">
        <v>11.4905401163139</v>
      </c>
      <c r="L22" s="97">
        <v>0.79619075620492397</v>
      </c>
      <c r="M22" s="97">
        <v>0.70713612032219697</v>
      </c>
      <c r="N22" s="97">
        <v>0.80504755424233598</v>
      </c>
      <c r="O22" s="97">
        <v>1.6473771802197801</v>
      </c>
      <c r="P22" s="97">
        <v>0.15099211794836301</v>
      </c>
      <c r="Q22" s="97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20" t="s">
        <v>32</v>
      </c>
      <c r="B23" s="97">
        <v>3.54862838831529</v>
      </c>
      <c r="C23" s="97">
        <v>3.2617332475786598</v>
      </c>
      <c r="D23" s="97">
        <v>3.5726140951978</v>
      </c>
      <c r="E23" s="97">
        <v>0</v>
      </c>
      <c r="F23" s="97">
        <v>0</v>
      </c>
      <c r="G23" s="97">
        <v>6.5257391886582399</v>
      </c>
      <c r="H23" s="97">
        <v>3.2617332521831499</v>
      </c>
      <c r="I23" s="97">
        <v>7.0846103506959004</v>
      </c>
      <c r="J23" s="97">
        <v>0</v>
      </c>
      <c r="K23" s="97">
        <v>0</v>
      </c>
      <c r="L23" s="97">
        <v>0.22149493469089199</v>
      </c>
      <c r="M23" s="97">
        <v>0</v>
      </c>
      <c r="N23" s="97">
        <v>0.22149493474197701</v>
      </c>
      <c r="O23" s="97">
        <v>0</v>
      </c>
      <c r="P23" s="97">
        <v>0</v>
      </c>
      <c r="Q23" s="97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20" t="s">
        <v>33</v>
      </c>
      <c r="B24" s="97">
        <v>5.5291681191978403</v>
      </c>
      <c r="C24" s="97">
        <v>0</v>
      </c>
      <c r="D24" s="97">
        <v>5.5290119190432598</v>
      </c>
      <c r="E24" s="97">
        <v>8</v>
      </c>
      <c r="F24" s="97">
        <v>0</v>
      </c>
      <c r="G24" s="97">
        <v>5.5291681191978403</v>
      </c>
      <c r="H24" s="97">
        <v>0</v>
      </c>
      <c r="I24" s="97">
        <v>5.5290119190432598</v>
      </c>
      <c r="J24" s="97">
        <v>8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20" t="s">
        <v>34</v>
      </c>
      <c r="B25" s="97">
        <v>8.5796021599692605</v>
      </c>
      <c r="C25" s="97">
        <v>7.1715623012493896</v>
      </c>
      <c r="D25" s="97">
        <v>8.7498135960302097</v>
      </c>
      <c r="E25" s="97">
        <v>7.3280000000000003</v>
      </c>
      <c r="F25" s="97">
        <v>0</v>
      </c>
      <c r="G25" s="97">
        <v>9.1361038968692601</v>
      </c>
      <c r="H25" s="97">
        <v>7.1731251731557402</v>
      </c>
      <c r="I25" s="97">
        <v>9.3931356699673394</v>
      </c>
      <c r="J25" s="97">
        <v>7.3280000000000003</v>
      </c>
      <c r="K25" s="97">
        <v>0</v>
      </c>
      <c r="L25" s="97">
        <v>1.0361264804741701</v>
      </c>
      <c r="M25" s="97">
        <v>4.9005956471639498E-3</v>
      </c>
      <c r="N25" s="97">
        <v>1.0364794975457501</v>
      </c>
      <c r="O25" s="97">
        <v>0</v>
      </c>
      <c r="P25" s="97">
        <v>0</v>
      </c>
      <c r="Q25" s="97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20" t="s">
        <v>35</v>
      </c>
      <c r="B26" s="97">
        <v>7.1872052164618596</v>
      </c>
      <c r="C26" s="97">
        <v>3.3760488493101199</v>
      </c>
      <c r="D26" s="97">
        <v>7.5568419654191503</v>
      </c>
      <c r="E26" s="97">
        <v>7.92841155778894</v>
      </c>
      <c r="F26" s="97">
        <v>0</v>
      </c>
      <c r="G26" s="97">
        <v>8.0428722612059396</v>
      </c>
      <c r="H26" s="97">
        <v>3.37604890515524</v>
      </c>
      <c r="I26" s="97">
        <v>8.5769709292045508</v>
      </c>
      <c r="J26" s="97">
        <v>7.92841155778894</v>
      </c>
      <c r="K26" s="97">
        <v>0</v>
      </c>
      <c r="L26" s="97">
        <v>1.8832141221880001</v>
      </c>
      <c r="M26" s="97">
        <v>9.2791666666666699E-3</v>
      </c>
      <c r="N26" s="97">
        <v>1.88321414197245</v>
      </c>
      <c r="O26" s="97">
        <v>0</v>
      </c>
      <c r="P26" s="97">
        <v>0</v>
      </c>
      <c r="Q26" s="97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20" t="s">
        <v>36</v>
      </c>
      <c r="B27" s="97">
        <v>6.9936458016324199</v>
      </c>
      <c r="C27" s="97">
        <v>3.9362200724559901</v>
      </c>
      <c r="D27" s="97">
        <v>7.0583972020352004</v>
      </c>
      <c r="E27" s="97">
        <v>1.47228991444677</v>
      </c>
      <c r="F27" s="97">
        <v>4</v>
      </c>
      <c r="G27" s="97">
        <v>8.7616124077639999</v>
      </c>
      <c r="H27" s="97">
        <v>3.9362202716497698</v>
      </c>
      <c r="I27" s="97">
        <v>8.8928178896392893</v>
      </c>
      <c r="J27" s="97">
        <v>7.9101123595505598</v>
      </c>
      <c r="K27" s="97">
        <v>4</v>
      </c>
      <c r="L27" s="97">
        <v>1.06712177407038</v>
      </c>
      <c r="M27" s="97">
        <v>9.5213065326633199E-3</v>
      </c>
      <c r="N27" s="97">
        <v>1.0672540622433</v>
      </c>
      <c r="O27" s="97">
        <v>0.9</v>
      </c>
      <c r="P27" s="97">
        <v>0</v>
      </c>
      <c r="Q27" s="97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20" t="s">
        <v>37</v>
      </c>
      <c r="B28" s="97">
        <v>10.9635215113905</v>
      </c>
      <c r="C28" s="97">
        <v>3.8659298761667902</v>
      </c>
      <c r="D28" s="97">
        <v>11.0292344382378</v>
      </c>
      <c r="E28" s="97">
        <v>13.5</v>
      </c>
      <c r="F28" s="97">
        <v>0</v>
      </c>
      <c r="G28" s="97">
        <v>11.1043702828531</v>
      </c>
      <c r="H28" s="97">
        <v>3.8659298761667902</v>
      </c>
      <c r="I28" s="97">
        <v>11.172380402783601</v>
      </c>
      <c r="J28" s="97">
        <v>13.5</v>
      </c>
      <c r="K28" s="97">
        <v>0</v>
      </c>
      <c r="L28" s="97">
        <v>1.26573940005908</v>
      </c>
      <c r="M28" s="97">
        <v>0</v>
      </c>
      <c r="N28" s="97">
        <v>1.26573940005908</v>
      </c>
      <c r="O28" s="97">
        <v>0</v>
      </c>
      <c r="P28" s="97">
        <v>0</v>
      </c>
      <c r="Q28" s="97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20" t="s">
        <v>38</v>
      </c>
      <c r="B29" s="97">
        <v>7.8443773199089799</v>
      </c>
      <c r="C29" s="97">
        <v>7.1080877368092699</v>
      </c>
      <c r="D29" s="97">
        <v>7.9661650553292898</v>
      </c>
      <c r="E29" s="97">
        <v>8</v>
      </c>
      <c r="F29" s="97">
        <v>0</v>
      </c>
      <c r="G29" s="97">
        <v>8.1472528822268604</v>
      </c>
      <c r="H29" s="97">
        <v>7.13700247739897</v>
      </c>
      <c r="I29" s="97">
        <v>8.3222714748681401</v>
      </c>
      <c r="J29" s="97">
        <v>8</v>
      </c>
      <c r="K29" s="97">
        <v>0</v>
      </c>
      <c r="L29" s="97">
        <v>1.0299535543060401</v>
      </c>
      <c r="M29" s="97">
        <v>9.9999990898744003E-3</v>
      </c>
      <c r="N29" s="97">
        <v>1.04394448236322</v>
      </c>
      <c r="O29" s="97">
        <v>0</v>
      </c>
      <c r="P29" s="97">
        <v>0</v>
      </c>
      <c r="Q29" s="97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20" t="s">
        <v>39</v>
      </c>
      <c r="B30" s="97">
        <v>6.9094565181260101</v>
      </c>
      <c r="C30" s="97">
        <v>4.2906774861863299</v>
      </c>
      <c r="D30" s="97">
        <v>7.2028978630374896</v>
      </c>
      <c r="E30" s="97">
        <v>12.5</v>
      </c>
      <c r="F30" s="97">
        <v>0</v>
      </c>
      <c r="G30" s="97">
        <v>8.0409655414113104</v>
      </c>
      <c r="H30" s="97">
        <v>4.2906774861863299</v>
      </c>
      <c r="I30" s="97">
        <v>8.5533956160811595</v>
      </c>
      <c r="J30" s="97">
        <v>12.5</v>
      </c>
      <c r="K30" s="97">
        <v>0</v>
      </c>
      <c r="L30" s="97">
        <v>0.87961119238015695</v>
      </c>
      <c r="M30" s="97">
        <v>0</v>
      </c>
      <c r="N30" s="97">
        <v>0.87961119238015695</v>
      </c>
      <c r="O30" s="97">
        <v>0</v>
      </c>
      <c r="P30" s="97">
        <v>0</v>
      </c>
      <c r="Q30" s="97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20" t="s">
        <v>40</v>
      </c>
      <c r="B31" s="97">
        <v>8.3461855443308792</v>
      </c>
      <c r="C31" s="97">
        <v>7.7332440961658699</v>
      </c>
      <c r="D31" s="97">
        <v>8.4493491109028707</v>
      </c>
      <c r="E31" s="97">
        <v>10.638627456319499</v>
      </c>
      <c r="F31" s="97">
        <v>14.5</v>
      </c>
      <c r="G31" s="97">
        <v>8.3694112356840904</v>
      </c>
      <c r="H31" s="97">
        <v>7.7332440961658699</v>
      </c>
      <c r="I31" s="97">
        <v>8.4781512351011195</v>
      </c>
      <c r="J31" s="97">
        <v>10.638627456319499</v>
      </c>
      <c r="K31" s="97">
        <v>14.5</v>
      </c>
      <c r="L31" s="97">
        <v>0.35084859184557199</v>
      </c>
      <c r="M31" s="97">
        <v>0</v>
      </c>
      <c r="N31" s="97">
        <v>0.35084859184557199</v>
      </c>
      <c r="O31" s="97">
        <v>0</v>
      </c>
      <c r="P31" s="97">
        <v>0</v>
      </c>
      <c r="Q31" s="97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20" t="s">
        <v>41</v>
      </c>
      <c r="B32" s="97">
        <v>9.0590549340002493</v>
      </c>
      <c r="C32" s="97">
        <v>4.53725135894926</v>
      </c>
      <c r="D32" s="97">
        <v>9.2756137841720303</v>
      </c>
      <c r="E32" s="97">
        <v>1.7352480604962599</v>
      </c>
      <c r="F32" s="97">
        <v>0</v>
      </c>
      <c r="G32" s="97">
        <v>9.2828988032623201</v>
      </c>
      <c r="H32" s="97">
        <v>4.5645836280794301</v>
      </c>
      <c r="I32" s="97">
        <v>9.5096617845309908</v>
      </c>
      <c r="J32" s="97">
        <v>4.1744966442953002</v>
      </c>
      <c r="K32" s="97">
        <v>0</v>
      </c>
      <c r="L32" s="97">
        <v>0.84598519991626198</v>
      </c>
      <c r="M32" s="97">
        <v>1.00256832360837E-2</v>
      </c>
      <c r="N32" s="97">
        <v>0.83826226897641098</v>
      </c>
      <c r="O32" s="97">
        <v>1.7</v>
      </c>
      <c r="P32" s="97">
        <v>0</v>
      </c>
      <c r="Q32" s="97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20" t="s">
        <v>42</v>
      </c>
      <c r="B33" s="97">
        <v>9.2581649908860193</v>
      </c>
      <c r="C33" s="97">
        <v>8.8813621728403707</v>
      </c>
      <c r="D33" s="97">
        <v>9.4194479630809091</v>
      </c>
      <c r="E33" s="97">
        <v>10.339543084943299</v>
      </c>
      <c r="F33" s="97">
        <v>0</v>
      </c>
      <c r="G33" s="97">
        <v>9.2595321139835196</v>
      </c>
      <c r="H33" s="97">
        <v>8.8813630533871795</v>
      </c>
      <c r="I33" s="97">
        <v>9.4214894741534891</v>
      </c>
      <c r="J33" s="97">
        <v>10.339543084943299</v>
      </c>
      <c r="K33" s="97">
        <v>0</v>
      </c>
      <c r="L33" s="97">
        <v>0.99981550963823396</v>
      </c>
      <c r="M33" s="97">
        <v>1.03356589147287E-2</v>
      </c>
      <c r="N33" s="97">
        <v>1</v>
      </c>
      <c r="O33" s="97">
        <v>0</v>
      </c>
      <c r="P33" s="97">
        <v>0</v>
      </c>
      <c r="Q33" s="97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20" t="s">
        <v>43</v>
      </c>
      <c r="B34" s="97">
        <v>8.3421122388327298</v>
      </c>
      <c r="C34" s="97">
        <v>4.17903259397856</v>
      </c>
      <c r="D34" s="97">
        <v>8.6180015417756497</v>
      </c>
      <c r="E34" s="97">
        <v>10.667682926829301</v>
      </c>
      <c r="F34" s="97">
        <v>0</v>
      </c>
      <c r="G34" s="97">
        <v>8.4243983555753399</v>
      </c>
      <c r="H34" s="97">
        <v>4.17903259397856</v>
      </c>
      <c r="I34" s="97">
        <v>8.7092622430661493</v>
      </c>
      <c r="J34" s="97">
        <v>10.667682926829301</v>
      </c>
      <c r="K34" s="97">
        <v>0</v>
      </c>
      <c r="L34" s="97">
        <v>1.22298978961439</v>
      </c>
      <c r="M34" s="97">
        <v>0</v>
      </c>
      <c r="N34" s="97">
        <v>1.22298978961439</v>
      </c>
      <c r="O34" s="97">
        <v>0</v>
      </c>
      <c r="P34" s="97">
        <v>0</v>
      </c>
      <c r="Q34" s="97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20" t="s">
        <v>44</v>
      </c>
      <c r="B35" s="97">
        <v>8.3897138743144808</v>
      </c>
      <c r="C35" s="97">
        <v>4.0846750870465698</v>
      </c>
      <c r="D35" s="97">
        <v>8.5100384774525395</v>
      </c>
      <c r="E35" s="97">
        <v>13.5572634964002</v>
      </c>
      <c r="F35" s="97">
        <v>0</v>
      </c>
      <c r="G35" s="97">
        <v>8.9172757880093396</v>
      </c>
      <c r="H35" s="97">
        <v>4.0846759570689803</v>
      </c>
      <c r="I35" s="97">
        <v>9.0683627760330392</v>
      </c>
      <c r="J35" s="97">
        <v>13.5572634964002</v>
      </c>
      <c r="K35" s="97">
        <v>0</v>
      </c>
      <c r="L35" s="97">
        <v>1.3334522269125</v>
      </c>
      <c r="M35" s="97">
        <v>9.7229770837558294E-3</v>
      </c>
      <c r="N35" s="97">
        <v>1.33345235704147</v>
      </c>
      <c r="O35" s="97">
        <v>0</v>
      </c>
      <c r="P35" s="97">
        <v>0</v>
      </c>
      <c r="Q35" s="97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20" t="s">
        <v>45</v>
      </c>
      <c r="B36" s="97">
        <v>7.6986061140531596</v>
      </c>
      <c r="C36" s="97">
        <v>3.64498098614893</v>
      </c>
      <c r="D36" s="97">
        <v>7.8497786397784299</v>
      </c>
      <c r="E36" s="97">
        <v>8</v>
      </c>
      <c r="F36" s="97">
        <v>0</v>
      </c>
      <c r="G36" s="97">
        <v>7.8111580570814203</v>
      </c>
      <c r="H36" s="97">
        <v>3.64498098614893</v>
      </c>
      <c r="I36" s="97">
        <v>7.9692313437590503</v>
      </c>
      <c r="J36" s="97">
        <v>8</v>
      </c>
      <c r="K36" s="97">
        <v>0</v>
      </c>
      <c r="L36" s="97">
        <v>0.76016101604158803</v>
      </c>
      <c r="M36" s="97">
        <v>0</v>
      </c>
      <c r="N36" s="97">
        <v>0.76016101604158803</v>
      </c>
      <c r="O36" s="97">
        <v>0</v>
      </c>
      <c r="P36" s="97">
        <v>0</v>
      </c>
      <c r="Q36" s="97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20" t="s">
        <v>46</v>
      </c>
      <c r="B37" s="97">
        <v>6.83938518121131</v>
      </c>
      <c r="C37" s="97">
        <v>6.6341544419521297</v>
      </c>
      <c r="D37" s="97">
        <v>6.8715942269032801</v>
      </c>
      <c r="E37" s="97">
        <v>7.4017931451918004</v>
      </c>
      <c r="F37" s="97">
        <v>0</v>
      </c>
      <c r="G37" s="97">
        <v>7.0791457568975904</v>
      </c>
      <c r="H37" s="97">
        <v>6.6341547588277399</v>
      </c>
      <c r="I37" s="97">
        <v>7.1703969118817898</v>
      </c>
      <c r="J37" s="97">
        <v>7.4017931451918004</v>
      </c>
      <c r="K37" s="97">
        <v>0</v>
      </c>
      <c r="L37" s="97">
        <v>1.42078828041418</v>
      </c>
      <c r="M37" s="97">
        <v>9.9000000000000008E-3</v>
      </c>
      <c r="N37" s="97">
        <v>1.4207885503880999</v>
      </c>
      <c r="O37" s="97">
        <v>0</v>
      </c>
      <c r="P37" s="97">
        <v>0</v>
      </c>
      <c r="Q37" s="97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95" customFormat="1" ht="6" customHeight="1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49" s="80" customFormat="1" ht="15" customHeight="1">
      <c r="A39" s="254" t="s">
        <v>94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</row>
    <row r="40" spans="1:49" s="80" customFormat="1" ht="3.75" customHeight="1">
      <c r="A40" s="81"/>
    </row>
    <row r="41" spans="1:49" ht="27.75" customHeight="1">
      <c r="A41" s="275" t="s">
        <v>74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180"/>
    </row>
  </sheetData>
  <mergeCells count="14">
    <mergeCell ref="A41:O41"/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нефінансових корпорацій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</sheetPr>
  <dimension ref="A1:AW43"/>
  <sheetViews>
    <sheetView showGridLines="0" zoomScaleNormal="100" zoomScaleSheetLayoutView="100" workbookViewId="0"/>
  </sheetViews>
  <sheetFormatPr defaultRowHeight="13.8"/>
  <cols>
    <col min="1" max="1" width="18.33203125" style="82" customWidth="1"/>
    <col min="2" max="4" width="9.109375" style="26"/>
    <col min="5" max="5" width="10" style="26" customWidth="1"/>
    <col min="6" max="9" width="9.109375" style="26"/>
    <col min="10" max="10" width="10" style="26" customWidth="1"/>
    <col min="11" max="14" width="9.109375" style="26"/>
    <col min="15" max="15" width="10" style="26" customWidth="1"/>
    <col min="16" max="239" width="9.109375" style="26"/>
    <col min="240" max="240" width="3" style="26" bestFit="1" customWidth="1"/>
    <col min="241" max="241" width="18.33203125" style="26" customWidth="1"/>
    <col min="242" max="244" width="9.109375" style="26"/>
    <col min="245" max="245" width="10" style="26" customWidth="1"/>
    <col min="246" max="249" width="9.109375" style="26"/>
    <col min="250" max="250" width="10" style="26" customWidth="1"/>
    <col min="251" max="254" width="9.109375" style="26"/>
    <col min="255" max="255" width="10" style="26" customWidth="1"/>
    <col min="256" max="495" width="9.109375" style="26"/>
    <col min="496" max="496" width="3" style="26" bestFit="1" customWidth="1"/>
    <col min="497" max="497" width="18.33203125" style="26" customWidth="1"/>
    <col min="498" max="500" width="9.109375" style="26"/>
    <col min="501" max="501" width="10" style="26" customWidth="1"/>
    <col min="502" max="505" width="9.109375" style="26"/>
    <col min="506" max="506" width="10" style="26" customWidth="1"/>
    <col min="507" max="510" width="9.109375" style="26"/>
    <col min="511" max="511" width="10" style="26" customWidth="1"/>
    <col min="512" max="751" width="9.109375" style="26"/>
    <col min="752" max="752" width="3" style="26" bestFit="1" customWidth="1"/>
    <col min="753" max="753" width="18.33203125" style="26" customWidth="1"/>
    <col min="754" max="756" width="9.109375" style="26"/>
    <col min="757" max="757" width="10" style="26" customWidth="1"/>
    <col min="758" max="761" width="9.109375" style="26"/>
    <col min="762" max="762" width="10" style="26" customWidth="1"/>
    <col min="763" max="766" width="9.109375" style="26"/>
    <col min="767" max="767" width="10" style="26" customWidth="1"/>
    <col min="768" max="1007" width="9.109375" style="26"/>
    <col min="1008" max="1008" width="3" style="26" bestFit="1" customWidth="1"/>
    <col min="1009" max="1009" width="18.33203125" style="26" customWidth="1"/>
    <col min="1010" max="1012" width="9.109375" style="26"/>
    <col min="1013" max="1013" width="10" style="26" customWidth="1"/>
    <col min="1014" max="1017" width="9.109375" style="26"/>
    <col min="1018" max="1018" width="10" style="26" customWidth="1"/>
    <col min="1019" max="1022" width="9.109375" style="26"/>
    <col min="1023" max="1023" width="10" style="26" customWidth="1"/>
    <col min="1024" max="1263" width="9.109375" style="26"/>
    <col min="1264" max="1264" width="3" style="26" bestFit="1" customWidth="1"/>
    <col min="1265" max="1265" width="18.33203125" style="26" customWidth="1"/>
    <col min="1266" max="1268" width="9.109375" style="26"/>
    <col min="1269" max="1269" width="10" style="26" customWidth="1"/>
    <col min="1270" max="1273" width="9.109375" style="26"/>
    <col min="1274" max="1274" width="10" style="26" customWidth="1"/>
    <col min="1275" max="1278" width="9.109375" style="26"/>
    <col min="1279" max="1279" width="10" style="26" customWidth="1"/>
    <col min="1280" max="1519" width="9.109375" style="26"/>
    <col min="1520" max="1520" width="3" style="26" bestFit="1" customWidth="1"/>
    <col min="1521" max="1521" width="18.33203125" style="26" customWidth="1"/>
    <col min="1522" max="1524" width="9.109375" style="26"/>
    <col min="1525" max="1525" width="10" style="26" customWidth="1"/>
    <col min="1526" max="1529" width="9.109375" style="26"/>
    <col min="1530" max="1530" width="10" style="26" customWidth="1"/>
    <col min="1531" max="1534" width="9.109375" style="26"/>
    <col min="1535" max="1535" width="10" style="26" customWidth="1"/>
    <col min="1536" max="1775" width="9.109375" style="26"/>
    <col min="1776" max="1776" width="3" style="26" bestFit="1" customWidth="1"/>
    <col min="1777" max="1777" width="18.33203125" style="26" customWidth="1"/>
    <col min="1778" max="1780" width="9.109375" style="26"/>
    <col min="1781" max="1781" width="10" style="26" customWidth="1"/>
    <col min="1782" max="1785" width="9.109375" style="26"/>
    <col min="1786" max="1786" width="10" style="26" customWidth="1"/>
    <col min="1787" max="1790" width="9.109375" style="26"/>
    <col min="1791" max="1791" width="10" style="26" customWidth="1"/>
    <col min="1792" max="2031" width="9.109375" style="26"/>
    <col min="2032" max="2032" width="3" style="26" bestFit="1" customWidth="1"/>
    <col min="2033" max="2033" width="18.33203125" style="26" customWidth="1"/>
    <col min="2034" max="2036" width="9.109375" style="26"/>
    <col min="2037" max="2037" width="10" style="26" customWidth="1"/>
    <col min="2038" max="2041" width="9.109375" style="26"/>
    <col min="2042" max="2042" width="10" style="26" customWidth="1"/>
    <col min="2043" max="2046" width="9.109375" style="26"/>
    <col min="2047" max="2047" width="10" style="26" customWidth="1"/>
    <col min="2048" max="2287" width="9.109375" style="26"/>
    <col min="2288" max="2288" width="3" style="26" bestFit="1" customWidth="1"/>
    <col min="2289" max="2289" width="18.33203125" style="26" customWidth="1"/>
    <col min="2290" max="2292" width="9.109375" style="26"/>
    <col min="2293" max="2293" width="10" style="26" customWidth="1"/>
    <col min="2294" max="2297" width="9.109375" style="26"/>
    <col min="2298" max="2298" width="10" style="26" customWidth="1"/>
    <col min="2299" max="2302" width="9.109375" style="26"/>
    <col min="2303" max="2303" width="10" style="26" customWidth="1"/>
    <col min="2304" max="2543" width="9.109375" style="26"/>
    <col min="2544" max="2544" width="3" style="26" bestFit="1" customWidth="1"/>
    <col min="2545" max="2545" width="18.33203125" style="26" customWidth="1"/>
    <col min="2546" max="2548" width="9.109375" style="26"/>
    <col min="2549" max="2549" width="10" style="26" customWidth="1"/>
    <col min="2550" max="2553" width="9.109375" style="26"/>
    <col min="2554" max="2554" width="10" style="26" customWidth="1"/>
    <col min="2555" max="2558" width="9.109375" style="26"/>
    <col min="2559" max="2559" width="10" style="26" customWidth="1"/>
    <col min="2560" max="2799" width="9.109375" style="26"/>
    <col min="2800" max="2800" width="3" style="26" bestFit="1" customWidth="1"/>
    <col min="2801" max="2801" width="18.33203125" style="26" customWidth="1"/>
    <col min="2802" max="2804" width="9.109375" style="26"/>
    <col min="2805" max="2805" width="10" style="26" customWidth="1"/>
    <col min="2806" max="2809" width="9.109375" style="26"/>
    <col min="2810" max="2810" width="10" style="26" customWidth="1"/>
    <col min="2811" max="2814" width="9.109375" style="26"/>
    <col min="2815" max="2815" width="10" style="26" customWidth="1"/>
    <col min="2816" max="3055" width="9.109375" style="26"/>
    <col min="3056" max="3056" width="3" style="26" bestFit="1" customWidth="1"/>
    <col min="3057" max="3057" width="18.33203125" style="26" customWidth="1"/>
    <col min="3058" max="3060" width="9.109375" style="26"/>
    <col min="3061" max="3061" width="10" style="26" customWidth="1"/>
    <col min="3062" max="3065" width="9.109375" style="26"/>
    <col min="3066" max="3066" width="10" style="26" customWidth="1"/>
    <col min="3067" max="3070" width="9.109375" style="26"/>
    <col min="3071" max="3071" width="10" style="26" customWidth="1"/>
    <col min="3072" max="3311" width="9.109375" style="26"/>
    <col min="3312" max="3312" width="3" style="26" bestFit="1" customWidth="1"/>
    <col min="3313" max="3313" width="18.33203125" style="26" customWidth="1"/>
    <col min="3314" max="3316" width="9.109375" style="26"/>
    <col min="3317" max="3317" width="10" style="26" customWidth="1"/>
    <col min="3318" max="3321" width="9.109375" style="26"/>
    <col min="3322" max="3322" width="10" style="26" customWidth="1"/>
    <col min="3323" max="3326" width="9.109375" style="26"/>
    <col min="3327" max="3327" width="10" style="26" customWidth="1"/>
    <col min="3328" max="3567" width="9.109375" style="26"/>
    <col min="3568" max="3568" width="3" style="26" bestFit="1" customWidth="1"/>
    <col min="3569" max="3569" width="18.33203125" style="26" customWidth="1"/>
    <col min="3570" max="3572" width="9.109375" style="26"/>
    <col min="3573" max="3573" width="10" style="26" customWidth="1"/>
    <col min="3574" max="3577" width="9.109375" style="26"/>
    <col min="3578" max="3578" width="10" style="26" customWidth="1"/>
    <col min="3579" max="3582" width="9.109375" style="26"/>
    <col min="3583" max="3583" width="10" style="26" customWidth="1"/>
    <col min="3584" max="3823" width="9.109375" style="26"/>
    <col min="3824" max="3824" width="3" style="26" bestFit="1" customWidth="1"/>
    <col min="3825" max="3825" width="18.33203125" style="26" customWidth="1"/>
    <col min="3826" max="3828" width="9.109375" style="26"/>
    <col min="3829" max="3829" width="10" style="26" customWidth="1"/>
    <col min="3830" max="3833" width="9.109375" style="26"/>
    <col min="3834" max="3834" width="10" style="26" customWidth="1"/>
    <col min="3835" max="3838" width="9.109375" style="26"/>
    <col min="3839" max="3839" width="10" style="26" customWidth="1"/>
    <col min="3840" max="4079" width="9.109375" style="26"/>
    <col min="4080" max="4080" width="3" style="26" bestFit="1" customWidth="1"/>
    <col min="4081" max="4081" width="18.33203125" style="26" customWidth="1"/>
    <col min="4082" max="4084" width="9.109375" style="26"/>
    <col min="4085" max="4085" width="10" style="26" customWidth="1"/>
    <col min="4086" max="4089" width="9.109375" style="26"/>
    <col min="4090" max="4090" width="10" style="26" customWidth="1"/>
    <col min="4091" max="4094" width="9.109375" style="26"/>
    <col min="4095" max="4095" width="10" style="26" customWidth="1"/>
    <col min="4096" max="4335" width="9.109375" style="26"/>
    <col min="4336" max="4336" width="3" style="26" bestFit="1" customWidth="1"/>
    <col min="4337" max="4337" width="18.33203125" style="26" customWidth="1"/>
    <col min="4338" max="4340" width="9.109375" style="26"/>
    <col min="4341" max="4341" width="10" style="26" customWidth="1"/>
    <col min="4342" max="4345" width="9.109375" style="26"/>
    <col min="4346" max="4346" width="10" style="26" customWidth="1"/>
    <col min="4347" max="4350" width="9.109375" style="26"/>
    <col min="4351" max="4351" width="10" style="26" customWidth="1"/>
    <col min="4352" max="4591" width="9.109375" style="26"/>
    <col min="4592" max="4592" width="3" style="26" bestFit="1" customWidth="1"/>
    <col min="4593" max="4593" width="18.33203125" style="26" customWidth="1"/>
    <col min="4594" max="4596" width="9.109375" style="26"/>
    <col min="4597" max="4597" width="10" style="26" customWidth="1"/>
    <col min="4598" max="4601" width="9.109375" style="26"/>
    <col min="4602" max="4602" width="10" style="26" customWidth="1"/>
    <col min="4603" max="4606" width="9.109375" style="26"/>
    <col min="4607" max="4607" width="10" style="26" customWidth="1"/>
    <col min="4608" max="4847" width="9.109375" style="26"/>
    <col min="4848" max="4848" width="3" style="26" bestFit="1" customWidth="1"/>
    <col min="4849" max="4849" width="18.33203125" style="26" customWidth="1"/>
    <col min="4850" max="4852" width="9.109375" style="26"/>
    <col min="4853" max="4853" width="10" style="26" customWidth="1"/>
    <col min="4854" max="4857" width="9.109375" style="26"/>
    <col min="4858" max="4858" width="10" style="26" customWidth="1"/>
    <col min="4859" max="4862" width="9.109375" style="26"/>
    <col min="4863" max="4863" width="10" style="26" customWidth="1"/>
    <col min="4864" max="5103" width="9.109375" style="26"/>
    <col min="5104" max="5104" width="3" style="26" bestFit="1" customWidth="1"/>
    <col min="5105" max="5105" width="18.33203125" style="26" customWidth="1"/>
    <col min="5106" max="5108" width="9.109375" style="26"/>
    <col min="5109" max="5109" width="10" style="26" customWidth="1"/>
    <col min="5110" max="5113" width="9.109375" style="26"/>
    <col min="5114" max="5114" width="10" style="26" customWidth="1"/>
    <col min="5115" max="5118" width="9.109375" style="26"/>
    <col min="5119" max="5119" width="10" style="26" customWidth="1"/>
    <col min="5120" max="5359" width="9.109375" style="26"/>
    <col min="5360" max="5360" width="3" style="26" bestFit="1" customWidth="1"/>
    <col min="5361" max="5361" width="18.33203125" style="26" customWidth="1"/>
    <col min="5362" max="5364" width="9.109375" style="26"/>
    <col min="5365" max="5365" width="10" style="26" customWidth="1"/>
    <col min="5366" max="5369" width="9.109375" style="26"/>
    <col min="5370" max="5370" width="10" style="26" customWidth="1"/>
    <col min="5371" max="5374" width="9.109375" style="26"/>
    <col min="5375" max="5375" width="10" style="26" customWidth="1"/>
    <col min="5376" max="5615" width="9.109375" style="26"/>
    <col min="5616" max="5616" width="3" style="26" bestFit="1" customWidth="1"/>
    <col min="5617" max="5617" width="18.33203125" style="26" customWidth="1"/>
    <col min="5618" max="5620" width="9.109375" style="26"/>
    <col min="5621" max="5621" width="10" style="26" customWidth="1"/>
    <col min="5622" max="5625" width="9.109375" style="26"/>
    <col min="5626" max="5626" width="10" style="26" customWidth="1"/>
    <col min="5627" max="5630" width="9.109375" style="26"/>
    <col min="5631" max="5631" width="10" style="26" customWidth="1"/>
    <col min="5632" max="5871" width="9.109375" style="26"/>
    <col min="5872" max="5872" width="3" style="26" bestFit="1" customWidth="1"/>
    <col min="5873" max="5873" width="18.33203125" style="26" customWidth="1"/>
    <col min="5874" max="5876" width="9.109375" style="26"/>
    <col min="5877" max="5877" width="10" style="26" customWidth="1"/>
    <col min="5878" max="5881" width="9.109375" style="26"/>
    <col min="5882" max="5882" width="10" style="26" customWidth="1"/>
    <col min="5883" max="5886" width="9.109375" style="26"/>
    <col min="5887" max="5887" width="10" style="26" customWidth="1"/>
    <col min="5888" max="6127" width="9.109375" style="26"/>
    <col min="6128" max="6128" width="3" style="26" bestFit="1" customWidth="1"/>
    <col min="6129" max="6129" width="18.33203125" style="26" customWidth="1"/>
    <col min="6130" max="6132" width="9.109375" style="26"/>
    <col min="6133" max="6133" width="10" style="26" customWidth="1"/>
    <col min="6134" max="6137" width="9.109375" style="26"/>
    <col min="6138" max="6138" width="10" style="26" customWidth="1"/>
    <col min="6139" max="6142" width="9.109375" style="26"/>
    <col min="6143" max="6143" width="10" style="26" customWidth="1"/>
    <col min="6144" max="6383" width="9.109375" style="26"/>
    <col min="6384" max="6384" width="3" style="26" bestFit="1" customWidth="1"/>
    <col min="6385" max="6385" width="18.33203125" style="26" customWidth="1"/>
    <col min="6386" max="6388" width="9.109375" style="26"/>
    <col min="6389" max="6389" width="10" style="26" customWidth="1"/>
    <col min="6390" max="6393" width="9.109375" style="26"/>
    <col min="6394" max="6394" width="10" style="26" customWidth="1"/>
    <col min="6395" max="6398" width="9.109375" style="26"/>
    <col min="6399" max="6399" width="10" style="26" customWidth="1"/>
    <col min="6400" max="6639" width="9.109375" style="26"/>
    <col min="6640" max="6640" width="3" style="26" bestFit="1" customWidth="1"/>
    <col min="6641" max="6641" width="18.33203125" style="26" customWidth="1"/>
    <col min="6642" max="6644" width="9.109375" style="26"/>
    <col min="6645" max="6645" width="10" style="26" customWidth="1"/>
    <col min="6646" max="6649" width="9.109375" style="26"/>
    <col min="6650" max="6650" width="10" style="26" customWidth="1"/>
    <col min="6651" max="6654" width="9.109375" style="26"/>
    <col min="6655" max="6655" width="10" style="26" customWidth="1"/>
    <col min="6656" max="6895" width="9.109375" style="26"/>
    <col min="6896" max="6896" width="3" style="26" bestFit="1" customWidth="1"/>
    <col min="6897" max="6897" width="18.33203125" style="26" customWidth="1"/>
    <col min="6898" max="6900" width="9.109375" style="26"/>
    <col min="6901" max="6901" width="10" style="26" customWidth="1"/>
    <col min="6902" max="6905" width="9.109375" style="26"/>
    <col min="6906" max="6906" width="10" style="26" customWidth="1"/>
    <col min="6907" max="6910" width="9.109375" style="26"/>
    <col min="6911" max="6911" width="10" style="26" customWidth="1"/>
    <col min="6912" max="7151" width="9.109375" style="26"/>
    <col min="7152" max="7152" width="3" style="26" bestFit="1" customWidth="1"/>
    <col min="7153" max="7153" width="18.33203125" style="26" customWidth="1"/>
    <col min="7154" max="7156" width="9.109375" style="26"/>
    <col min="7157" max="7157" width="10" style="26" customWidth="1"/>
    <col min="7158" max="7161" width="9.109375" style="26"/>
    <col min="7162" max="7162" width="10" style="26" customWidth="1"/>
    <col min="7163" max="7166" width="9.109375" style="26"/>
    <col min="7167" max="7167" width="10" style="26" customWidth="1"/>
    <col min="7168" max="7407" width="9.109375" style="26"/>
    <col min="7408" max="7408" width="3" style="26" bestFit="1" customWidth="1"/>
    <col min="7409" max="7409" width="18.33203125" style="26" customWidth="1"/>
    <col min="7410" max="7412" width="9.109375" style="26"/>
    <col min="7413" max="7413" width="10" style="26" customWidth="1"/>
    <col min="7414" max="7417" width="9.109375" style="26"/>
    <col min="7418" max="7418" width="10" style="26" customWidth="1"/>
    <col min="7419" max="7422" width="9.109375" style="26"/>
    <col min="7423" max="7423" width="10" style="26" customWidth="1"/>
    <col min="7424" max="7663" width="9.109375" style="26"/>
    <col min="7664" max="7664" width="3" style="26" bestFit="1" customWidth="1"/>
    <col min="7665" max="7665" width="18.33203125" style="26" customWidth="1"/>
    <col min="7666" max="7668" width="9.109375" style="26"/>
    <col min="7669" max="7669" width="10" style="26" customWidth="1"/>
    <col min="7670" max="7673" width="9.109375" style="26"/>
    <col min="7674" max="7674" width="10" style="26" customWidth="1"/>
    <col min="7675" max="7678" width="9.109375" style="26"/>
    <col min="7679" max="7679" width="10" style="26" customWidth="1"/>
    <col min="7680" max="7919" width="9.109375" style="26"/>
    <col min="7920" max="7920" width="3" style="26" bestFit="1" customWidth="1"/>
    <col min="7921" max="7921" width="18.33203125" style="26" customWidth="1"/>
    <col min="7922" max="7924" width="9.109375" style="26"/>
    <col min="7925" max="7925" width="10" style="26" customWidth="1"/>
    <col min="7926" max="7929" width="9.109375" style="26"/>
    <col min="7930" max="7930" width="10" style="26" customWidth="1"/>
    <col min="7931" max="7934" width="9.109375" style="26"/>
    <col min="7935" max="7935" width="10" style="26" customWidth="1"/>
    <col min="7936" max="8175" width="9.109375" style="26"/>
    <col min="8176" max="8176" width="3" style="26" bestFit="1" customWidth="1"/>
    <col min="8177" max="8177" width="18.33203125" style="26" customWidth="1"/>
    <col min="8178" max="8180" width="9.109375" style="26"/>
    <col min="8181" max="8181" width="10" style="26" customWidth="1"/>
    <col min="8182" max="8185" width="9.109375" style="26"/>
    <col min="8186" max="8186" width="10" style="26" customWidth="1"/>
    <col min="8187" max="8190" width="9.109375" style="26"/>
    <col min="8191" max="8191" width="10" style="26" customWidth="1"/>
    <col min="8192" max="8431" width="9.109375" style="26"/>
    <col min="8432" max="8432" width="3" style="26" bestFit="1" customWidth="1"/>
    <col min="8433" max="8433" width="18.33203125" style="26" customWidth="1"/>
    <col min="8434" max="8436" width="9.109375" style="26"/>
    <col min="8437" max="8437" width="10" style="26" customWidth="1"/>
    <col min="8438" max="8441" width="9.109375" style="26"/>
    <col min="8442" max="8442" width="10" style="26" customWidth="1"/>
    <col min="8443" max="8446" width="9.109375" style="26"/>
    <col min="8447" max="8447" width="10" style="26" customWidth="1"/>
    <col min="8448" max="8687" width="9.109375" style="26"/>
    <col min="8688" max="8688" width="3" style="26" bestFit="1" customWidth="1"/>
    <col min="8689" max="8689" width="18.33203125" style="26" customWidth="1"/>
    <col min="8690" max="8692" width="9.109375" style="26"/>
    <col min="8693" max="8693" width="10" style="26" customWidth="1"/>
    <col min="8694" max="8697" width="9.109375" style="26"/>
    <col min="8698" max="8698" width="10" style="26" customWidth="1"/>
    <col min="8699" max="8702" width="9.109375" style="26"/>
    <col min="8703" max="8703" width="10" style="26" customWidth="1"/>
    <col min="8704" max="8943" width="9.109375" style="26"/>
    <col min="8944" max="8944" width="3" style="26" bestFit="1" customWidth="1"/>
    <col min="8945" max="8945" width="18.33203125" style="26" customWidth="1"/>
    <col min="8946" max="8948" width="9.109375" style="26"/>
    <col min="8949" max="8949" width="10" style="26" customWidth="1"/>
    <col min="8950" max="8953" width="9.109375" style="26"/>
    <col min="8954" max="8954" width="10" style="26" customWidth="1"/>
    <col min="8955" max="8958" width="9.109375" style="26"/>
    <col min="8959" max="8959" width="10" style="26" customWidth="1"/>
    <col min="8960" max="9199" width="9.109375" style="26"/>
    <col min="9200" max="9200" width="3" style="26" bestFit="1" customWidth="1"/>
    <col min="9201" max="9201" width="18.33203125" style="26" customWidth="1"/>
    <col min="9202" max="9204" width="9.109375" style="26"/>
    <col min="9205" max="9205" width="10" style="26" customWidth="1"/>
    <col min="9206" max="9209" width="9.109375" style="26"/>
    <col min="9210" max="9210" width="10" style="26" customWidth="1"/>
    <col min="9211" max="9214" width="9.109375" style="26"/>
    <col min="9215" max="9215" width="10" style="26" customWidth="1"/>
    <col min="9216" max="9455" width="9.109375" style="26"/>
    <col min="9456" max="9456" width="3" style="26" bestFit="1" customWidth="1"/>
    <col min="9457" max="9457" width="18.33203125" style="26" customWidth="1"/>
    <col min="9458" max="9460" width="9.109375" style="26"/>
    <col min="9461" max="9461" width="10" style="26" customWidth="1"/>
    <col min="9462" max="9465" width="9.109375" style="26"/>
    <col min="9466" max="9466" width="10" style="26" customWidth="1"/>
    <col min="9467" max="9470" width="9.109375" style="26"/>
    <col min="9471" max="9471" width="10" style="26" customWidth="1"/>
    <col min="9472" max="9711" width="9.109375" style="26"/>
    <col min="9712" max="9712" width="3" style="26" bestFit="1" customWidth="1"/>
    <col min="9713" max="9713" width="18.33203125" style="26" customWidth="1"/>
    <col min="9714" max="9716" width="9.109375" style="26"/>
    <col min="9717" max="9717" width="10" style="26" customWidth="1"/>
    <col min="9718" max="9721" width="9.109375" style="26"/>
    <col min="9722" max="9722" width="10" style="26" customWidth="1"/>
    <col min="9723" max="9726" width="9.109375" style="26"/>
    <col min="9727" max="9727" width="10" style="26" customWidth="1"/>
    <col min="9728" max="9967" width="9.109375" style="26"/>
    <col min="9968" max="9968" width="3" style="26" bestFit="1" customWidth="1"/>
    <col min="9969" max="9969" width="18.33203125" style="26" customWidth="1"/>
    <col min="9970" max="9972" width="9.109375" style="26"/>
    <col min="9973" max="9973" width="10" style="26" customWidth="1"/>
    <col min="9974" max="9977" width="9.109375" style="26"/>
    <col min="9978" max="9978" width="10" style="26" customWidth="1"/>
    <col min="9979" max="9982" width="9.109375" style="26"/>
    <col min="9983" max="9983" width="10" style="26" customWidth="1"/>
    <col min="9984" max="10223" width="9.109375" style="26"/>
    <col min="10224" max="10224" width="3" style="26" bestFit="1" customWidth="1"/>
    <col min="10225" max="10225" width="18.33203125" style="26" customWidth="1"/>
    <col min="10226" max="10228" width="9.109375" style="26"/>
    <col min="10229" max="10229" width="10" style="26" customWidth="1"/>
    <col min="10230" max="10233" width="9.109375" style="26"/>
    <col min="10234" max="10234" width="10" style="26" customWidth="1"/>
    <col min="10235" max="10238" width="9.109375" style="26"/>
    <col min="10239" max="10239" width="10" style="26" customWidth="1"/>
    <col min="10240" max="10479" width="9.109375" style="26"/>
    <col min="10480" max="10480" width="3" style="26" bestFit="1" customWidth="1"/>
    <col min="10481" max="10481" width="18.33203125" style="26" customWidth="1"/>
    <col min="10482" max="10484" width="9.109375" style="26"/>
    <col min="10485" max="10485" width="10" style="26" customWidth="1"/>
    <col min="10486" max="10489" width="9.109375" style="26"/>
    <col min="10490" max="10490" width="10" style="26" customWidth="1"/>
    <col min="10491" max="10494" width="9.109375" style="26"/>
    <col min="10495" max="10495" width="10" style="26" customWidth="1"/>
    <col min="10496" max="10735" width="9.109375" style="26"/>
    <col min="10736" max="10736" width="3" style="26" bestFit="1" customWidth="1"/>
    <col min="10737" max="10737" width="18.33203125" style="26" customWidth="1"/>
    <col min="10738" max="10740" width="9.109375" style="26"/>
    <col min="10741" max="10741" width="10" style="26" customWidth="1"/>
    <col min="10742" max="10745" width="9.109375" style="26"/>
    <col min="10746" max="10746" width="10" style="26" customWidth="1"/>
    <col min="10747" max="10750" width="9.109375" style="26"/>
    <col min="10751" max="10751" width="10" style="26" customWidth="1"/>
    <col min="10752" max="10991" width="9.109375" style="26"/>
    <col min="10992" max="10992" width="3" style="26" bestFit="1" customWidth="1"/>
    <col min="10993" max="10993" width="18.33203125" style="26" customWidth="1"/>
    <col min="10994" max="10996" width="9.109375" style="26"/>
    <col min="10997" max="10997" width="10" style="26" customWidth="1"/>
    <col min="10998" max="11001" width="9.109375" style="26"/>
    <col min="11002" max="11002" width="10" style="26" customWidth="1"/>
    <col min="11003" max="11006" width="9.109375" style="26"/>
    <col min="11007" max="11007" width="10" style="26" customWidth="1"/>
    <col min="11008" max="11247" width="9.109375" style="26"/>
    <col min="11248" max="11248" width="3" style="26" bestFit="1" customWidth="1"/>
    <col min="11249" max="11249" width="18.33203125" style="26" customWidth="1"/>
    <col min="11250" max="11252" width="9.109375" style="26"/>
    <col min="11253" max="11253" width="10" style="26" customWidth="1"/>
    <col min="11254" max="11257" width="9.109375" style="26"/>
    <col min="11258" max="11258" width="10" style="26" customWidth="1"/>
    <col min="11259" max="11262" width="9.109375" style="26"/>
    <col min="11263" max="11263" width="10" style="26" customWidth="1"/>
    <col min="11264" max="11503" width="9.109375" style="26"/>
    <col min="11504" max="11504" width="3" style="26" bestFit="1" customWidth="1"/>
    <col min="11505" max="11505" width="18.33203125" style="26" customWidth="1"/>
    <col min="11506" max="11508" width="9.109375" style="26"/>
    <col min="11509" max="11509" width="10" style="26" customWidth="1"/>
    <col min="11510" max="11513" width="9.109375" style="26"/>
    <col min="11514" max="11514" width="10" style="26" customWidth="1"/>
    <col min="11515" max="11518" width="9.109375" style="26"/>
    <col min="11519" max="11519" width="10" style="26" customWidth="1"/>
    <col min="11520" max="11759" width="9.109375" style="26"/>
    <col min="11760" max="11760" width="3" style="26" bestFit="1" customWidth="1"/>
    <col min="11761" max="11761" width="18.33203125" style="26" customWidth="1"/>
    <col min="11762" max="11764" width="9.109375" style="26"/>
    <col min="11765" max="11765" width="10" style="26" customWidth="1"/>
    <col min="11766" max="11769" width="9.109375" style="26"/>
    <col min="11770" max="11770" width="10" style="26" customWidth="1"/>
    <col min="11771" max="11774" width="9.109375" style="26"/>
    <col min="11775" max="11775" width="10" style="26" customWidth="1"/>
    <col min="11776" max="12015" width="9.109375" style="26"/>
    <col min="12016" max="12016" width="3" style="26" bestFit="1" customWidth="1"/>
    <col min="12017" max="12017" width="18.33203125" style="26" customWidth="1"/>
    <col min="12018" max="12020" width="9.109375" style="26"/>
    <col min="12021" max="12021" width="10" style="26" customWidth="1"/>
    <col min="12022" max="12025" width="9.109375" style="26"/>
    <col min="12026" max="12026" width="10" style="26" customWidth="1"/>
    <col min="12027" max="12030" width="9.109375" style="26"/>
    <col min="12031" max="12031" width="10" style="26" customWidth="1"/>
    <col min="12032" max="12271" width="9.109375" style="26"/>
    <col min="12272" max="12272" width="3" style="26" bestFit="1" customWidth="1"/>
    <col min="12273" max="12273" width="18.33203125" style="26" customWidth="1"/>
    <col min="12274" max="12276" width="9.109375" style="26"/>
    <col min="12277" max="12277" width="10" style="26" customWidth="1"/>
    <col min="12278" max="12281" width="9.109375" style="26"/>
    <col min="12282" max="12282" width="10" style="26" customWidth="1"/>
    <col min="12283" max="12286" width="9.109375" style="26"/>
    <col min="12287" max="12287" width="10" style="26" customWidth="1"/>
    <col min="12288" max="12527" width="9.109375" style="26"/>
    <col min="12528" max="12528" width="3" style="26" bestFit="1" customWidth="1"/>
    <col min="12529" max="12529" width="18.33203125" style="26" customWidth="1"/>
    <col min="12530" max="12532" width="9.109375" style="26"/>
    <col min="12533" max="12533" width="10" style="26" customWidth="1"/>
    <col min="12534" max="12537" width="9.109375" style="26"/>
    <col min="12538" max="12538" width="10" style="26" customWidth="1"/>
    <col min="12539" max="12542" width="9.109375" style="26"/>
    <col min="12543" max="12543" width="10" style="26" customWidth="1"/>
    <col min="12544" max="12783" width="9.109375" style="26"/>
    <col min="12784" max="12784" width="3" style="26" bestFit="1" customWidth="1"/>
    <col min="12785" max="12785" width="18.33203125" style="26" customWidth="1"/>
    <col min="12786" max="12788" width="9.109375" style="26"/>
    <col min="12789" max="12789" width="10" style="26" customWidth="1"/>
    <col min="12790" max="12793" width="9.109375" style="26"/>
    <col min="12794" max="12794" width="10" style="26" customWidth="1"/>
    <col min="12795" max="12798" width="9.109375" style="26"/>
    <col min="12799" max="12799" width="10" style="26" customWidth="1"/>
    <col min="12800" max="13039" width="9.109375" style="26"/>
    <col min="13040" max="13040" width="3" style="26" bestFit="1" customWidth="1"/>
    <col min="13041" max="13041" width="18.33203125" style="26" customWidth="1"/>
    <col min="13042" max="13044" width="9.109375" style="26"/>
    <col min="13045" max="13045" width="10" style="26" customWidth="1"/>
    <col min="13046" max="13049" width="9.109375" style="26"/>
    <col min="13050" max="13050" width="10" style="26" customWidth="1"/>
    <col min="13051" max="13054" width="9.109375" style="26"/>
    <col min="13055" max="13055" width="10" style="26" customWidth="1"/>
    <col min="13056" max="13295" width="9.109375" style="26"/>
    <col min="13296" max="13296" width="3" style="26" bestFit="1" customWidth="1"/>
    <col min="13297" max="13297" width="18.33203125" style="26" customWidth="1"/>
    <col min="13298" max="13300" width="9.109375" style="26"/>
    <col min="13301" max="13301" width="10" style="26" customWidth="1"/>
    <col min="13302" max="13305" width="9.109375" style="26"/>
    <col min="13306" max="13306" width="10" style="26" customWidth="1"/>
    <col min="13307" max="13310" width="9.109375" style="26"/>
    <col min="13311" max="13311" width="10" style="26" customWidth="1"/>
    <col min="13312" max="13551" width="9.109375" style="26"/>
    <col min="13552" max="13552" width="3" style="26" bestFit="1" customWidth="1"/>
    <col min="13553" max="13553" width="18.33203125" style="26" customWidth="1"/>
    <col min="13554" max="13556" width="9.109375" style="26"/>
    <col min="13557" max="13557" width="10" style="26" customWidth="1"/>
    <col min="13558" max="13561" width="9.109375" style="26"/>
    <col min="13562" max="13562" width="10" style="26" customWidth="1"/>
    <col min="13563" max="13566" width="9.109375" style="26"/>
    <col min="13567" max="13567" width="10" style="26" customWidth="1"/>
    <col min="13568" max="13807" width="9.109375" style="26"/>
    <col min="13808" max="13808" width="3" style="26" bestFit="1" customWidth="1"/>
    <col min="13809" max="13809" width="18.33203125" style="26" customWidth="1"/>
    <col min="13810" max="13812" width="9.109375" style="26"/>
    <col min="13813" max="13813" width="10" style="26" customWidth="1"/>
    <col min="13814" max="13817" width="9.109375" style="26"/>
    <col min="13818" max="13818" width="10" style="26" customWidth="1"/>
    <col min="13819" max="13822" width="9.109375" style="26"/>
    <col min="13823" max="13823" width="10" style="26" customWidth="1"/>
    <col min="13824" max="14063" width="9.109375" style="26"/>
    <col min="14064" max="14064" width="3" style="26" bestFit="1" customWidth="1"/>
    <col min="14065" max="14065" width="18.33203125" style="26" customWidth="1"/>
    <col min="14066" max="14068" width="9.109375" style="26"/>
    <col min="14069" max="14069" width="10" style="26" customWidth="1"/>
    <col min="14070" max="14073" width="9.109375" style="26"/>
    <col min="14074" max="14074" width="10" style="26" customWidth="1"/>
    <col min="14075" max="14078" width="9.109375" style="26"/>
    <col min="14079" max="14079" width="10" style="26" customWidth="1"/>
    <col min="14080" max="14319" width="9.109375" style="26"/>
    <col min="14320" max="14320" width="3" style="26" bestFit="1" customWidth="1"/>
    <col min="14321" max="14321" width="18.33203125" style="26" customWidth="1"/>
    <col min="14322" max="14324" width="9.109375" style="26"/>
    <col min="14325" max="14325" width="10" style="26" customWidth="1"/>
    <col min="14326" max="14329" width="9.109375" style="26"/>
    <col min="14330" max="14330" width="10" style="26" customWidth="1"/>
    <col min="14331" max="14334" width="9.109375" style="26"/>
    <col min="14335" max="14335" width="10" style="26" customWidth="1"/>
    <col min="14336" max="14575" width="9.109375" style="26"/>
    <col min="14576" max="14576" width="3" style="26" bestFit="1" customWidth="1"/>
    <col min="14577" max="14577" width="18.33203125" style="26" customWidth="1"/>
    <col min="14578" max="14580" width="9.109375" style="26"/>
    <col min="14581" max="14581" width="10" style="26" customWidth="1"/>
    <col min="14582" max="14585" width="9.109375" style="26"/>
    <col min="14586" max="14586" width="10" style="26" customWidth="1"/>
    <col min="14587" max="14590" width="9.109375" style="26"/>
    <col min="14591" max="14591" width="10" style="26" customWidth="1"/>
    <col min="14592" max="14831" width="9.109375" style="26"/>
    <col min="14832" max="14832" width="3" style="26" bestFit="1" customWidth="1"/>
    <col min="14833" max="14833" width="18.33203125" style="26" customWidth="1"/>
    <col min="14834" max="14836" width="9.109375" style="26"/>
    <col min="14837" max="14837" width="10" style="26" customWidth="1"/>
    <col min="14838" max="14841" width="9.109375" style="26"/>
    <col min="14842" max="14842" width="10" style="26" customWidth="1"/>
    <col min="14843" max="14846" width="9.109375" style="26"/>
    <col min="14847" max="14847" width="10" style="26" customWidth="1"/>
    <col min="14848" max="15087" width="9.109375" style="26"/>
    <col min="15088" max="15088" width="3" style="26" bestFit="1" customWidth="1"/>
    <col min="15089" max="15089" width="18.33203125" style="26" customWidth="1"/>
    <col min="15090" max="15092" width="9.109375" style="26"/>
    <col min="15093" max="15093" width="10" style="26" customWidth="1"/>
    <col min="15094" max="15097" width="9.109375" style="26"/>
    <col min="15098" max="15098" width="10" style="26" customWidth="1"/>
    <col min="15099" max="15102" width="9.109375" style="26"/>
    <col min="15103" max="15103" width="10" style="26" customWidth="1"/>
    <col min="15104" max="15343" width="9.109375" style="26"/>
    <col min="15344" max="15344" width="3" style="26" bestFit="1" customWidth="1"/>
    <col min="15345" max="15345" width="18.33203125" style="26" customWidth="1"/>
    <col min="15346" max="15348" width="9.109375" style="26"/>
    <col min="15349" max="15349" width="10" style="26" customWidth="1"/>
    <col min="15350" max="15353" width="9.109375" style="26"/>
    <col min="15354" max="15354" width="10" style="26" customWidth="1"/>
    <col min="15355" max="15358" width="9.109375" style="26"/>
    <col min="15359" max="15359" width="10" style="26" customWidth="1"/>
    <col min="15360" max="15599" width="9.109375" style="26"/>
    <col min="15600" max="15600" width="3" style="26" bestFit="1" customWidth="1"/>
    <col min="15601" max="15601" width="18.33203125" style="26" customWidth="1"/>
    <col min="15602" max="15604" width="9.109375" style="26"/>
    <col min="15605" max="15605" width="10" style="26" customWidth="1"/>
    <col min="15606" max="15609" width="9.109375" style="26"/>
    <col min="15610" max="15610" width="10" style="26" customWidth="1"/>
    <col min="15611" max="15614" width="9.109375" style="26"/>
    <col min="15615" max="15615" width="10" style="26" customWidth="1"/>
    <col min="15616" max="15855" width="9.109375" style="26"/>
    <col min="15856" max="15856" width="3" style="26" bestFit="1" customWidth="1"/>
    <col min="15857" max="15857" width="18.33203125" style="26" customWidth="1"/>
    <col min="15858" max="15860" width="9.109375" style="26"/>
    <col min="15861" max="15861" width="10" style="26" customWidth="1"/>
    <col min="15862" max="15865" width="9.109375" style="26"/>
    <col min="15866" max="15866" width="10" style="26" customWidth="1"/>
    <col min="15867" max="15870" width="9.109375" style="26"/>
    <col min="15871" max="15871" width="10" style="26" customWidth="1"/>
    <col min="15872" max="16111" width="9.109375" style="26"/>
    <col min="16112" max="16112" width="3" style="26" bestFit="1" customWidth="1"/>
    <col min="16113" max="16113" width="18.33203125" style="26" customWidth="1"/>
    <col min="16114" max="16116" width="9.109375" style="26"/>
    <col min="16117" max="16117" width="10" style="26" customWidth="1"/>
    <col min="16118" max="16121" width="9.109375" style="26"/>
    <col min="16122" max="16122" width="10" style="26" customWidth="1"/>
    <col min="16123" max="16126" width="9.109375" style="26"/>
    <col min="16127" max="16127" width="10" style="26" customWidth="1"/>
    <col min="16128" max="16384" width="9.109375" style="26"/>
  </cols>
  <sheetData>
    <row r="1" spans="1:49">
      <c r="O1" s="213" t="s">
        <v>85</v>
      </c>
      <c r="P1" s="213"/>
    </row>
    <row r="2" spans="1:49" s="166" customFormat="1" ht="16.5" customHeight="1">
      <c r="A2" s="265" t="s">
        <v>82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49">
      <c r="A3" s="82" t="s">
        <v>96</v>
      </c>
      <c r="Q3" s="27"/>
    </row>
    <row r="4" spans="1:49">
      <c r="A4" s="70"/>
      <c r="Q4" s="27"/>
    </row>
    <row r="5" spans="1:49" s="72" customFormat="1" ht="12.75" customHeight="1">
      <c r="A5" s="266" t="s">
        <v>18</v>
      </c>
      <c r="B5" s="269" t="s">
        <v>19</v>
      </c>
      <c r="C5" s="270" t="s">
        <v>52</v>
      </c>
      <c r="D5" s="271"/>
      <c r="E5" s="271"/>
      <c r="F5" s="272"/>
      <c r="G5" s="277" t="s">
        <v>20</v>
      </c>
      <c r="H5" s="277"/>
      <c r="I5" s="277"/>
      <c r="J5" s="277"/>
      <c r="K5" s="277"/>
      <c r="L5" s="277"/>
      <c r="M5" s="277"/>
      <c r="N5" s="277"/>
      <c r="O5" s="277"/>
      <c r="P5" s="278"/>
      <c r="Q5" s="157"/>
    </row>
    <row r="6" spans="1:49" s="73" customFormat="1" ht="12.75" customHeight="1">
      <c r="A6" s="267"/>
      <c r="B6" s="260"/>
      <c r="C6" s="241"/>
      <c r="D6" s="242"/>
      <c r="E6" s="242"/>
      <c r="F6" s="243"/>
      <c r="G6" s="255" t="s">
        <v>6</v>
      </c>
      <c r="H6" s="255"/>
      <c r="I6" s="255"/>
      <c r="J6" s="255"/>
      <c r="K6" s="255"/>
      <c r="L6" s="273" t="s">
        <v>7</v>
      </c>
      <c r="M6" s="273"/>
      <c r="N6" s="273"/>
      <c r="O6" s="273"/>
      <c r="P6" s="244"/>
      <c r="Q6" s="156"/>
    </row>
    <row r="7" spans="1:49" s="73" customFormat="1" ht="12.75" customHeight="1">
      <c r="A7" s="267"/>
      <c r="B7" s="260"/>
      <c r="C7" s="246"/>
      <c r="D7" s="261"/>
      <c r="E7" s="261"/>
      <c r="F7" s="262"/>
      <c r="G7" s="255" t="s">
        <v>49</v>
      </c>
      <c r="H7" s="256" t="s">
        <v>52</v>
      </c>
      <c r="I7" s="263"/>
      <c r="J7" s="263"/>
      <c r="K7" s="274"/>
      <c r="L7" s="255" t="s">
        <v>49</v>
      </c>
      <c r="M7" s="256" t="s">
        <v>52</v>
      </c>
      <c r="N7" s="263"/>
      <c r="O7" s="263"/>
      <c r="P7" s="263"/>
      <c r="Q7" s="156"/>
    </row>
    <row r="8" spans="1:49" s="73" customFormat="1" ht="41.4">
      <c r="A8" s="268"/>
      <c r="B8" s="258"/>
      <c r="C8" s="165" t="s">
        <v>57</v>
      </c>
      <c r="D8" s="163" t="s">
        <v>53</v>
      </c>
      <c r="E8" s="163" t="s">
        <v>58</v>
      </c>
      <c r="F8" s="163" t="s">
        <v>59</v>
      </c>
      <c r="G8" s="255"/>
      <c r="H8" s="165" t="s">
        <v>57</v>
      </c>
      <c r="I8" s="163" t="s">
        <v>53</v>
      </c>
      <c r="J8" s="163" t="s">
        <v>58</v>
      </c>
      <c r="K8" s="163" t="s">
        <v>59</v>
      </c>
      <c r="L8" s="255"/>
      <c r="M8" s="165" t="s">
        <v>57</v>
      </c>
      <c r="N8" s="163" t="s">
        <v>53</v>
      </c>
      <c r="O8" s="163" t="s">
        <v>58</v>
      </c>
      <c r="P8" s="164" t="s">
        <v>59</v>
      </c>
      <c r="Q8" s="156"/>
    </row>
    <row r="9" spans="1:49" s="77" customFormat="1" ht="12">
      <c r="A9" s="74">
        <v>1</v>
      </c>
      <c r="B9" s="75">
        <v>2</v>
      </c>
      <c r="C9" s="75">
        <v>3</v>
      </c>
      <c r="D9" s="75">
        <v>4</v>
      </c>
      <c r="E9" s="75">
        <v>5</v>
      </c>
      <c r="F9" s="75">
        <v>6</v>
      </c>
      <c r="G9" s="75">
        <v>7</v>
      </c>
      <c r="H9" s="75">
        <v>8</v>
      </c>
      <c r="I9" s="75">
        <v>9</v>
      </c>
      <c r="J9" s="75">
        <v>10</v>
      </c>
      <c r="K9" s="75">
        <v>11</v>
      </c>
      <c r="L9" s="75">
        <v>12</v>
      </c>
      <c r="M9" s="75">
        <v>13</v>
      </c>
      <c r="N9" s="75">
        <v>14</v>
      </c>
      <c r="O9" s="75">
        <v>15</v>
      </c>
      <c r="P9" s="76">
        <v>16</v>
      </c>
      <c r="Q9" s="78"/>
    </row>
    <row r="10" spans="1:49" ht="21.9" customHeight="1">
      <c r="A10" s="126"/>
      <c r="B10" s="123" t="s">
        <v>56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27"/>
      <c r="O10" s="27"/>
      <c r="P10" s="27"/>
      <c r="Q10" s="27"/>
    </row>
    <row r="11" spans="1:49" s="33" customFormat="1">
      <c r="A11" s="112" t="s">
        <v>19</v>
      </c>
      <c r="B11" s="185">
        <v>7.13018565539892</v>
      </c>
      <c r="C11" s="185">
        <v>1.77203614715428</v>
      </c>
      <c r="D11" s="185">
        <v>8.4538519912591195</v>
      </c>
      <c r="E11" s="185">
        <v>9.2265081202430892</v>
      </c>
      <c r="F11" s="185">
        <v>11.6811916811999</v>
      </c>
      <c r="G11" s="185">
        <v>9.5832310471422897</v>
      </c>
      <c r="H11" s="185">
        <v>2.1299388394875902</v>
      </c>
      <c r="I11" s="185">
        <v>12.3271747284026</v>
      </c>
      <c r="J11" s="185">
        <v>11.790216326938699</v>
      </c>
      <c r="K11" s="185">
        <v>13.8028894035838</v>
      </c>
      <c r="L11" s="185">
        <v>1.01461336598376</v>
      </c>
      <c r="M11" s="185">
        <v>1.0858830461864E-2</v>
      </c>
      <c r="N11" s="185">
        <v>1.14186297358321</v>
      </c>
      <c r="O11" s="185">
        <v>1.2993409991521501</v>
      </c>
      <c r="P11" s="185">
        <v>1.5154636968991499</v>
      </c>
      <c r="Q11" s="187"/>
      <c r="R11" s="187"/>
      <c r="S11" s="187"/>
    </row>
    <row r="12" spans="1:49" s="33" customFormat="1" ht="55.2">
      <c r="A12" s="34" t="s">
        <v>22</v>
      </c>
      <c r="B12" s="97">
        <v>0</v>
      </c>
      <c r="C12" s="97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</row>
    <row r="13" spans="1:49" s="33" customFormat="1">
      <c r="A13" s="178" t="s">
        <v>23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</row>
    <row r="14" spans="1:49" s="33" customFormat="1">
      <c r="A14" s="35" t="s">
        <v>24</v>
      </c>
      <c r="B14" s="97">
        <v>9.2766681965708404</v>
      </c>
      <c r="C14" s="97">
        <v>3.8329362981040198</v>
      </c>
      <c r="D14" s="97">
        <v>9.2560909417658603</v>
      </c>
      <c r="E14" s="97">
        <v>10.0850797362249</v>
      </c>
      <c r="F14" s="97">
        <v>12.357988933927301</v>
      </c>
      <c r="G14" s="97">
        <v>11.885473964357001</v>
      </c>
      <c r="H14" s="97">
        <v>4.6828594256523903</v>
      </c>
      <c r="I14" s="97">
        <v>12.3469599083357</v>
      </c>
      <c r="J14" s="97">
        <v>11.9745170350637</v>
      </c>
      <c r="K14" s="97">
        <v>13.8694850209106</v>
      </c>
      <c r="L14" s="97">
        <v>1.09891574163324</v>
      </c>
      <c r="M14" s="97">
        <v>1.09541555575645E-2</v>
      </c>
      <c r="N14" s="97">
        <v>1.15193156241825</v>
      </c>
      <c r="O14" s="97">
        <v>1.2007061020595899</v>
      </c>
      <c r="P14" s="97">
        <v>0.84816554216257101</v>
      </c>
    </row>
    <row r="15" spans="1:49" s="33" customFormat="1">
      <c r="A15" s="35" t="s">
        <v>25</v>
      </c>
      <c r="B15" s="97">
        <v>9.6786452401493399</v>
      </c>
      <c r="C15" s="97">
        <v>4.0658634674644496</v>
      </c>
      <c r="D15" s="97">
        <v>10.0256962232256</v>
      </c>
      <c r="E15" s="97">
        <v>9.6755476845598203</v>
      </c>
      <c r="F15" s="97">
        <v>11.9666357591921</v>
      </c>
      <c r="G15" s="97">
        <v>11.745244880753599</v>
      </c>
      <c r="H15" s="97">
        <v>4.5436609533407797</v>
      </c>
      <c r="I15" s="97">
        <v>12.4058966176912</v>
      </c>
      <c r="J15" s="97">
        <v>11.475430955108401</v>
      </c>
      <c r="K15" s="97">
        <v>13.779624235827599</v>
      </c>
      <c r="L15" s="97">
        <v>1.14914315957685</v>
      </c>
      <c r="M15" s="97">
        <v>1.9882148352452601E-2</v>
      </c>
      <c r="N15" s="97">
        <v>1.2235852812932</v>
      </c>
      <c r="O15" s="97">
        <v>1.0622247567213201</v>
      </c>
      <c r="P15" s="97">
        <v>1.04752889402255</v>
      </c>
    </row>
    <row r="16" spans="1:49" s="27" customFormat="1">
      <c r="A16" s="35" t="s">
        <v>26</v>
      </c>
      <c r="B16" s="97">
        <v>8.9243223515733199</v>
      </c>
      <c r="C16" s="97">
        <v>4.3061119740567797</v>
      </c>
      <c r="D16" s="97">
        <v>9.5833807686438508</v>
      </c>
      <c r="E16" s="97">
        <v>9.1438168690927792</v>
      </c>
      <c r="F16" s="97">
        <v>11.224285323385701</v>
      </c>
      <c r="G16" s="97">
        <v>11.594714645003201</v>
      </c>
      <c r="H16" s="97">
        <v>5.1571813435568998</v>
      </c>
      <c r="I16" s="97">
        <v>12.8464643541346</v>
      </c>
      <c r="J16" s="97">
        <v>11.7738574806559</v>
      </c>
      <c r="K16" s="97">
        <v>13.781605650018401</v>
      </c>
      <c r="L16" s="97">
        <v>0.91450128721271995</v>
      </c>
      <c r="M16" s="97">
        <v>1.64275598403875E-2</v>
      </c>
      <c r="N16" s="97">
        <v>1.0123751519289801</v>
      </c>
      <c r="O16" s="97">
        <v>0.89531243594559495</v>
      </c>
      <c r="P16" s="97">
        <v>1.20392181265974</v>
      </c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 s="27" customFormat="1">
      <c r="A17" s="35" t="s">
        <v>27</v>
      </c>
      <c r="B17" s="97">
        <v>9.8741567760823408</v>
      </c>
      <c r="C17" s="97">
        <v>3.3059934365624399</v>
      </c>
      <c r="D17" s="97">
        <v>10.3218785973941</v>
      </c>
      <c r="E17" s="97">
        <v>9.8880824629435402</v>
      </c>
      <c r="F17" s="97">
        <v>12.087098077229699</v>
      </c>
      <c r="G17" s="97">
        <v>11.503203053817799</v>
      </c>
      <c r="H17" s="97">
        <v>5.0406282166947101</v>
      </c>
      <c r="I17" s="97">
        <v>12.0759698768122</v>
      </c>
      <c r="J17" s="97">
        <v>10.665162298703599</v>
      </c>
      <c r="K17" s="97">
        <v>13.7046067502179</v>
      </c>
      <c r="L17" s="97">
        <v>0.76370544137996299</v>
      </c>
      <c r="M17" s="97">
        <v>1.15579951272222E-2</v>
      </c>
      <c r="N17" s="97">
        <v>0.97249772294388304</v>
      </c>
      <c r="O17" s="97">
        <v>0.58794678765968</v>
      </c>
      <c r="P17" s="97">
        <v>0.69887890738791103</v>
      </c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s="27" customFormat="1">
      <c r="A18" s="35" t="s">
        <v>28</v>
      </c>
      <c r="B18" s="97">
        <v>9.1238178955983695</v>
      </c>
      <c r="C18" s="97">
        <v>3.6188528446301</v>
      </c>
      <c r="D18" s="97">
        <v>9.2715034097520306</v>
      </c>
      <c r="E18" s="97">
        <v>9.6079875419016201</v>
      </c>
      <c r="F18" s="97">
        <v>12.1396862541754</v>
      </c>
      <c r="G18" s="97">
        <v>11.5441510405826</v>
      </c>
      <c r="H18" s="97">
        <v>4.9741049900006198</v>
      </c>
      <c r="I18" s="97">
        <v>12.012134329928999</v>
      </c>
      <c r="J18" s="97">
        <v>11.108077336467501</v>
      </c>
      <c r="K18" s="97">
        <v>13.989278600017901</v>
      </c>
      <c r="L18" s="97">
        <v>1.0393964139285199</v>
      </c>
      <c r="M18" s="97">
        <v>2.46249495531012E-2</v>
      </c>
      <c r="N18" s="97">
        <v>1.1873263949465001</v>
      </c>
      <c r="O18" s="97">
        <v>0.59340141468037599</v>
      </c>
      <c r="P18" s="97">
        <v>0.90998309471985195</v>
      </c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s="27" customFormat="1">
      <c r="A19" s="35" t="s">
        <v>29</v>
      </c>
      <c r="B19" s="97">
        <v>9.7364330018643006</v>
      </c>
      <c r="C19" s="97">
        <v>3.0060629056629802</v>
      </c>
      <c r="D19" s="97">
        <v>10.1181446192429</v>
      </c>
      <c r="E19" s="97">
        <v>9.8353681846636505</v>
      </c>
      <c r="F19" s="97">
        <v>10.3790981184196</v>
      </c>
      <c r="G19" s="97">
        <v>11.9235528188077</v>
      </c>
      <c r="H19" s="97">
        <v>3.8675891167905498</v>
      </c>
      <c r="I19" s="97">
        <v>12.3716007109147</v>
      </c>
      <c r="J19" s="97">
        <v>11.949837398606499</v>
      </c>
      <c r="K19" s="97">
        <v>12.854620246636699</v>
      </c>
      <c r="L19" s="97">
        <v>1.1410597233304001</v>
      </c>
      <c r="M19" s="97">
        <v>3.4593322776491499E-2</v>
      </c>
      <c r="N19" s="97">
        <v>1.1924085010641301</v>
      </c>
      <c r="O19" s="97">
        <v>1.27784291727879</v>
      </c>
      <c r="P19" s="97">
        <v>1.1541202602056</v>
      </c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 s="27" customFormat="1">
      <c r="A20" s="35" t="s">
        <v>30</v>
      </c>
      <c r="B20" s="97">
        <v>8.6002588414122094</v>
      </c>
      <c r="C20" s="97">
        <v>3.33283378962749</v>
      </c>
      <c r="D20" s="97">
        <v>9.4042557155837994</v>
      </c>
      <c r="E20" s="97">
        <v>9.3450187459022196</v>
      </c>
      <c r="F20" s="97">
        <v>12.169632659262801</v>
      </c>
      <c r="G20" s="97">
        <v>11.3741677349106</v>
      </c>
      <c r="H20" s="97">
        <v>4.7753590294131198</v>
      </c>
      <c r="I20" s="97">
        <v>12.367976972125</v>
      </c>
      <c r="J20" s="97">
        <v>12.545577557653599</v>
      </c>
      <c r="K20" s="97">
        <v>13.8960405926303</v>
      </c>
      <c r="L20" s="97">
        <v>0.98700273234438696</v>
      </c>
      <c r="M20" s="97">
        <v>1.2755741110832801E-2</v>
      </c>
      <c r="N20" s="97">
        <v>1.1238037084738699</v>
      </c>
      <c r="O20" s="97">
        <v>1.4729101691447299</v>
      </c>
      <c r="P20" s="97">
        <v>0.797126769651331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 s="27" customFormat="1">
      <c r="A21" s="35" t="s">
        <v>31</v>
      </c>
      <c r="B21" s="97">
        <v>8.0746431616764003</v>
      </c>
      <c r="C21" s="97">
        <v>3.9421294010875298</v>
      </c>
      <c r="D21" s="97">
        <v>7.9078767066162801</v>
      </c>
      <c r="E21" s="97">
        <v>9.5662226655305407</v>
      </c>
      <c r="F21" s="97">
        <v>11.295958969945</v>
      </c>
      <c r="G21" s="97">
        <v>11.7567378666593</v>
      </c>
      <c r="H21" s="97">
        <v>5.0841465323750796</v>
      </c>
      <c r="I21" s="97">
        <v>12.2508877273332</v>
      </c>
      <c r="J21" s="97">
        <v>11.9339188670819</v>
      </c>
      <c r="K21" s="97">
        <v>13.9657399717406</v>
      </c>
      <c r="L21" s="97">
        <v>0.85929794986533103</v>
      </c>
      <c r="M21" s="97">
        <v>1.7784399019042298E-2</v>
      </c>
      <c r="N21" s="97">
        <v>0.85105658715952204</v>
      </c>
      <c r="O21" s="97">
        <v>1.2594201929167901</v>
      </c>
      <c r="P21" s="97">
        <v>0.729628447092316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 s="27" customFormat="1" ht="27.6">
      <c r="A22" s="34" t="s">
        <v>1</v>
      </c>
      <c r="B22" s="97">
        <v>5.1343834596467097</v>
      </c>
      <c r="C22" s="97">
        <v>1.1755823917841</v>
      </c>
      <c r="D22" s="97">
        <v>7.3866097478303798</v>
      </c>
      <c r="E22" s="97">
        <v>9.1476598633671493</v>
      </c>
      <c r="F22" s="97">
        <v>11.4437603501843</v>
      </c>
      <c r="G22" s="97">
        <v>6.97482994080403</v>
      </c>
      <c r="H22" s="97">
        <v>1.3767704707914199</v>
      </c>
      <c r="I22" s="97">
        <v>12.032283124513601</v>
      </c>
      <c r="J22" s="97">
        <v>12.312612771797401</v>
      </c>
      <c r="K22" s="97">
        <v>14.442333776234401</v>
      </c>
      <c r="L22" s="97">
        <v>0.97673377138295703</v>
      </c>
      <c r="M22" s="97">
        <v>8.7134541341354205E-3</v>
      </c>
      <c r="N22" s="97">
        <v>1.14216618459918</v>
      </c>
      <c r="O22" s="97">
        <v>1.5479729219117999</v>
      </c>
      <c r="P22" s="97">
        <v>3.4186955909068102</v>
      </c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 s="27" customFormat="1">
      <c r="A23" s="35" t="s">
        <v>32</v>
      </c>
      <c r="B23" s="97">
        <v>8.7843199392338196</v>
      </c>
      <c r="C23" s="97">
        <v>3.4409728760679199</v>
      </c>
      <c r="D23" s="97">
        <v>9.0565385238804907</v>
      </c>
      <c r="E23" s="97">
        <v>9.0104071855289405</v>
      </c>
      <c r="F23" s="97">
        <v>12.110173664544501</v>
      </c>
      <c r="G23" s="97">
        <v>11.146544902617</v>
      </c>
      <c r="H23" s="97">
        <v>3.9318566023359098</v>
      </c>
      <c r="I23" s="97">
        <v>11.820340067604899</v>
      </c>
      <c r="J23" s="97">
        <v>11.2850651759443</v>
      </c>
      <c r="K23" s="97">
        <v>13.7443808320101</v>
      </c>
      <c r="L23" s="97">
        <v>1.12413245077576</v>
      </c>
      <c r="M23" s="97">
        <v>2.26260535257947E-2</v>
      </c>
      <c r="N23" s="97">
        <v>1.1612644555615701</v>
      </c>
      <c r="O23" s="97">
        <v>1.3065863444619401</v>
      </c>
      <c r="P23" s="97">
        <v>0.397575527195279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 s="27" customFormat="1">
      <c r="A24" s="35" t="s">
        <v>33</v>
      </c>
      <c r="B24" s="97">
        <v>10.7556830107727</v>
      </c>
      <c r="C24" s="97">
        <v>0.15604096265020101</v>
      </c>
      <c r="D24" s="97">
        <v>11.197811173699399</v>
      </c>
      <c r="E24" s="97">
        <v>9.6125875969877406</v>
      </c>
      <c r="F24" s="97">
        <v>9.9112632408416204</v>
      </c>
      <c r="G24" s="97">
        <v>11.1904412894161</v>
      </c>
      <c r="H24" s="97">
        <v>4.0659156393179297</v>
      </c>
      <c r="I24" s="97">
        <v>11.536322245744801</v>
      </c>
      <c r="J24" s="97">
        <v>10.088369852106601</v>
      </c>
      <c r="K24" s="97">
        <v>14.460826797327501</v>
      </c>
      <c r="L24" s="97">
        <v>0.34998606615369898</v>
      </c>
      <c r="M24" s="97">
        <v>0.01</v>
      </c>
      <c r="N24" s="97">
        <v>0.26875179611429501</v>
      </c>
      <c r="O24" s="97">
        <v>0.39351631986202101</v>
      </c>
      <c r="P24" s="97">
        <v>0.61745597613565195</v>
      </c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 s="27" customFormat="1">
      <c r="A25" s="35" t="s">
        <v>34</v>
      </c>
      <c r="B25" s="97">
        <v>8.0034487820566795</v>
      </c>
      <c r="C25" s="97">
        <v>3.2402647210906199</v>
      </c>
      <c r="D25" s="97">
        <v>8.6372767671882595</v>
      </c>
      <c r="E25" s="97">
        <v>7.4638935857169102</v>
      </c>
      <c r="F25" s="97">
        <v>12.5178054351705</v>
      </c>
      <c r="G25" s="97">
        <v>11.7451772871141</v>
      </c>
      <c r="H25" s="97">
        <v>4.5247764467180502</v>
      </c>
      <c r="I25" s="97">
        <v>12.552532335150801</v>
      </c>
      <c r="J25" s="97">
        <v>12.1357352083912</v>
      </c>
      <c r="K25" s="97">
        <v>13.8429364259012</v>
      </c>
      <c r="L25" s="97">
        <v>1.16233018972006</v>
      </c>
      <c r="M25" s="97">
        <v>1.10800056227509E-2</v>
      </c>
      <c r="N25" s="97">
        <v>1.1207766935047201</v>
      </c>
      <c r="O25" s="97">
        <v>1.5802161770296099</v>
      </c>
      <c r="P25" s="97">
        <v>0.626016212419226</v>
      </c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 s="27" customFormat="1">
      <c r="A26" s="35" t="s">
        <v>35</v>
      </c>
      <c r="B26" s="97">
        <v>9.1984747940851008</v>
      </c>
      <c r="C26" s="97">
        <v>3.0195242105697302</v>
      </c>
      <c r="D26" s="97">
        <v>9.4649304714667704</v>
      </c>
      <c r="E26" s="97">
        <v>10.3203587187505</v>
      </c>
      <c r="F26" s="97">
        <v>12.8560286069002</v>
      </c>
      <c r="G26" s="97">
        <v>11.6255021611367</v>
      </c>
      <c r="H26" s="97">
        <v>4.7505480626102399</v>
      </c>
      <c r="I26" s="97">
        <v>12.3121961087228</v>
      </c>
      <c r="J26" s="97">
        <v>11.517311644260401</v>
      </c>
      <c r="K26" s="97">
        <v>13.975088966234701</v>
      </c>
      <c r="L26" s="97">
        <v>0.97607940918524305</v>
      </c>
      <c r="M26" s="97">
        <v>1.1095181889234E-2</v>
      </c>
      <c r="N26" s="97">
        <v>1.21653879045307</v>
      </c>
      <c r="O26" s="97">
        <v>0.788406325548897</v>
      </c>
      <c r="P26" s="97">
        <v>0.622382283371819</v>
      </c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s="27" customFormat="1">
      <c r="A27" s="35" t="s">
        <v>36</v>
      </c>
      <c r="B27" s="97">
        <v>6.9729851085524199</v>
      </c>
      <c r="C27" s="97">
        <v>3.3272257377483001</v>
      </c>
      <c r="D27" s="97">
        <v>7.1007130767976498</v>
      </c>
      <c r="E27" s="97">
        <v>9.1467266657682593</v>
      </c>
      <c r="F27" s="97">
        <v>11.6281676480139</v>
      </c>
      <c r="G27" s="97">
        <v>11.244218044651401</v>
      </c>
      <c r="H27" s="97">
        <v>4.6985274769353502</v>
      </c>
      <c r="I27" s="97">
        <v>12.6581408537849</v>
      </c>
      <c r="J27" s="97">
        <v>11.4243125051992</v>
      </c>
      <c r="K27" s="97">
        <v>13.346084097159499</v>
      </c>
      <c r="L27" s="97">
        <v>1.23751624113498</v>
      </c>
      <c r="M27" s="97">
        <v>1.9217326927818499E-2</v>
      </c>
      <c r="N27" s="97">
        <v>1.35727299028388</v>
      </c>
      <c r="O27" s="97">
        <v>1.3306826339017801</v>
      </c>
      <c r="P27" s="97">
        <v>1.0788657831366699</v>
      </c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 s="27" customFormat="1">
      <c r="A28" s="35" t="s">
        <v>37</v>
      </c>
      <c r="B28" s="97">
        <v>9.1671422972052508</v>
      </c>
      <c r="C28" s="97">
        <v>3.1398926278239099</v>
      </c>
      <c r="D28" s="97">
        <v>9.62072511546641</v>
      </c>
      <c r="E28" s="97">
        <v>9.4857217883387595</v>
      </c>
      <c r="F28" s="97">
        <v>11.630659720473901</v>
      </c>
      <c r="G28" s="97">
        <v>11.7216266281121</v>
      </c>
      <c r="H28" s="97">
        <v>4.65715610397414</v>
      </c>
      <c r="I28" s="97">
        <v>12.4496462354968</v>
      </c>
      <c r="J28" s="97">
        <v>11.2747837346732</v>
      </c>
      <c r="K28" s="97">
        <v>13.5213676820728</v>
      </c>
      <c r="L28" s="97">
        <v>1.05179887450913</v>
      </c>
      <c r="M28" s="97">
        <v>1.24916004015574E-2</v>
      </c>
      <c r="N28" s="97">
        <v>1.2806090336818901</v>
      </c>
      <c r="O28" s="97">
        <v>0.55774289771196905</v>
      </c>
      <c r="P28" s="97">
        <v>1.2968516792542599</v>
      </c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s="27" customFormat="1">
      <c r="A29" s="35" t="s">
        <v>38</v>
      </c>
      <c r="B29" s="97">
        <v>9.1727768437629695</v>
      </c>
      <c r="C29" s="97">
        <v>3.0798485381029699</v>
      </c>
      <c r="D29" s="97">
        <v>9.3285342504509199</v>
      </c>
      <c r="E29" s="97">
        <v>9.4951285404125407</v>
      </c>
      <c r="F29" s="97">
        <v>12.8517618360463</v>
      </c>
      <c r="G29" s="97">
        <v>11.887211759153001</v>
      </c>
      <c r="H29" s="97">
        <v>4.6837189135315</v>
      </c>
      <c r="I29" s="97">
        <v>12.2917053804465</v>
      </c>
      <c r="J29" s="97">
        <v>11.6223400899609</v>
      </c>
      <c r="K29" s="97">
        <v>14.0463713739647</v>
      </c>
      <c r="L29" s="97">
        <v>1.04764792286442</v>
      </c>
      <c r="M29" s="97">
        <v>3.4280031326367297E-2</v>
      </c>
      <c r="N29" s="97">
        <v>1.0891192784391099</v>
      </c>
      <c r="O29" s="97">
        <v>1.3554094092501201</v>
      </c>
      <c r="P29" s="97">
        <v>0.84088554823470796</v>
      </c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s="27" customFormat="1">
      <c r="A30" s="35" t="s">
        <v>39</v>
      </c>
      <c r="B30" s="97">
        <v>9.6159912455588596</v>
      </c>
      <c r="C30" s="97">
        <v>3.51276953693085</v>
      </c>
      <c r="D30" s="97">
        <v>10.1081940530553</v>
      </c>
      <c r="E30" s="97">
        <v>8.9730505663716507</v>
      </c>
      <c r="F30" s="97">
        <v>12.268368705643599</v>
      </c>
      <c r="G30" s="97">
        <v>12.201590256166</v>
      </c>
      <c r="H30" s="97">
        <v>4.9341125200743896</v>
      </c>
      <c r="I30" s="97">
        <v>12.822562034567801</v>
      </c>
      <c r="J30" s="97">
        <v>11.4837757473779</v>
      </c>
      <c r="K30" s="97">
        <v>13.846428905809599</v>
      </c>
      <c r="L30" s="97">
        <v>1.0588833179567401</v>
      </c>
      <c r="M30" s="97">
        <v>1.1704420812199899E-2</v>
      </c>
      <c r="N30" s="97">
        <v>1.08551227516408</v>
      </c>
      <c r="O30" s="97">
        <v>1.3323461792203699</v>
      </c>
      <c r="P30" s="97">
        <v>0.96540264827848499</v>
      </c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s="27" customFormat="1">
      <c r="A31" s="35" t="s">
        <v>40</v>
      </c>
      <c r="B31" s="97">
        <v>8.7746741754736703</v>
      </c>
      <c r="C31" s="97">
        <v>3.7494067254208998</v>
      </c>
      <c r="D31" s="97">
        <v>8.96159439855656</v>
      </c>
      <c r="E31" s="97">
        <v>9.7814335835136497</v>
      </c>
      <c r="F31" s="97">
        <v>11.516491009857001</v>
      </c>
      <c r="G31" s="97">
        <v>11.432754583446</v>
      </c>
      <c r="H31" s="97">
        <v>4.2123861485180703</v>
      </c>
      <c r="I31" s="97">
        <v>12.678301629587301</v>
      </c>
      <c r="J31" s="97">
        <v>11.7088222700358</v>
      </c>
      <c r="K31" s="97">
        <v>13.2605788465827</v>
      </c>
      <c r="L31" s="97">
        <v>1.0984640352360899</v>
      </c>
      <c r="M31" s="97">
        <v>1.16965750368054E-2</v>
      </c>
      <c r="N31" s="97">
        <v>1.1506413339994399</v>
      </c>
      <c r="O31" s="97">
        <v>1.22412355381131</v>
      </c>
      <c r="P31" s="97">
        <v>0.82805075096494696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s="27" customFormat="1">
      <c r="A32" s="35" t="s">
        <v>41</v>
      </c>
      <c r="B32" s="97">
        <v>8.0792280672351993</v>
      </c>
      <c r="C32" s="97">
        <v>3.3777313717762598</v>
      </c>
      <c r="D32" s="97">
        <v>8.5061779635989296</v>
      </c>
      <c r="E32" s="97">
        <v>10.126493851874301</v>
      </c>
      <c r="F32" s="97">
        <v>11.525725201473501</v>
      </c>
      <c r="G32" s="97">
        <v>11.021745905546901</v>
      </c>
      <c r="H32" s="97">
        <v>4.87494886162977</v>
      </c>
      <c r="I32" s="97">
        <v>12.164623909736299</v>
      </c>
      <c r="J32" s="97">
        <v>11.3504917963006</v>
      </c>
      <c r="K32" s="97">
        <v>13.2643618315547</v>
      </c>
      <c r="L32" s="97">
        <v>0.98583134499339098</v>
      </c>
      <c r="M32" s="97">
        <v>1.2640085325654801E-2</v>
      </c>
      <c r="N32" s="97">
        <v>1.16150024723748</v>
      </c>
      <c r="O32" s="97">
        <v>1.1547100781247499</v>
      </c>
      <c r="P32" s="97">
        <v>0.92522251694230695</v>
      </c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s="27" customFormat="1">
      <c r="A33" s="35" t="s">
        <v>42</v>
      </c>
      <c r="B33" s="97">
        <v>9.4052663523917204</v>
      </c>
      <c r="C33" s="97">
        <v>5.6993481378633302</v>
      </c>
      <c r="D33" s="97">
        <v>9.2642892823907896</v>
      </c>
      <c r="E33" s="97">
        <v>9.5571506672131292</v>
      </c>
      <c r="F33" s="97">
        <v>11.170426336978799</v>
      </c>
      <c r="G33" s="97">
        <v>11.981459217110601</v>
      </c>
      <c r="H33" s="97">
        <v>6.8517309018933199</v>
      </c>
      <c r="I33" s="97">
        <v>12.3359441504796</v>
      </c>
      <c r="J33" s="97">
        <v>11.5487529395475</v>
      </c>
      <c r="K33" s="97">
        <v>13.703972063638799</v>
      </c>
      <c r="L33" s="97">
        <v>1.17826489670921</v>
      </c>
      <c r="M33" s="97">
        <v>1.0539706104635701E-2</v>
      </c>
      <c r="N33" s="97">
        <v>1.24747371789606</v>
      </c>
      <c r="O33" s="97">
        <v>1.2857690380239599</v>
      </c>
      <c r="P33" s="97">
        <v>1.0932134609767601</v>
      </c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s="27" customFormat="1">
      <c r="A34" s="35" t="s">
        <v>43</v>
      </c>
      <c r="B34" s="97">
        <v>9.7180872007880303</v>
      </c>
      <c r="C34" s="97">
        <v>4.7555822140994204</v>
      </c>
      <c r="D34" s="97">
        <v>10.119825125209699</v>
      </c>
      <c r="E34" s="97">
        <v>9.1623590438853704</v>
      </c>
      <c r="F34" s="97">
        <v>11.7570906887417</v>
      </c>
      <c r="G34" s="97">
        <v>12.1345841102086</v>
      </c>
      <c r="H34" s="97">
        <v>5.4175815882474598</v>
      </c>
      <c r="I34" s="97">
        <v>13.018351176007601</v>
      </c>
      <c r="J34" s="97">
        <v>11.0991106165669</v>
      </c>
      <c r="K34" s="97">
        <v>13.602626076135699</v>
      </c>
      <c r="L34" s="97">
        <v>1.1697067695628101</v>
      </c>
      <c r="M34" s="97">
        <v>2.1187381230435499E-2</v>
      </c>
      <c r="N34" s="97">
        <v>1.1351657232483601</v>
      </c>
      <c r="O34" s="97">
        <v>1.49764485062773</v>
      </c>
      <c r="P34" s="97">
        <v>1.1438993046202801</v>
      </c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s="27" customFormat="1">
      <c r="A35" s="35" t="s">
        <v>44</v>
      </c>
      <c r="B35" s="97">
        <v>9.5563268407238393</v>
      </c>
      <c r="C35" s="97">
        <v>4.1344205682123203</v>
      </c>
      <c r="D35" s="97">
        <v>9.6743180213968998</v>
      </c>
      <c r="E35" s="97">
        <v>9.7412795259205396</v>
      </c>
      <c r="F35" s="97">
        <v>12.335166696306</v>
      </c>
      <c r="G35" s="97">
        <v>11.8385023082185</v>
      </c>
      <c r="H35" s="97">
        <v>4.9278275515716397</v>
      </c>
      <c r="I35" s="97">
        <v>12.2997166467567</v>
      </c>
      <c r="J35" s="97">
        <v>11.6562072665409</v>
      </c>
      <c r="K35" s="97">
        <v>14.0332732343975</v>
      </c>
      <c r="L35" s="97">
        <v>1.0736561914753699</v>
      </c>
      <c r="M35" s="97">
        <v>2.2336431781107599E-2</v>
      </c>
      <c r="N35" s="97">
        <v>1.1632733105570201</v>
      </c>
      <c r="O35" s="97">
        <v>0.95583934861580699</v>
      </c>
      <c r="P35" s="97">
        <v>1.11925326548583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s="27" customFormat="1">
      <c r="A36" s="35" t="s">
        <v>45</v>
      </c>
      <c r="B36" s="97">
        <v>8.6750286280716296</v>
      </c>
      <c r="C36" s="97">
        <v>2.3052631655217999</v>
      </c>
      <c r="D36" s="97">
        <v>8.5178821409500305</v>
      </c>
      <c r="E36" s="97">
        <v>9.5334737168334698</v>
      </c>
      <c r="F36" s="97">
        <v>10.3254835897856</v>
      </c>
      <c r="G36" s="97">
        <v>12.092681787505899</v>
      </c>
      <c r="H36" s="97">
        <v>4.4463525658660803</v>
      </c>
      <c r="I36" s="97">
        <v>12.360934975992</v>
      </c>
      <c r="J36" s="97">
        <v>11.4794361594041</v>
      </c>
      <c r="K36" s="97">
        <v>13.277741211706701</v>
      </c>
      <c r="L36" s="97">
        <v>1.1957186250146199</v>
      </c>
      <c r="M36" s="97">
        <v>1.53125592145889E-2</v>
      </c>
      <c r="N36" s="97">
        <v>1.2303271928908599</v>
      </c>
      <c r="O36" s="97">
        <v>1.3078925747319801</v>
      </c>
      <c r="P36" s="97">
        <v>1.1890011644906999</v>
      </c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7" customFormat="1">
      <c r="A37" s="35" t="s">
        <v>46</v>
      </c>
      <c r="B37" s="97">
        <v>9.1602955144975002</v>
      </c>
      <c r="C37" s="97">
        <v>4.8475949567031504</v>
      </c>
      <c r="D37" s="97">
        <v>9.5853181017242193</v>
      </c>
      <c r="E37" s="97">
        <v>9.5387237497423207</v>
      </c>
      <c r="F37" s="97">
        <v>11.9824142623571</v>
      </c>
      <c r="G37" s="97">
        <v>11.268925036121299</v>
      </c>
      <c r="H37" s="97">
        <v>5.3473501502105103</v>
      </c>
      <c r="I37" s="97">
        <v>12.233769233953099</v>
      </c>
      <c r="J37" s="97">
        <v>10.8849242734942</v>
      </c>
      <c r="K37" s="97">
        <v>13.448026084118601</v>
      </c>
      <c r="L37" s="97">
        <v>1.11780259085582</v>
      </c>
      <c r="M37" s="97">
        <v>2.1819995543537699E-2</v>
      </c>
      <c r="N37" s="97">
        <v>1.2608343060685001</v>
      </c>
      <c r="O37" s="97">
        <v>0.37486254907228</v>
      </c>
      <c r="P37" s="97">
        <v>0.82242933225445602</v>
      </c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s="27" customFormat="1" ht="6" customHeight="1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</row>
    <row r="39" spans="1:49" s="80" customFormat="1" ht="15" customHeight="1">
      <c r="A39" s="254" t="s">
        <v>94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</row>
    <row r="40" spans="1:49" s="80" customFormat="1" ht="3.75" customHeight="1">
      <c r="A40" s="81"/>
    </row>
    <row r="43" spans="1:49">
      <c r="B43" s="100"/>
      <c r="G43" s="100"/>
    </row>
  </sheetData>
  <mergeCells count="13">
    <mergeCell ref="O1:P1"/>
    <mergeCell ref="M7:P7"/>
    <mergeCell ref="A39:Q39"/>
    <mergeCell ref="A2:P2"/>
    <mergeCell ref="A5:A8"/>
    <mergeCell ref="B5:B8"/>
    <mergeCell ref="C5:F7"/>
    <mergeCell ref="G5:P5"/>
    <mergeCell ref="G6:K6"/>
    <mergeCell ref="L6:P6"/>
    <mergeCell ref="G7:G8"/>
    <mergeCell ref="H7:K7"/>
    <mergeCell ref="L7:L8"/>
  </mergeCells>
  <hyperlinks>
    <hyperlink ref="A2:P2" location="region!A2" display="Процентні ставки за новими депозитами1 домашніх господарств, у розрізі регіонів, видів валют і строків погашення"/>
  </hyperlinks>
  <pageMargins left="0.39370078740157483" right="0.19685039370078741" top="0.9055118110236221" bottom="0.19685039370078741" header="0.31496062992125984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14</vt:i4>
      </vt:variant>
    </vt:vector>
  </HeadingPairs>
  <TitlesOfParts>
    <vt:vector size="27" baseType="lpstr">
      <vt:lpstr>region</vt:lpstr>
      <vt:lpstr>Total(kr)</vt:lpstr>
      <vt:lpstr>NonFin(kr)</vt:lpstr>
      <vt:lpstr>HouseHolds(kr)</vt:lpstr>
      <vt:lpstr>Total(dep)</vt:lpstr>
      <vt:lpstr>NonFin(dep)</vt:lpstr>
      <vt:lpstr>HouseHolds(dep)</vt:lpstr>
      <vt:lpstr>Total(inter_r_cred)</vt:lpstr>
      <vt:lpstr>Inter_r_cred(NonFin)</vt:lpstr>
      <vt:lpstr>Inter_r_cred(HouseHolds)</vt:lpstr>
      <vt:lpstr>Total(inter_r_dep)</vt:lpstr>
      <vt:lpstr>Inter_r_dep(NonFin)</vt:lpstr>
      <vt:lpstr>Inter_r_dep(HouseHolds)</vt:lpstr>
      <vt:lpstr>Region</vt:lpstr>
      <vt:lpstr>'HouseHolds(dep)'!Область_друку</vt:lpstr>
      <vt:lpstr>'HouseHolds(kr)'!Область_друку</vt:lpstr>
      <vt:lpstr>'Inter_r_cred(HouseHolds)'!Область_друку</vt:lpstr>
      <vt:lpstr>'Inter_r_cred(NonFin)'!Область_друку</vt:lpstr>
      <vt:lpstr>'Inter_r_dep(HouseHolds)'!Область_друку</vt:lpstr>
      <vt:lpstr>'Inter_r_dep(NonFin)'!Область_друку</vt:lpstr>
      <vt:lpstr>'NonFin(dep)'!Область_друку</vt:lpstr>
      <vt:lpstr>'NonFin(kr)'!Область_друку</vt:lpstr>
      <vt:lpstr>region!Область_друку</vt:lpstr>
      <vt:lpstr>'Total(dep)'!Область_друку</vt:lpstr>
      <vt:lpstr>'Total(inter_r_cred)'!Область_друку</vt:lpstr>
      <vt:lpstr>'Total(inter_r_dep)'!Область_друку</vt:lpstr>
      <vt:lpstr>'Total(kr)'!Область_друку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152ekg16</dc:creator>
  <cp:lastModifiedBy>Костянтин Коротков</cp:lastModifiedBy>
  <cp:lastPrinted>2017-11-09T11:45:24Z</cp:lastPrinted>
  <dcterms:created xsi:type="dcterms:W3CDTF">2011-09-30T07:27:14Z</dcterms:created>
  <dcterms:modified xsi:type="dcterms:W3CDTF">2024-12-11T14:32:51Z</dcterms:modified>
</cp:coreProperties>
</file>